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1.1 Отдел планирования\2025 год\Планы закупок 2025\План по особому порядку\"/>
    </mc:Choice>
  </mc:AlternateContent>
  <bookViews>
    <workbookView xWindow="0" yWindow="0" windowWidth="28800" windowHeight="138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2" l="1"/>
  <c r="S19" i="2" l="1"/>
  <c r="R11" i="2" l="1"/>
  <c r="S11" i="2" l="1"/>
  <c r="T24" i="2" l="1"/>
  <c r="T23" i="2"/>
  <c r="T19" i="2"/>
  <c r="T22" i="2"/>
  <c r="T21" i="2"/>
  <c r="S18" i="2"/>
  <c r="T18" i="2" s="1"/>
  <c r="S25" i="2" l="1"/>
  <c r="T17" i="2"/>
  <c r="T25" i="2" s="1"/>
</calcChain>
</file>

<file path=xl/sharedStrings.xml><?xml version="1.0" encoding="utf-8"?>
<sst xmlns="http://schemas.openxmlformats.org/spreadsheetml/2006/main" count="187" uniqueCount="85">
  <si>
    <t>Электроэнергия</t>
  </si>
  <si>
    <t>351110.100.000000</t>
  </si>
  <si>
    <t>для собственного потребления</t>
  </si>
  <si>
    <t>ОИ</t>
  </si>
  <si>
    <t>-</t>
  </si>
  <si>
    <t>№</t>
  </si>
  <si>
    <t>Код ЕНС ТРУ/ENS code PJS</t>
  </si>
  <si>
    <t>Наименование закупаемых товаров, работ и услуг/Name of procured goods, works and services</t>
  </si>
  <si>
    <t>Краткая характеристика (описание) товаров, работ и услуг/Brief description (description) of goods, works and services</t>
  </si>
  <si>
    <t>Қосымша сипаттама</t>
  </si>
  <si>
    <t>Дополнительная характеристика/Additional feature</t>
  </si>
  <si>
    <t>Способ закупок/Procurement method</t>
  </si>
  <si>
    <t>Основание для одного источника/Basis for a single source</t>
  </si>
  <si>
    <t>Прогноз местного содержания, %/Local content forecast,%</t>
  </si>
  <si>
    <t>Срок осуществления закупок (планируемый месяц проведения)/Duration of the procurement (planned month of)</t>
  </si>
  <si>
    <t>Место (адрес) осуществления закупок/Place (address) of the procurement</t>
  </si>
  <si>
    <t>Регион, место поставки товара, выполнения работ, оказания услуг/Region, place of delivery of goods, performance of works, provision of services</t>
  </si>
  <si>
    <t>Условия поставки по ИНКОТЕРМС 2010/Terms of delivery for INCOTERMS 2010</t>
  </si>
  <si>
    <t>Период поставки товаров, выполнения работ, оказания услуг/The period of delivery of goods, works and services</t>
  </si>
  <si>
    <t>Условия оплаты/Terms of payment</t>
  </si>
  <si>
    <t>Единица измерения/unit of measurement</t>
  </si>
  <si>
    <t>Кол-во, объем/Qty, volume</t>
  </si>
  <si>
    <t>Маркетинговая цена за единицу, тенге без НДС/Marketing price per unit, tenge excluding VAT</t>
  </si>
  <si>
    <t>Сумма, планируемая для закупок ТРУ без НДС, тенге/The amount planned for the purchase of TRU excluding VAT, tenge</t>
  </si>
  <si>
    <t>Сумма, планируемая для закупки ТРУ с НДС, тенге/The amount planned for the purchase of TRU with VAT, tenge</t>
  </si>
  <si>
    <t>Приоритет закупки/Priority purchase</t>
  </si>
  <si>
    <t>Организатор закупки/Purchase organizer</t>
  </si>
  <si>
    <t>Заказчик/Customer</t>
  </si>
  <si>
    <t>Примечание/Note</t>
  </si>
  <si>
    <t>ЭМ</t>
  </si>
  <si>
    <t>Оффтейк</t>
  </si>
  <si>
    <t>ЗКС</t>
  </si>
  <si>
    <t>ПДПО</t>
  </si>
  <si>
    <t>ЭПВ</t>
  </si>
  <si>
    <t>ОИН</t>
  </si>
  <si>
    <t>ТПФ</t>
  </si>
  <si>
    <t>ПКО</t>
  </si>
  <si>
    <t>Товарищество с ограниченной ответственностью "Совместное предприятие "Казгермунай"</t>
  </si>
  <si>
    <t xml:space="preserve">Окончательный платеж - 0% , Промежуточный платеж - 100% , Предоплата - 0% </t>
  </si>
  <si>
    <t>73-1-3 (приобретение электрической энергии, балансирующей электроэнергии, а также услуг по регулированию электрической мощности)</t>
  </si>
  <si>
    <t>кВт/ч</t>
  </si>
  <si>
    <t>Итого</t>
  </si>
  <si>
    <t>Электроэнергия (Единый закупщик)</t>
  </si>
  <si>
    <t xml:space="preserve">Окончательный платеж - 0% , Промежуточный платеж - 0% , Предоплата - 100% </t>
  </si>
  <si>
    <t>сверка</t>
  </si>
  <si>
    <t>Б/З</t>
  </si>
  <si>
    <t>12.2024</t>
  </si>
  <si>
    <t>с 01.2025 по 12.2025</t>
  </si>
  <si>
    <t>Затраты по водоснабжению (холодная вода)</t>
  </si>
  <si>
    <t>Затраты по водоснабжению (горячая вода)</t>
  </si>
  <si>
    <t>Услуги канализации, Алматы</t>
  </si>
  <si>
    <t>73-1-19 (приобретение природного газа, воды, услуг водоснабжения и тепловой энергии через присоединенную сеть, а также услуг отвода стоков (канализации))</t>
  </si>
  <si>
    <t>г.Кызылорда, Аксуатский сельский округ, село Ж.Махамбетов, урочище Жанадария, зд. 101</t>
  </si>
  <si>
    <t>на м/р КГМ</t>
  </si>
  <si>
    <t>г. Кызылорда, головной офис</t>
  </si>
  <si>
    <t>г. Алматы, офис представительства</t>
  </si>
  <si>
    <t>370011.900.000000</t>
  </si>
  <si>
    <t>Услуги по удалению сточных вод</t>
  </si>
  <si>
    <t>Услуги по удалению сточных вод (отведение)</t>
  </si>
  <si>
    <t>353022.000.000001</t>
  </si>
  <si>
    <t>Услуги по холодному водоснабжению с использованием систем централизованного водоснабжения</t>
  </si>
  <si>
    <t>Услуги по передаче, распределению и холодному водоснабжению с использованием систем централизованного водоснабжения</t>
  </si>
  <si>
    <t>353012.200.000000</t>
  </si>
  <si>
    <t>Услуги по горячему водоснабжению с использованием систем централизованного горячего водоснабжения</t>
  </si>
  <si>
    <t>Услуги по передаче, распределению и горячему водоснабжению с использованием систем централизованного горячего водоснабжения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</si>
  <si>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</si>
  <si>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</si>
  <si>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 без исключения)</t>
  </si>
  <si>
    <t>План закупок товаров, работ и услуг по особому порядку на 2025 год (ы) по Товарищество с ограниченной ответственностью "Совместное предприятие "Казгермунай"</t>
  </si>
  <si>
    <r>
      <t>Приложение №__ от "__"_</t>
    </r>
    <r>
      <rPr>
        <b/>
        <u/>
        <sz val="11"/>
        <rFont val="Calibri"/>
        <family val="2"/>
        <charset val="204"/>
        <scheme val="minor"/>
      </rPr>
      <t>_________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charset val="204"/>
        <scheme val="minor"/>
      </rPr>
      <t>2024</t>
    </r>
    <r>
      <rPr>
        <b/>
        <sz val="11"/>
        <rFont val="Calibri"/>
        <family val="2"/>
        <scheme val="minor"/>
      </rPr>
      <t xml:space="preserve"> г. к протоколу Финансового Технического комитетов ТОО СП "Казгермунай"</t>
    </r>
  </si>
  <si>
    <r>
      <t>Приложение №___ от "</t>
    </r>
    <r>
      <rPr>
        <b/>
        <u/>
        <sz val="11"/>
        <rFont val="Calibri"/>
        <family val="2"/>
        <charset val="204"/>
        <scheme val="minor"/>
      </rPr>
      <t>___</t>
    </r>
    <r>
      <rPr>
        <b/>
        <sz val="11"/>
        <rFont val="Calibri"/>
        <family val="2"/>
        <scheme val="minor"/>
      </rPr>
      <t xml:space="preserve">"  ___________ </t>
    </r>
    <r>
      <rPr>
        <b/>
        <u/>
        <sz val="11"/>
        <rFont val="Calibri"/>
        <family val="2"/>
        <charset val="204"/>
        <scheme val="minor"/>
      </rPr>
      <t>2024</t>
    </r>
    <r>
      <rPr>
        <b/>
        <sz val="11"/>
        <rFont val="Calibri"/>
        <family val="2"/>
        <scheme val="minor"/>
      </rPr>
      <t xml:space="preserve"> г. к протоколу Наблюдательного Совета ТОО СП "Казгермунай"</t>
    </r>
  </si>
  <si>
    <t>ГУ ТОО СП КГМ в г.Кызылорда</t>
  </si>
  <si>
    <t>Закуп электроэнергии, Алматы</t>
  </si>
  <si>
    <t>Теплоэнергия (отопление), Алматы</t>
  </si>
  <si>
    <t>Хим вода, Алматы</t>
  </si>
  <si>
    <t>Ст. 73 п.1 пп.3</t>
  </si>
  <si>
    <t>Ст. 73 п.1 пп.19</t>
  </si>
  <si>
    <t>1 Т</t>
  </si>
  <si>
    <t>2 Т</t>
  </si>
  <si>
    <t>1 У</t>
  </si>
  <si>
    <t>2 У</t>
  </si>
  <si>
    <t>3 У</t>
  </si>
  <si>
    <t>4 У</t>
  </si>
  <si>
    <t>5 У</t>
  </si>
  <si>
    <t>3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</si>
</sst>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theme="10"/>
      <name val="Book Antiqua"/>
      <family val="1"/>
    </font>
    <font>
      <sz val="10"/>
      <name val="Book Antiqua"/>
      <family val="1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color rgb="FFFF0000"/>
      <name val="Calibri"/>
      <family val="2"/>
    </font>
    <font>
      <b/>
      <u/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1" fillId="0" borderId="0" applyFont="0" applyFill="0" applyBorder="0" applyAlignment="0" applyProtection="0"/>
    <xf numFmtId="0" fontId="12" fillId="0" borderId="0"/>
  </cellStyleXfs>
  <cellXfs count="44">
    <xf numFmtId="0" fontId="0" fillId="0" borderId="0" xfId="0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9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13" fillId="2" borderId="2" xfId="6" applyFont="1" applyFill="1" applyBorder="1" applyAlignment="1">
      <alignment horizontal="center" vertical="center" wrapText="1"/>
    </xf>
    <xf numFmtId="164" fontId="7" fillId="2" borderId="2" xfId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1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vertical="center" wrapText="1"/>
    </xf>
    <xf numFmtId="165" fontId="15" fillId="2" borderId="0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165" fontId="15" fillId="2" borderId="0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</cellXfs>
  <cellStyles count="7">
    <cellStyle name="Гиперссылка 7" xfId="3"/>
    <cellStyle name="Обычный" xfId="0" builtinId="0"/>
    <cellStyle name="Обычный 12" xfId="4"/>
    <cellStyle name="Обычный 2" xfId="6"/>
    <cellStyle name="Обычный 2 10" xfId="2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T29"/>
  <sheetViews>
    <sheetView tabSelected="1" zoomScale="60" zoomScaleNormal="60" workbookViewId="0">
      <selection activeCell="C20" sqref="C20"/>
    </sheetView>
  </sheetViews>
  <sheetFormatPr defaultColWidth="9.140625" defaultRowHeight="15" outlineLevelCol="1" x14ac:dyDescent="0.25"/>
  <cols>
    <col min="1" max="1" width="12" style="1" customWidth="1"/>
    <col min="2" max="2" width="18" style="2" customWidth="1"/>
    <col min="3" max="3" width="33.7109375" style="3" customWidth="1"/>
    <col min="4" max="4" width="29.28515625" style="3" customWidth="1"/>
    <col min="5" max="5" width="31.42578125" style="3" hidden="1" customWidth="1"/>
    <col min="6" max="6" width="30" style="3" customWidth="1"/>
    <col min="7" max="7" width="14" style="1" customWidth="1"/>
    <col min="8" max="8" width="21.42578125" style="3" customWidth="1"/>
    <col min="9" max="9" width="15" style="3" customWidth="1"/>
    <col min="10" max="10" width="26.7109375" style="3" customWidth="1"/>
    <col min="11" max="11" width="30.42578125" style="1" customWidth="1"/>
    <col min="12" max="12" width="27.85546875" style="1" customWidth="1"/>
    <col min="13" max="13" width="20" style="1" customWidth="1"/>
    <col min="14" max="14" width="24" style="1" customWidth="1"/>
    <col min="15" max="15" width="23" style="3" customWidth="1"/>
    <col min="16" max="16" width="15.140625" style="10" customWidth="1"/>
    <col min="17" max="17" width="18" style="11" customWidth="1"/>
    <col min="18" max="18" width="22.5703125" style="3" customWidth="1"/>
    <col min="19" max="19" width="24.7109375" style="3" customWidth="1"/>
    <col min="20" max="20" width="26.28515625" style="3" customWidth="1"/>
    <col min="21" max="21" width="15.42578125" style="3" customWidth="1"/>
    <col min="22" max="24" width="23.85546875" style="3" customWidth="1"/>
    <col min="25" max="25" width="30.5703125" style="7" hidden="1" customWidth="1"/>
    <col min="26" max="26" width="23.5703125" style="8" hidden="1" customWidth="1"/>
    <col min="27" max="27" width="13.28515625" style="8" hidden="1" customWidth="1"/>
    <col min="28" max="30" width="9.140625" style="8" hidden="1" customWidth="1"/>
    <col min="31" max="31" width="20.42578125" style="8" hidden="1" customWidth="1"/>
    <col min="32" max="37" width="9.140625" style="8" hidden="1" customWidth="1"/>
    <col min="38" max="38" width="21.28515625" style="8" hidden="1" customWidth="1"/>
    <col min="39" max="42" width="9.140625" style="8" hidden="1" customWidth="1"/>
    <col min="43" max="43" width="14.7109375" style="8" bestFit="1" customWidth="1"/>
    <col min="44" max="44" width="0" style="8" hidden="1" customWidth="1" outlineLevel="1"/>
    <col min="45" max="45" width="11.42578125" style="8" hidden="1" customWidth="1" outlineLevel="1"/>
    <col min="46" max="46" width="9.140625" style="8" collapsed="1"/>
    <col min="47" max="16384" width="9.140625" style="8"/>
  </cols>
  <sheetData>
    <row r="3" spans="1:45" x14ac:dyDescent="0.25">
      <c r="P3" s="4"/>
      <c r="Q3" s="5"/>
      <c r="S3" s="9"/>
    </row>
    <row r="4" spans="1:45" x14ac:dyDescent="0.25">
      <c r="P4" s="4"/>
      <c r="Q4" s="5"/>
      <c r="S4" s="6"/>
    </row>
    <row r="5" spans="1:45" x14ac:dyDescent="0.25">
      <c r="P5" s="4"/>
      <c r="Q5" s="5"/>
      <c r="S5" s="9" t="s">
        <v>69</v>
      </c>
    </row>
    <row r="6" spans="1:45" x14ac:dyDescent="0.25">
      <c r="S6" s="12"/>
    </row>
    <row r="7" spans="1:45" x14ac:dyDescent="0.25">
      <c r="S7" s="9" t="s">
        <v>70</v>
      </c>
    </row>
    <row r="10" spans="1:45" x14ac:dyDescent="0.25">
      <c r="G10" s="13" t="s">
        <v>68</v>
      </c>
      <c r="N10" s="3"/>
    </row>
    <row r="11" spans="1:45" x14ac:dyDescent="0.25">
      <c r="J11" s="14"/>
      <c r="R11" s="42">
        <f>S17/21.7</f>
        <v>164731662.30414748</v>
      </c>
      <c r="S11" s="43">
        <f>R11/Q17</f>
        <v>0.73732718894009219</v>
      </c>
    </row>
    <row r="12" spans="1:45" hidden="1" x14ac:dyDescent="0.25"/>
    <row r="13" spans="1:45" hidden="1" x14ac:dyDescent="0.25"/>
    <row r="15" spans="1:45" s="19" customFormat="1" ht="99.75" x14ac:dyDescent="0.25">
      <c r="A15" s="15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5" t="s">
        <v>14</v>
      </c>
      <c r="K15" s="15" t="s">
        <v>15</v>
      </c>
      <c r="L15" s="15" t="s">
        <v>16</v>
      </c>
      <c r="M15" s="15" t="s">
        <v>17</v>
      </c>
      <c r="N15" s="15" t="s">
        <v>18</v>
      </c>
      <c r="O15" s="15" t="s">
        <v>19</v>
      </c>
      <c r="P15" s="15" t="s">
        <v>20</v>
      </c>
      <c r="Q15" s="16" t="s">
        <v>21</v>
      </c>
      <c r="R15" s="16" t="s">
        <v>22</v>
      </c>
      <c r="S15" s="17" t="s">
        <v>23</v>
      </c>
      <c r="T15" s="16" t="s">
        <v>24</v>
      </c>
      <c r="U15" s="15" t="s">
        <v>25</v>
      </c>
      <c r="V15" s="15" t="s">
        <v>26</v>
      </c>
      <c r="W15" s="15" t="s">
        <v>27</v>
      </c>
      <c r="X15" s="15" t="s">
        <v>28</v>
      </c>
      <c r="Y15" s="18"/>
    </row>
    <row r="16" spans="1:45" x14ac:dyDescent="0.25">
      <c r="A16" s="20">
        <v>1</v>
      </c>
      <c r="B16" s="20">
        <v>2</v>
      </c>
      <c r="C16" s="20">
        <v>3</v>
      </c>
      <c r="D16" s="20">
        <v>4</v>
      </c>
      <c r="E16" s="20"/>
      <c r="F16" s="20">
        <v>5</v>
      </c>
      <c r="G16" s="20">
        <v>6</v>
      </c>
      <c r="H16" s="20">
        <v>7</v>
      </c>
      <c r="I16" s="20">
        <v>8</v>
      </c>
      <c r="J16" s="20">
        <v>9</v>
      </c>
      <c r="K16" s="20">
        <v>10</v>
      </c>
      <c r="L16" s="20">
        <v>11</v>
      </c>
      <c r="M16" s="20">
        <v>12</v>
      </c>
      <c r="N16" s="20">
        <v>13</v>
      </c>
      <c r="O16" s="20">
        <v>14</v>
      </c>
      <c r="P16" s="21">
        <v>15</v>
      </c>
      <c r="Q16" s="21">
        <v>16</v>
      </c>
      <c r="R16" s="20">
        <v>17</v>
      </c>
      <c r="S16" s="20">
        <v>18</v>
      </c>
      <c r="T16" s="20">
        <v>19</v>
      </c>
      <c r="U16" s="20">
        <v>20</v>
      </c>
      <c r="V16" s="20">
        <v>21</v>
      </c>
      <c r="W16" s="20">
        <v>22</v>
      </c>
      <c r="X16" s="20"/>
      <c r="Z16" s="8" t="s">
        <v>29</v>
      </c>
      <c r="AA16" s="8" t="s">
        <v>30</v>
      </c>
      <c r="AB16" s="8" t="s">
        <v>31</v>
      </c>
      <c r="AC16" s="8" t="s">
        <v>32</v>
      </c>
      <c r="AD16" s="8" t="s">
        <v>33</v>
      </c>
      <c r="AE16" s="8" t="s">
        <v>34</v>
      </c>
      <c r="AF16" s="8" t="s">
        <v>35</v>
      </c>
      <c r="AG16" s="8" t="s">
        <v>36</v>
      </c>
      <c r="AR16" s="8" t="s">
        <v>44</v>
      </c>
      <c r="AS16" s="8" t="s">
        <v>45</v>
      </c>
    </row>
    <row r="17" spans="1:25" ht="135" x14ac:dyDescent="0.25">
      <c r="A17" s="22" t="s">
        <v>77</v>
      </c>
      <c r="B17" s="26" t="s">
        <v>1</v>
      </c>
      <c r="C17" s="24" t="s">
        <v>0</v>
      </c>
      <c r="D17" s="24" t="s">
        <v>2</v>
      </c>
      <c r="E17" s="40"/>
      <c r="F17" s="25" t="s">
        <v>42</v>
      </c>
      <c r="G17" s="26" t="s">
        <v>3</v>
      </c>
      <c r="H17" s="26" t="s">
        <v>39</v>
      </c>
      <c r="I17" s="23">
        <v>100</v>
      </c>
      <c r="J17" s="27" t="s">
        <v>46</v>
      </c>
      <c r="K17" s="26" t="s">
        <v>52</v>
      </c>
      <c r="L17" s="26" t="s">
        <v>53</v>
      </c>
      <c r="M17" s="26" t="s">
        <v>4</v>
      </c>
      <c r="N17" s="26" t="s">
        <v>47</v>
      </c>
      <c r="O17" s="26" t="s">
        <v>43</v>
      </c>
      <c r="P17" s="26" t="s">
        <v>40</v>
      </c>
      <c r="Q17" s="28">
        <v>223417317</v>
      </c>
      <c r="R17" s="29">
        <v>16</v>
      </c>
      <c r="S17" s="29">
        <v>3574677072</v>
      </c>
      <c r="T17" s="29">
        <f t="shared" ref="T17:T21" si="0">S17*1.12</f>
        <v>4003638320.6400003</v>
      </c>
      <c r="U17" s="26" t="s">
        <v>4</v>
      </c>
      <c r="V17" s="26" t="s">
        <v>37</v>
      </c>
      <c r="W17" s="26" t="s">
        <v>37</v>
      </c>
      <c r="X17" s="26" t="s">
        <v>75</v>
      </c>
    </row>
    <row r="18" spans="1:25" ht="135" x14ac:dyDescent="0.25">
      <c r="A18" s="22" t="s">
        <v>78</v>
      </c>
      <c r="B18" s="26" t="s">
        <v>1</v>
      </c>
      <c r="C18" s="24" t="s">
        <v>0</v>
      </c>
      <c r="D18" s="24" t="s">
        <v>2</v>
      </c>
      <c r="E18" s="40"/>
      <c r="F18" s="25" t="s">
        <v>71</v>
      </c>
      <c r="G18" s="26" t="s">
        <v>3</v>
      </c>
      <c r="H18" s="26" t="s">
        <v>39</v>
      </c>
      <c r="I18" s="23">
        <v>100</v>
      </c>
      <c r="J18" s="27" t="s">
        <v>46</v>
      </c>
      <c r="K18" s="26" t="s">
        <v>52</v>
      </c>
      <c r="L18" s="26" t="s">
        <v>54</v>
      </c>
      <c r="M18" s="26" t="s">
        <v>4</v>
      </c>
      <c r="N18" s="26" t="s">
        <v>47</v>
      </c>
      <c r="O18" s="26" t="s">
        <v>38</v>
      </c>
      <c r="P18" s="26" t="s">
        <v>40</v>
      </c>
      <c r="Q18" s="29">
        <v>1020000</v>
      </c>
      <c r="R18" s="29">
        <v>26.79</v>
      </c>
      <c r="S18" s="29">
        <f>Q18*R18</f>
        <v>27325800</v>
      </c>
      <c r="T18" s="29">
        <f t="shared" si="0"/>
        <v>30604896.000000004</v>
      </c>
      <c r="U18" s="26" t="s">
        <v>4</v>
      </c>
      <c r="V18" s="26" t="s">
        <v>37</v>
      </c>
      <c r="W18" s="26" t="s">
        <v>37</v>
      </c>
      <c r="X18" s="26" t="s">
        <v>75</v>
      </c>
    </row>
    <row r="19" spans="1:25" ht="135" x14ac:dyDescent="0.25">
      <c r="A19" s="22" t="s">
        <v>84</v>
      </c>
      <c r="B19" s="26" t="s">
        <v>1</v>
      </c>
      <c r="C19" s="24" t="s">
        <v>0</v>
      </c>
      <c r="D19" s="24" t="s">
        <v>2</v>
      </c>
      <c r="E19" s="40"/>
      <c r="F19" s="25" t="s">
        <v>72</v>
      </c>
      <c r="G19" s="26" t="s">
        <v>3</v>
      </c>
      <c r="H19" s="26" t="s">
        <v>39</v>
      </c>
      <c r="I19" s="23">
        <v>100</v>
      </c>
      <c r="J19" s="27" t="s">
        <v>46</v>
      </c>
      <c r="K19" s="26" t="s">
        <v>52</v>
      </c>
      <c r="L19" s="26" t="s">
        <v>55</v>
      </c>
      <c r="M19" s="26" t="s">
        <v>4</v>
      </c>
      <c r="N19" s="26" t="s">
        <v>47</v>
      </c>
      <c r="O19" s="26" t="s">
        <v>38</v>
      </c>
      <c r="P19" s="26" t="s">
        <v>40</v>
      </c>
      <c r="Q19" s="28">
        <v>13843.14</v>
      </c>
      <c r="R19" s="29">
        <v>29.37</v>
      </c>
      <c r="S19" s="29">
        <f>Q19*R19</f>
        <v>406573.02179999999</v>
      </c>
      <c r="T19" s="29">
        <f t="shared" si="0"/>
        <v>455361.78441600001</v>
      </c>
      <c r="U19" s="26" t="s">
        <v>4</v>
      </c>
      <c r="V19" s="26" t="s">
        <v>37</v>
      </c>
      <c r="W19" s="26" t="s">
        <v>37</v>
      </c>
      <c r="X19" s="26" t="s">
        <v>75</v>
      </c>
    </row>
    <row r="20" spans="1:25" ht="165" x14ac:dyDescent="0.25">
      <c r="A20" s="22" t="s">
        <v>79</v>
      </c>
      <c r="B20" s="26" t="s">
        <v>56</v>
      </c>
      <c r="C20" s="24" t="s">
        <v>57</v>
      </c>
      <c r="D20" s="24" t="s">
        <v>58</v>
      </c>
      <c r="E20" s="40"/>
      <c r="F20" s="25" t="s">
        <v>50</v>
      </c>
      <c r="G20" s="26" t="s">
        <v>3</v>
      </c>
      <c r="H20" s="26" t="s">
        <v>51</v>
      </c>
      <c r="I20" s="23">
        <v>100</v>
      </c>
      <c r="J20" s="27" t="s">
        <v>46</v>
      </c>
      <c r="K20" s="26" t="s">
        <v>52</v>
      </c>
      <c r="L20" s="26" t="s">
        <v>55</v>
      </c>
      <c r="M20" s="26" t="s">
        <v>4</v>
      </c>
      <c r="N20" s="26" t="s">
        <v>47</v>
      </c>
      <c r="O20" s="26" t="s">
        <v>38</v>
      </c>
      <c r="P20" s="26" t="s">
        <v>4</v>
      </c>
      <c r="Q20" s="28">
        <v>1</v>
      </c>
      <c r="R20" s="29" t="s">
        <v>4</v>
      </c>
      <c r="S20" s="29">
        <v>45594.38</v>
      </c>
      <c r="T20" s="29">
        <f t="shared" si="0"/>
        <v>51065.705600000001</v>
      </c>
      <c r="U20" s="26" t="s">
        <v>4</v>
      </c>
      <c r="V20" s="26" t="s">
        <v>37</v>
      </c>
      <c r="W20" s="26" t="s">
        <v>37</v>
      </c>
      <c r="X20" s="26" t="s">
        <v>76</v>
      </c>
    </row>
    <row r="21" spans="1:25" ht="165" x14ac:dyDescent="0.25">
      <c r="A21" s="22" t="s">
        <v>80</v>
      </c>
      <c r="B21" s="26" t="s">
        <v>65</v>
      </c>
      <c r="C21" s="24" t="s">
        <v>66</v>
      </c>
      <c r="D21" s="24" t="s">
        <v>67</v>
      </c>
      <c r="E21" s="40"/>
      <c r="F21" s="25" t="s">
        <v>73</v>
      </c>
      <c r="G21" s="26" t="s">
        <v>3</v>
      </c>
      <c r="H21" s="26" t="s">
        <v>51</v>
      </c>
      <c r="I21" s="23">
        <v>100</v>
      </c>
      <c r="J21" s="27" t="s">
        <v>46</v>
      </c>
      <c r="K21" s="26" t="s">
        <v>52</v>
      </c>
      <c r="L21" s="26" t="s">
        <v>55</v>
      </c>
      <c r="M21" s="26" t="s">
        <v>4</v>
      </c>
      <c r="N21" s="26" t="s">
        <v>47</v>
      </c>
      <c r="O21" s="26" t="s">
        <v>38</v>
      </c>
      <c r="P21" s="26" t="s">
        <v>4</v>
      </c>
      <c r="Q21" s="28">
        <v>1</v>
      </c>
      <c r="R21" s="29" t="s">
        <v>4</v>
      </c>
      <c r="S21" s="29">
        <v>1135378.43</v>
      </c>
      <c r="T21" s="29">
        <f t="shared" si="0"/>
        <v>1271623.8416000002</v>
      </c>
      <c r="U21" s="26" t="s">
        <v>4</v>
      </c>
      <c r="V21" s="26" t="s">
        <v>37</v>
      </c>
      <c r="W21" s="26" t="s">
        <v>37</v>
      </c>
      <c r="X21" s="26" t="s">
        <v>76</v>
      </c>
    </row>
    <row r="22" spans="1:25" ht="165" x14ac:dyDescent="0.25">
      <c r="A22" s="22" t="s">
        <v>81</v>
      </c>
      <c r="B22" s="26" t="s">
        <v>59</v>
      </c>
      <c r="C22" s="24" t="s">
        <v>60</v>
      </c>
      <c r="D22" s="24" t="s">
        <v>61</v>
      </c>
      <c r="E22" s="40"/>
      <c r="F22" s="25" t="s">
        <v>74</v>
      </c>
      <c r="G22" s="26" t="s">
        <v>3</v>
      </c>
      <c r="H22" s="26" t="s">
        <v>51</v>
      </c>
      <c r="I22" s="23">
        <v>100</v>
      </c>
      <c r="J22" s="27" t="s">
        <v>46</v>
      </c>
      <c r="K22" s="26" t="s">
        <v>52</v>
      </c>
      <c r="L22" s="26" t="s">
        <v>55</v>
      </c>
      <c r="M22" s="26" t="s">
        <v>4</v>
      </c>
      <c r="N22" s="26" t="s">
        <v>47</v>
      </c>
      <c r="O22" s="26" t="s">
        <v>38</v>
      </c>
      <c r="P22" s="26" t="s">
        <v>4</v>
      </c>
      <c r="Q22" s="28">
        <v>1</v>
      </c>
      <c r="R22" s="29" t="s">
        <v>4</v>
      </c>
      <c r="S22" s="29">
        <v>36862.25</v>
      </c>
      <c r="T22" s="29">
        <f t="shared" ref="T22:T24" si="1">S22*1.12</f>
        <v>41285.72</v>
      </c>
      <c r="U22" s="26" t="s">
        <v>4</v>
      </c>
      <c r="V22" s="26" t="s">
        <v>37</v>
      </c>
      <c r="W22" s="26" t="s">
        <v>37</v>
      </c>
      <c r="X22" s="26" t="s">
        <v>76</v>
      </c>
    </row>
    <row r="23" spans="1:25" ht="165" x14ac:dyDescent="0.25">
      <c r="A23" s="22" t="s">
        <v>82</v>
      </c>
      <c r="B23" s="26" t="s">
        <v>59</v>
      </c>
      <c r="C23" s="24" t="s">
        <v>60</v>
      </c>
      <c r="D23" s="24" t="s">
        <v>61</v>
      </c>
      <c r="E23" s="40"/>
      <c r="F23" s="25" t="s">
        <v>48</v>
      </c>
      <c r="G23" s="26" t="s">
        <v>3</v>
      </c>
      <c r="H23" s="26" t="s">
        <v>51</v>
      </c>
      <c r="I23" s="23">
        <v>100</v>
      </c>
      <c r="J23" s="27" t="s">
        <v>46</v>
      </c>
      <c r="K23" s="26" t="s">
        <v>52</v>
      </c>
      <c r="L23" s="26" t="s">
        <v>55</v>
      </c>
      <c r="M23" s="26" t="s">
        <v>4</v>
      </c>
      <c r="N23" s="26" t="s">
        <v>47</v>
      </c>
      <c r="O23" s="26" t="s">
        <v>38</v>
      </c>
      <c r="P23" s="26" t="s">
        <v>4</v>
      </c>
      <c r="Q23" s="28">
        <v>1</v>
      </c>
      <c r="R23" s="29" t="s">
        <v>4</v>
      </c>
      <c r="S23" s="29">
        <v>49191.41</v>
      </c>
      <c r="T23" s="29">
        <f t="shared" si="1"/>
        <v>55094.37920000001</v>
      </c>
      <c r="U23" s="26" t="s">
        <v>4</v>
      </c>
      <c r="V23" s="26" t="s">
        <v>37</v>
      </c>
      <c r="W23" s="26" t="s">
        <v>37</v>
      </c>
      <c r="X23" s="26" t="s">
        <v>76</v>
      </c>
    </row>
    <row r="24" spans="1:25" ht="165" x14ac:dyDescent="0.25">
      <c r="A24" s="22" t="s">
        <v>83</v>
      </c>
      <c r="B24" s="26" t="s">
        <v>62</v>
      </c>
      <c r="C24" s="24" t="s">
        <v>63</v>
      </c>
      <c r="D24" s="24" t="s">
        <v>64</v>
      </c>
      <c r="E24" s="40"/>
      <c r="F24" s="25" t="s">
        <v>49</v>
      </c>
      <c r="G24" s="26" t="s">
        <v>3</v>
      </c>
      <c r="H24" s="26" t="s">
        <v>51</v>
      </c>
      <c r="I24" s="23">
        <v>100</v>
      </c>
      <c r="J24" s="27" t="s">
        <v>46</v>
      </c>
      <c r="K24" s="26" t="s">
        <v>52</v>
      </c>
      <c r="L24" s="26" t="s">
        <v>55</v>
      </c>
      <c r="M24" s="26" t="s">
        <v>4</v>
      </c>
      <c r="N24" s="26" t="s">
        <v>47</v>
      </c>
      <c r="O24" s="26" t="s">
        <v>38</v>
      </c>
      <c r="P24" s="26" t="s">
        <v>4</v>
      </c>
      <c r="Q24" s="28">
        <v>1</v>
      </c>
      <c r="R24" s="29" t="s">
        <v>4</v>
      </c>
      <c r="S24" s="29">
        <v>118079.35</v>
      </c>
      <c r="T24" s="29">
        <f t="shared" si="1"/>
        <v>132248.87200000003</v>
      </c>
      <c r="U24" s="26" t="s">
        <v>4</v>
      </c>
      <c r="V24" s="26" t="s">
        <v>37</v>
      </c>
      <c r="W24" s="26" t="s">
        <v>37</v>
      </c>
      <c r="X24" s="26" t="s">
        <v>76</v>
      </c>
    </row>
    <row r="25" spans="1:25" x14ac:dyDescent="0.25">
      <c r="A25" s="30" t="s">
        <v>41</v>
      </c>
      <c r="B25" s="31"/>
      <c r="C25" s="32"/>
      <c r="D25" s="32"/>
      <c r="E25" s="32"/>
      <c r="F25" s="32"/>
      <c r="G25" s="33"/>
      <c r="H25" s="32"/>
      <c r="I25" s="33"/>
      <c r="J25" s="34"/>
      <c r="K25" s="34"/>
      <c r="L25" s="33"/>
      <c r="M25" s="34"/>
      <c r="N25" s="34"/>
      <c r="O25" s="32"/>
      <c r="P25" s="35"/>
      <c r="Q25" s="36"/>
      <c r="R25" s="37"/>
      <c r="S25" s="38">
        <f>SUM(S17:S24)</f>
        <v>3603794550.8417997</v>
      </c>
      <c r="T25" s="38">
        <f>SUM(T17:T24)</f>
        <v>4036249896.9428163</v>
      </c>
      <c r="U25" s="32"/>
      <c r="V25" s="33"/>
      <c r="W25" s="39"/>
      <c r="X25" s="39"/>
      <c r="Y25" s="8"/>
    </row>
    <row r="29" spans="1:25" x14ac:dyDescent="0.25">
      <c r="B29" s="41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Kubayev Sagynay (SKC)</dc:creator>
  <cp:lastModifiedBy>Кужаков Арман Ахатович</cp:lastModifiedBy>
  <dcterms:created xsi:type="dcterms:W3CDTF">2022-05-18T12:16:09Z</dcterms:created>
  <dcterms:modified xsi:type="dcterms:W3CDTF">2024-12-05T09:24:32Z</dcterms:modified>
</cp:coreProperties>
</file>