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1.1 Отдел планирования\2024 год\Планы закупок 2024\План закупок по Особому порядку 2024\"/>
    </mc:Choice>
  </mc:AlternateContent>
  <bookViews>
    <workbookView showHorizontalScroll="0" showVerticalScroll="0" showSheetTabs="0" xWindow="0" yWindow="0" windowWidth="28800" windowHeight="13230"/>
  </bookViews>
  <sheets>
    <sheet name="Лист1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T18" i="2" s="1"/>
  <c r="AS18" i="2"/>
  <c r="AR18" i="2" s="1"/>
  <c r="S19" i="2"/>
  <c r="T19" i="2" s="1"/>
  <c r="AS19" i="2"/>
  <c r="AR19" i="2" s="1"/>
  <c r="AS20" i="2" l="1"/>
  <c r="AR20" i="2" s="1"/>
  <c r="AS17" i="2" l="1"/>
  <c r="AR17" i="2" s="1"/>
  <c r="S20" i="2" l="1"/>
  <c r="T20" i="2" s="1"/>
  <c r="S17" i="2" l="1"/>
  <c r="S21" i="2" l="1"/>
  <c r="T17" i="2"/>
  <c r="T21" i="2" l="1"/>
</calcChain>
</file>

<file path=xl/sharedStrings.xml><?xml version="1.0" encoding="utf-8"?>
<sst xmlns="http://schemas.openxmlformats.org/spreadsheetml/2006/main" count="108" uniqueCount="71">
  <si>
    <t>Электроэнергия</t>
  </si>
  <si>
    <t>351110.100.000000</t>
  </si>
  <si>
    <t>для собственного потребления</t>
  </si>
  <si>
    <t>ОИ</t>
  </si>
  <si>
    <t>749020.000.000129</t>
  </si>
  <si>
    <t>Услуги по обеспечению готовности электрической мощности к несению нагрузки</t>
  </si>
  <si>
    <t>-</t>
  </si>
  <si>
    <t>№</t>
  </si>
  <si>
    <t>Код ЕНС ТРУ/ENS code PJS</t>
  </si>
  <si>
    <t>Наименование закупаемых товаров, работ и услуг/Name of procured goods, works and services</t>
  </si>
  <si>
    <t>Краткая характеристика (описание) товаров, работ и услуг/Brief description (description) of goods, works and services</t>
  </si>
  <si>
    <t>Қосымша сипаттама</t>
  </si>
  <si>
    <t>Дополнительная характеристика/Additional feature</t>
  </si>
  <si>
    <t>Способ закупок/Procurement method</t>
  </si>
  <si>
    <t>Основание для одного источника/Basis for a single source</t>
  </si>
  <si>
    <t>Прогноз местного содержания, %/Local content forecast,%</t>
  </si>
  <si>
    <t>Срок осуществления закупок (планируемый месяц проведения)/Duration of the procurement (planned month of)</t>
  </si>
  <si>
    <t>Место (адрес) осуществления закупок/Place (address) of the procurement</t>
  </si>
  <si>
    <t>Регион, место поставки товара, выполнения работ, оказания услуг/Region, place of delivery of goods, performance of works, provision of services</t>
  </si>
  <si>
    <t>Условия поставки по ИНКОТЕРМС 2010/Terms of delivery for INCOTERMS 2010</t>
  </si>
  <si>
    <t>Период поставки товаров, выполнения работ, оказания услуг/The period of delivery of goods, works and services</t>
  </si>
  <si>
    <t>Условия оплаты/Terms of payment</t>
  </si>
  <si>
    <t>Единица измерения/unit of measurement</t>
  </si>
  <si>
    <t>Кол-во, объем/Qty, volume</t>
  </si>
  <si>
    <t>Маркетинговая цена за единицу, тенге без НДС/Marketing price per unit, tenge excluding VAT</t>
  </si>
  <si>
    <t>Сумма, планируемая для закупок ТРУ без НДС, тенге/The amount planned for the purchase of TRU excluding VAT, tenge</t>
  </si>
  <si>
    <t>Сумма, планируемая для закупки ТРУ с НДС, тенге/The amount planned for the purchase of TRU with VAT, tenge</t>
  </si>
  <si>
    <t>Приоритет закупки/Priority purchase</t>
  </si>
  <si>
    <t>Организатор закупки/Purchase organizer</t>
  </si>
  <si>
    <t>Заказчик/Customer</t>
  </si>
  <si>
    <t>Примечание/Note</t>
  </si>
  <si>
    <t>ЭМ</t>
  </si>
  <si>
    <t>Оффтейк</t>
  </si>
  <si>
    <t>ЗКС</t>
  </si>
  <si>
    <t>ПДПО</t>
  </si>
  <si>
    <t>ЭПВ</t>
  </si>
  <si>
    <t>ОИН</t>
  </si>
  <si>
    <t>ТПФ</t>
  </si>
  <si>
    <t>ПКО</t>
  </si>
  <si>
    <t>430000000, Кызылординская область, г.Кызылорда, Аксуатский сельский округ, село Ж.Махамбетов, урочище Жанадария, зд. 101</t>
  </si>
  <si>
    <t>Товарищество с ограниченной ответственностью "Совместное предприятие "Казгермунай"</t>
  </si>
  <si>
    <t xml:space="preserve">Окончательный платеж - 0% , Промежуточный платеж - 100% , Предоплата - 0% </t>
  </si>
  <si>
    <t>73-1-3 (приобретение электрической энергии, балансирующей электроэнергии, а также услуг по регулированию электрической мощности)</t>
  </si>
  <si>
    <t>430000000, Кызылординская область, на м/р КГМ</t>
  </si>
  <si>
    <t>кВт/ч</t>
  </si>
  <si>
    <t>Итого</t>
  </si>
  <si>
    <t>Приложение №1 к плану закупок по особому порядку 2024 года</t>
  </si>
  <si>
    <t>План закупок товаров, работ и услуг по особому порядку на 2024 год (ы) по Товарищество с ограниченной ответственностью "Совместное предприятие "Казгермунай"</t>
  </si>
  <si>
    <t>Финансовый аудит</t>
  </si>
  <si>
    <t>692010.000.000002</t>
  </si>
  <si>
    <t>Услуги по проведению аудита финансовой отчетности</t>
  </si>
  <si>
    <t>73-1-6 (приобретение услуг аудиторской организации по проведению аудита Заказчика)</t>
  </si>
  <si>
    <t>Приложение №_________ от "________"__________________ 2023 г. к протоколу Финансового Технического комитетов ТОО СП "Казгермунай"</t>
  </si>
  <si>
    <t>Приложение №_________ от "________"__________________ 2023 г. к протоколу Наблюдательного Совета ТОО СП "Казгермунай"</t>
  </si>
  <si>
    <t>Электроэнергия (Единый закупщик)</t>
  </si>
  <si>
    <t>Услуги по обеспечению готовности электрической мощности к несению нагрузки (ТОО РФЦ ВИЭ)</t>
  </si>
  <si>
    <t xml:space="preserve">Окончательный платеж - 0% , Промежуточный платеж - 0% , Предоплата - 100% </t>
  </si>
  <si>
    <t>сверка</t>
  </si>
  <si>
    <t>Б/З</t>
  </si>
  <si>
    <t>с 01.2024 по 12.2024</t>
  </si>
  <si>
    <t>11.2023</t>
  </si>
  <si>
    <t>04.2024</t>
  </si>
  <si>
    <t>с даты подписания договора по 03.2025</t>
  </si>
  <si>
    <t>1 Т</t>
  </si>
  <si>
    <t>1 У</t>
  </si>
  <si>
    <t>2 У</t>
  </si>
  <si>
    <t>430000000, Кызылординская область, г.Кызылорда</t>
  </si>
  <si>
    <t>12.2023</t>
  </si>
  <si>
    <t>Электроснабжение головного офиса ГУ КГМ</t>
  </si>
  <si>
    <t>Перенос с ГПЗ 2024</t>
  </si>
  <si>
    <t>2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</si>
</sst>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1" fillId="0" borderId="0" applyFont="0" applyFill="0" applyBorder="0" applyAlignment="0" applyProtection="0"/>
    <xf numFmtId="0" fontId="12" fillId="0" borderId="0"/>
  </cellStyleXfs>
  <cellXfs count="42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13" fillId="2" borderId="2" xfId="6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7">
    <cellStyle name="Гиперссылка 7" xfId="3"/>
    <cellStyle name="Обычный" xfId="0" builtinId="0"/>
    <cellStyle name="Обычный 12" xfId="4"/>
    <cellStyle name="Обычный 2" xfId="6"/>
    <cellStyle name="Обычный 2 10" xfId="2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%20&#1041;&#1102;&#1076;&#1078;&#1077;&#1090;&#1085;&#1099;&#1077;%20&#1079;&#1072;&#1103;&#1074;&#1082;&#1080;%20&#1087;&#1086;%20&#1072;&#1076;&#1084;&#1080;&#1085;&#1080;&#1089;&#1090;&#1088;&#1072;&#1090;&#1086;&#1088;&#1072;&#1084;\2.%20&#1041;&#1102;&#1076;&#1078;&#1077;&#1090;%202024%20&#1080;%20&#1041;&#1055;%202025-2028\&#1041;&#1102;&#1076;&#1078;&#1077;&#1090;&#1085;&#1072;&#1103;%20&#1079;&#1072;&#1103;&#1074;&#1082;&#1072;%20&#1054;&#1043;&#106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%20&#1041;&#1102;&#1076;&#1078;&#1077;&#1090;&#1085;&#1099;&#1077;%20&#1079;&#1072;&#1103;&#1074;&#1082;&#1080;%20&#1087;&#1086;%20&#1072;&#1076;&#1084;&#1080;&#1085;&#1080;&#1089;&#1090;&#1088;&#1072;&#1090;&#1086;&#1088;&#1072;&#1084;\2.%20&#1041;&#1102;&#1076;&#1078;&#1077;&#1090;%202024%20&#1080;%20&#1041;&#1055;%202025-2028\&#1041;&#1102;&#1076;&#1078;&#1077;&#1090;&#1085;&#1072;&#1103;%20&#1079;&#1072;&#1103;&#1074;&#1082;&#1072;%20&#106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Э G&amp;A"/>
      <sheetName val="ОГЭ PC"/>
      <sheetName val="ОГЭ CAPEX"/>
      <sheetName val="Электроэнергия"/>
      <sheetName val="Обсл ПС 35 кВ и ГУ КГМ"/>
      <sheetName val="Свод по Автобусам"/>
      <sheetName val="ДС G&amp;A до 12.06.20"/>
    </sheetNames>
    <sheetDataSet>
      <sheetData sheetId="0" refreshError="1"/>
      <sheetData sheetId="1" refreshError="1"/>
      <sheetData sheetId="2" refreshError="1"/>
      <sheetData sheetId="3" refreshError="1">
        <row r="6">
          <cell r="AE6">
            <v>3399048404.5662007</v>
          </cell>
        </row>
        <row r="66">
          <cell r="AE66">
            <v>282346491.42000002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"/>
      <sheetName val="РС"/>
      <sheetName val="CAPEX"/>
    </sheetNames>
    <sheetDataSet>
      <sheetData sheetId="0">
        <row r="8">
          <cell r="W8">
            <v>6157269.2867454402</v>
          </cell>
        </row>
        <row r="34">
          <cell r="W34">
            <v>37500000</v>
          </cell>
        </row>
      </sheetData>
      <sheetData sheetId="1">
        <row r="8">
          <cell r="W8">
            <v>1840644.0000000002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25"/>
  <sheetViews>
    <sheetView tabSelected="1" topLeftCell="A4" zoomScale="71" zoomScaleNormal="71" workbookViewId="0">
      <selection activeCell="A18" sqref="A18"/>
    </sheetView>
  </sheetViews>
  <sheetFormatPr defaultColWidth="9.140625" defaultRowHeight="15" x14ac:dyDescent="0.25"/>
  <cols>
    <col min="1" max="1" width="12" style="1" customWidth="1"/>
    <col min="2" max="2" width="18" style="2" customWidth="1"/>
    <col min="3" max="3" width="33.7109375" style="3" customWidth="1"/>
    <col min="4" max="4" width="29.28515625" style="3" customWidth="1"/>
    <col min="5" max="5" width="31.42578125" style="3" hidden="1" customWidth="1"/>
    <col min="6" max="6" width="30" style="3" customWidth="1"/>
    <col min="7" max="7" width="14" style="1" customWidth="1"/>
    <col min="8" max="8" width="21.42578125" style="3" customWidth="1"/>
    <col min="9" max="9" width="15" style="3" customWidth="1"/>
    <col min="10" max="10" width="26.7109375" style="3" customWidth="1"/>
    <col min="11" max="11" width="30.42578125" style="1" customWidth="1"/>
    <col min="12" max="12" width="27.85546875" style="1" customWidth="1"/>
    <col min="13" max="13" width="20" style="1" customWidth="1"/>
    <col min="14" max="14" width="24" style="1" customWidth="1"/>
    <col min="15" max="15" width="23" style="3" customWidth="1"/>
    <col min="16" max="16" width="15.140625" style="10" customWidth="1"/>
    <col min="17" max="17" width="18" style="11" customWidth="1"/>
    <col min="18" max="18" width="22.5703125" style="3" customWidth="1"/>
    <col min="19" max="19" width="24.7109375" style="3" customWidth="1"/>
    <col min="20" max="20" width="26.28515625" style="3" customWidth="1"/>
    <col min="21" max="21" width="15.42578125" style="3" customWidth="1"/>
    <col min="22" max="24" width="23.85546875" style="3" customWidth="1"/>
    <col min="25" max="25" width="30.5703125" style="7" hidden="1" customWidth="1"/>
    <col min="26" max="26" width="23.5703125" style="8" hidden="1" customWidth="1"/>
    <col min="27" max="27" width="13.28515625" style="8" hidden="1" customWidth="1"/>
    <col min="28" max="30" width="9.140625" style="8" hidden="1" customWidth="1"/>
    <col min="31" max="31" width="20.42578125" style="8" hidden="1" customWidth="1"/>
    <col min="32" max="37" width="9.140625" style="8" hidden="1" customWidth="1"/>
    <col min="38" max="38" width="21.28515625" style="8" hidden="1" customWidth="1"/>
    <col min="39" max="42" width="9.140625" style="8" hidden="1" customWidth="1"/>
    <col min="43" max="43" width="14.7109375" style="8" hidden="1" customWidth="1"/>
    <col min="44" max="44" width="9.140625" style="8" hidden="1" customWidth="1"/>
    <col min="45" max="45" width="11.42578125" style="8" hidden="1" customWidth="1"/>
    <col min="46" max="16384" width="9.140625" style="8"/>
  </cols>
  <sheetData>
    <row r="3" spans="1:45" x14ac:dyDescent="0.25">
      <c r="P3" s="4"/>
      <c r="Q3" s="5"/>
      <c r="S3" s="9" t="s">
        <v>46</v>
      </c>
    </row>
    <row r="4" spans="1:45" x14ac:dyDescent="0.25">
      <c r="P4" s="4"/>
      <c r="Q4" s="5"/>
      <c r="S4" s="6"/>
    </row>
    <row r="5" spans="1:45" x14ac:dyDescent="0.25">
      <c r="P5" s="4"/>
      <c r="Q5" s="5"/>
      <c r="S5" s="9" t="s">
        <v>52</v>
      </c>
    </row>
    <row r="6" spans="1:45" x14ac:dyDescent="0.25">
      <c r="S6" s="12"/>
    </row>
    <row r="7" spans="1:45" x14ac:dyDescent="0.25">
      <c r="S7" s="9" t="s">
        <v>53</v>
      </c>
    </row>
    <row r="10" spans="1:45" x14ac:dyDescent="0.25">
      <c r="G10" s="13" t="s">
        <v>47</v>
      </c>
      <c r="N10" s="3"/>
    </row>
    <row r="11" spans="1:45" x14ac:dyDescent="0.25">
      <c r="J11" s="14"/>
    </row>
    <row r="12" spans="1:45" hidden="1" x14ac:dyDescent="0.25"/>
    <row r="13" spans="1:45" hidden="1" x14ac:dyDescent="0.25"/>
    <row r="15" spans="1:45" s="19" customFormat="1" ht="99.75" x14ac:dyDescent="0.25">
      <c r="A15" s="15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5" t="s">
        <v>18</v>
      </c>
      <c r="M15" s="15" t="s">
        <v>19</v>
      </c>
      <c r="N15" s="15" t="s">
        <v>20</v>
      </c>
      <c r="O15" s="15" t="s">
        <v>21</v>
      </c>
      <c r="P15" s="15" t="s">
        <v>22</v>
      </c>
      <c r="Q15" s="16" t="s">
        <v>23</v>
      </c>
      <c r="R15" s="16" t="s">
        <v>24</v>
      </c>
      <c r="S15" s="17" t="s">
        <v>25</v>
      </c>
      <c r="T15" s="16" t="s">
        <v>26</v>
      </c>
      <c r="U15" s="15" t="s">
        <v>27</v>
      </c>
      <c r="V15" s="15" t="s">
        <v>28</v>
      </c>
      <c r="W15" s="15" t="s">
        <v>29</v>
      </c>
      <c r="X15" s="15" t="s">
        <v>30</v>
      </c>
      <c r="Y15" s="18"/>
    </row>
    <row r="16" spans="1:45" x14ac:dyDescent="0.25">
      <c r="A16" s="20">
        <v>1</v>
      </c>
      <c r="B16" s="20">
        <v>2</v>
      </c>
      <c r="C16" s="20">
        <v>3</v>
      </c>
      <c r="D16" s="20">
        <v>4</v>
      </c>
      <c r="E16" s="20"/>
      <c r="F16" s="20">
        <v>5</v>
      </c>
      <c r="G16" s="20">
        <v>6</v>
      </c>
      <c r="H16" s="20">
        <v>7</v>
      </c>
      <c r="I16" s="20">
        <v>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  <c r="O16" s="20">
        <v>14</v>
      </c>
      <c r="P16" s="21">
        <v>15</v>
      </c>
      <c r="Q16" s="21">
        <v>16</v>
      </c>
      <c r="R16" s="20">
        <v>17</v>
      </c>
      <c r="S16" s="20">
        <v>18</v>
      </c>
      <c r="T16" s="20">
        <v>19</v>
      </c>
      <c r="U16" s="20">
        <v>20</v>
      </c>
      <c r="V16" s="20">
        <v>21</v>
      </c>
      <c r="W16" s="20">
        <v>22</v>
      </c>
      <c r="X16" s="20"/>
      <c r="Z16" s="8" t="s">
        <v>31</v>
      </c>
      <c r="AA16" s="8" t="s">
        <v>32</v>
      </c>
      <c r="AB16" s="8" t="s">
        <v>33</v>
      </c>
      <c r="AC16" s="8" t="s">
        <v>34</v>
      </c>
      <c r="AD16" s="8" t="s">
        <v>35</v>
      </c>
      <c r="AE16" s="8" t="s">
        <v>36</v>
      </c>
      <c r="AF16" s="8" t="s">
        <v>37</v>
      </c>
      <c r="AG16" s="8" t="s">
        <v>38</v>
      </c>
      <c r="AR16" s="8" t="s">
        <v>57</v>
      </c>
      <c r="AS16" s="8" t="s">
        <v>58</v>
      </c>
    </row>
    <row r="17" spans="1:45" ht="135" x14ac:dyDescent="0.25">
      <c r="A17" s="22" t="s">
        <v>63</v>
      </c>
      <c r="B17" s="26" t="s">
        <v>1</v>
      </c>
      <c r="C17" s="24" t="s">
        <v>0</v>
      </c>
      <c r="D17" s="24" t="s">
        <v>2</v>
      </c>
      <c r="E17" s="40"/>
      <c r="F17" s="25" t="s">
        <v>54</v>
      </c>
      <c r="G17" s="26" t="s">
        <v>3</v>
      </c>
      <c r="H17" s="26" t="s">
        <v>42</v>
      </c>
      <c r="I17" s="23">
        <v>100</v>
      </c>
      <c r="J17" s="27" t="s">
        <v>60</v>
      </c>
      <c r="K17" s="26" t="s">
        <v>39</v>
      </c>
      <c r="L17" s="26" t="s">
        <v>43</v>
      </c>
      <c r="M17" s="26" t="s">
        <v>6</v>
      </c>
      <c r="N17" s="26" t="s">
        <v>59</v>
      </c>
      <c r="O17" s="26" t="s">
        <v>56</v>
      </c>
      <c r="P17" s="26" t="s">
        <v>44</v>
      </c>
      <c r="Q17" s="28">
        <v>1</v>
      </c>
      <c r="R17" s="29">
        <v>3399048404.5599999</v>
      </c>
      <c r="S17" s="29">
        <f>Q17*R17</f>
        <v>3399048404.5599999</v>
      </c>
      <c r="T17" s="29">
        <f>S17*1.12</f>
        <v>3806934213.1072001</v>
      </c>
      <c r="U17" s="26" t="s">
        <v>6</v>
      </c>
      <c r="V17" s="26" t="s">
        <v>40</v>
      </c>
      <c r="W17" s="26" t="s">
        <v>40</v>
      </c>
      <c r="X17" s="26"/>
      <c r="AR17" s="8" t="b">
        <f>R17=AS17</f>
        <v>1</v>
      </c>
      <c r="AS17" s="8">
        <f>ROUNDDOWN([1]Электроэнергия!$AE$6,2)</f>
        <v>3399048404.5599999</v>
      </c>
    </row>
    <row r="18" spans="1:45" ht="135" x14ac:dyDescent="0.25">
      <c r="A18" s="22" t="s">
        <v>70</v>
      </c>
      <c r="B18" s="26" t="s">
        <v>1</v>
      </c>
      <c r="C18" s="24" t="s">
        <v>0</v>
      </c>
      <c r="D18" s="24" t="s">
        <v>2</v>
      </c>
      <c r="E18" s="40"/>
      <c r="F18" s="25" t="s">
        <v>68</v>
      </c>
      <c r="G18" s="26" t="s">
        <v>3</v>
      </c>
      <c r="H18" s="26" t="s">
        <v>42</v>
      </c>
      <c r="I18" s="23">
        <v>100</v>
      </c>
      <c r="J18" s="27" t="s">
        <v>67</v>
      </c>
      <c r="K18" s="26" t="s">
        <v>39</v>
      </c>
      <c r="L18" s="26" t="s">
        <v>43</v>
      </c>
      <c r="M18" s="26" t="s">
        <v>6</v>
      </c>
      <c r="N18" s="26" t="s">
        <v>59</v>
      </c>
      <c r="O18" s="26" t="s">
        <v>56</v>
      </c>
      <c r="P18" s="26" t="s">
        <v>44</v>
      </c>
      <c r="Q18" s="28">
        <v>1</v>
      </c>
      <c r="R18" s="29">
        <v>19941000</v>
      </c>
      <c r="S18" s="29">
        <f>Q18*R18</f>
        <v>19941000</v>
      </c>
      <c r="T18" s="29">
        <f>S18*1.12</f>
        <v>22333920.000000004</v>
      </c>
      <c r="U18" s="26" t="s">
        <v>6</v>
      </c>
      <c r="V18" s="26" t="s">
        <v>40</v>
      </c>
      <c r="W18" s="26" t="s">
        <v>40</v>
      </c>
      <c r="X18" s="26" t="s">
        <v>69</v>
      </c>
      <c r="AR18" s="8" t="b">
        <f>R18=AS18</f>
        <v>0</v>
      </c>
      <c r="AS18" s="8">
        <f>ROUNDDOWN([1]Электроэнергия!$AE$6,2)</f>
        <v>3399048404.5599999</v>
      </c>
    </row>
    <row r="19" spans="1:45" ht="135" x14ac:dyDescent="0.25">
      <c r="A19" s="22" t="s">
        <v>64</v>
      </c>
      <c r="B19" s="26" t="s">
        <v>4</v>
      </c>
      <c r="C19" s="24" t="s">
        <v>5</v>
      </c>
      <c r="D19" s="24" t="s">
        <v>5</v>
      </c>
      <c r="E19" s="40"/>
      <c r="F19" s="25" t="s">
        <v>55</v>
      </c>
      <c r="G19" s="26" t="s">
        <v>3</v>
      </c>
      <c r="H19" s="26" t="s">
        <v>42</v>
      </c>
      <c r="I19" s="23">
        <v>100</v>
      </c>
      <c r="J19" s="27" t="s">
        <v>60</v>
      </c>
      <c r="K19" s="26" t="s">
        <v>39</v>
      </c>
      <c r="L19" s="26" t="s">
        <v>43</v>
      </c>
      <c r="M19" s="26" t="s">
        <v>6</v>
      </c>
      <c r="N19" s="26" t="s">
        <v>59</v>
      </c>
      <c r="O19" s="26" t="s">
        <v>41</v>
      </c>
      <c r="P19" s="26" t="s">
        <v>6</v>
      </c>
      <c r="Q19" s="28">
        <v>1</v>
      </c>
      <c r="R19" s="29">
        <v>282346491.42000002</v>
      </c>
      <c r="S19" s="29">
        <f>Q19*R19</f>
        <v>282346491.42000002</v>
      </c>
      <c r="T19" s="29">
        <f>S19*1.12</f>
        <v>316228070.39040005</v>
      </c>
      <c r="U19" s="26" t="s">
        <v>6</v>
      </c>
      <c r="V19" s="26" t="s">
        <v>40</v>
      </c>
      <c r="W19" s="26" t="s">
        <v>40</v>
      </c>
      <c r="X19" s="26"/>
      <c r="AR19" s="8" t="b">
        <f>R19=AS19</f>
        <v>1</v>
      </c>
      <c r="AS19" s="8">
        <f>[1]Электроэнергия!$AE$66</f>
        <v>282346491.42000002</v>
      </c>
    </row>
    <row r="20" spans="1:45" ht="90" x14ac:dyDescent="0.25">
      <c r="A20" s="22" t="s">
        <v>65</v>
      </c>
      <c r="B20" s="26" t="s">
        <v>49</v>
      </c>
      <c r="C20" s="24" t="s">
        <v>50</v>
      </c>
      <c r="D20" s="24" t="s">
        <v>50</v>
      </c>
      <c r="E20" s="40"/>
      <c r="F20" s="25" t="s">
        <v>48</v>
      </c>
      <c r="G20" s="26" t="s">
        <v>3</v>
      </c>
      <c r="H20" s="26" t="s">
        <v>51</v>
      </c>
      <c r="I20" s="23">
        <v>100</v>
      </c>
      <c r="J20" s="27" t="s">
        <v>61</v>
      </c>
      <c r="K20" s="26" t="s">
        <v>39</v>
      </c>
      <c r="L20" s="26" t="s">
        <v>66</v>
      </c>
      <c r="M20" s="26" t="s">
        <v>6</v>
      </c>
      <c r="N20" s="26" t="s">
        <v>62</v>
      </c>
      <c r="O20" s="26" t="s">
        <v>41</v>
      </c>
      <c r="P20" s="26" t="s">
        <v>6</v>
      </c>
      <c r="Q20" s="28">
        <v>1</v>
      </c>
      <c r="R20" s="29">
        <v>37500000</v>
      </c>
      <c r="S20" s="29">
        <f>Q20*R20</f>
        <v>37500000</v>
      </c>
      <c r="T20" s="29">
        <f>S20*1.12</f>
        <v>42000000.000000007</v>
      </c>
      <c r="U20" s="26" t="s">
        <v>6</v>
      </c>
      <c r="V20" s="26" t="s">
        <v>40</v>
      </c>
      <c r="W20" s="26" t="s">
        <v>40</v>
      </c>
      <c r="X20" s="26"/>
      <c r="AR20" s="8" t="b">
        <f>R20=AS20</f>
        <v>1</v>
      </c>
      <c r="AS20" s="8">
        <f>'[2]G&amp;A'!$W$34</f>
        <v>37500000</v>
      </c>
    </row>
    <row r="21" spans="1:45" x14ac:dyDescent="0.25">
      <c r="A21" s="30" t="s">
        <v>45</v>
      </c>
      <c r="B21" s="31"/>
      <c r="C21" s="32"/>
      <c r="D21" s="32"/>
      <c r="E21" s="32"/>
      <c r="F21" s="32"/>
      <c r="G21" s="33"/>
      <c r="H21" s="32"/>
      <c r="I21" s="33"/>
      <c r="J21" s="34"/>
      <c r="K21" s="34"/>
      <c r="L21" s="33"/>
      <c r="M21" s="34"/>
      <c r="N21" s="34"/>
      <c r="O21" s="32"/>
      <c r="P21" s="35"/>
      <c r="Q21" s="36"/>
      <c r="R21" s="37"/>
      <c r="S21" s="38">
        <f>SUM(S17:S20)</f>
        <v>3738835895.98</v>
      </c>
      <c r="T21" s="38">
        <f>SUM(T17:T20)</f>
        <v>4187496203.4976001</v>
      </c>
      <c r="U21" s="32"/>
      <c r="V21" s="33"/>
      <c r="W21" s="39"/>
      <c r="X21" s="39"/>
      <c r="Y21" s="8"/>
    </row>
    <row r="25" spans="1:45" x14ac:dyDescent="0.25">
      <c r="B25" s="4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Kubayev Sagynay (SKC)</dc:creator>
  <cp:lastModifiedBy>Кужаков Арман Ахатович</cp:lastModifiedBy>
  <dcterms:created xsi:type="dcterms:W3CDTF">2022-05-18T12:16:09Z</dcterms:created>
  <dcterms:modified xsi:type="dcterms:W3CDTF">2023-12-04T09:47:01Z</dcterms:modified>
</cp:coreProperties>
</file>