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120" yWindow="120" windowWidth="9720" windowHeight="7320"/>
  </bookViews>
  <sheets>
    <sheet name="Приложение 7" sheetId="4" r:id="rId1"/>
  </sheets>
  <definedNames>
    <definedName name="_xlnm._FilterDatabase" localSheetId="0" hidden="1">'Приложение 7'!$B$16:$W$42</definedName>
  </definedNames>
  <calcPr calcId="145621"/>
</workbook>
</file>

<file path=xl/calcChain.xml><?xml version="1.0" encoding="utf-8"?>
<calcChain xmlns="http://schemas.openxmlformats.org/spreadsheetml/2006/main">
  <c r="S41" i="4" l="1"/>
  <c r="T41" i="4" s="1"/>
  <c r="S36" i="4"/>
  <c r="T36" i="4" s="1"/>
  <c r="S34" i="4"/>
  <c r="T34" i="4" s="1"/>
  <c r="S35" i="4"/>
  <c r="T35" i="4" s="1"/>
  <c r="S22" i="4"/>
  <c r="T22" i="4" s="1"/>
  <c r="T38" i="4" s="1"/>
  <c r="S28" i="4"/>
  <c r="T28" i="4"/>
  <c r="S20" i="4"/>
  <c r="T20" i="4"/>
  <c r="S37" i="4"/>
  <c r="T37" i="4"/>
  <c r="S25" i="4"/>
  <c r="T25" i="4"/>
  <c r="S26" i="4"/>
  <c r="T26" i="4"/>
  <c r="S27" i="4"/>
  <c r="T27" i="4"/>
  <c r="S29" i="4"/>
  <c r="T29" i="4"/>
  <c r="S31" i="4"/>
  <c r="T31" i="4"/>
  <c r="S33" i="4"/>
  <c r="T33" i="4"/>
  <c r="S32" i="4"/>
  <c r="T32" i="4"/>
  <c r="S30" i="4"/>
  <c r="T30" i="4"/>
  <c r="S24" i="4"/>
  <c r="T24" i="4"/>
  <c r="S21" i="4"/>
  <c r="T21" i="4"/>
  <c r="S19" i="4"/>
  <c r="T19" i="4"/>
  <c r="S18" i="4"/>
  <c r="T18" i="4"/>
  <c r="S23" i="4"/>
  <c r="T23" i="4"/>
  <c r="S40" i="4"/>
  <c r="S42" i="4" s="1"/>
  <c r="S38" i="4" l="1"/>
  <c r="S43" i="4" s="1"/>
  <c r="T40" i="4"/>
  <c r="T42" i="4" s="1"/>
  <c r="T43" i="4" s="1"/>
</calcChain>
</file>

<file path=xl/sharedStrings.xml><?xml version="1.0" encoding="utf-8"?>
<sst xmlns="http://schemas.openxmlformats.org/spreadsheetml/2006/main" count="349" uniqueCount="126">
  <si>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</si>
  <si>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</si>
  <si>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Способ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</si>
  <si>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</si>
  <si>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</si>
  <si>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</si>
  <si>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</si>
  <si>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</si>
  <si>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</si>
  <si>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Примечание</t>
  </si>
  <si>
    <t>1. Товары</t>
  </si>
  <si>
    <t>итого по товарам</t>
  </si>
  <si>
    <t>итого по услугам</t>
  </si>
  <si>
    <t>Всего:</t>
  </si>
  <si>
    <t>Наименование организации</t>
  </si>
  <si>
    <t xml:space="preserve">Наименование закупаемых товаров, работ и услуг </t>
  </si>
  <si>
    <t>Сумма, планируемая для закупок ТРУ без НДС,  тенге</t>
  </si>
  <si>
    <t>Условия оплаты (размер авансового платежа), %</t>
  </si>
  <si>
    <t>Код  ТРУ</t>
  </si>
  <si>
    <t>Дополнительная характеристика</t>
  </si>
  <si>
    <t>Приоритет закупки</t>
  </si>
  <si>
    <t>Условия поставки по ИНКОТЕРМС 2010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</si>
  <si>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</si>
  <si>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Прогноз местного содержания, %</t>
  </si>
  <si>
    <t>Год закупки/год корректировки</t>
  </si>
  <si>
    <t xml:space="preserve">Краткая характеристика (описание) товаров, работ и услуг  </t>
  </si>
  <si>
    <t>КазГерМунай</t>
  </si>
  <si>
    <t>Колонные головки: Секция А: Присоединительная резьба -9 5/8"- ВТС, Диаметр эксплуатационной колонны – 6 5/8",Фланец – 11”,     Уплотнительное кольцо R- 53, Рабочее давление – 3000 psi или 21 МПа, Рабочая температура : от- 60, до +82ºС Клиновая подвеска Н</t>
  </si>
  <si>
    <t>ОТ</t>
  </si>
  <si>
    <t>Кызылординская обл. м/р Акшабулак, склад КГМ</t>
  </si>
  <si>
    <t>DDP</t>
  </si>
  <si>
    <t>авансовый платеж-30%, оставшаяся часть в течении 30 рабочих дней с момента подписания акта приема-передачи поставленных товаров</t>
  </si>
  <si>
    <t>метр</t>
  </si>
  <si>
    <t>ОТП</t>
  </si>
  <si>
    <t>Кызылординская обл. м/р Акшабулак и м/р Нуралы</t>
  </si>
  <si>
    <t>ОП</t>
  </si>
  <si>
    <t>Труба</t>
  </si>
  <si>
    <t>24.20.11.01.10.11.17.15.2</t>
  </si>
  <si>
    <t>24.20.11.01.10.11.32.19.2</t>
  </si>
  <si>
    <t>24.20.11.01.10.11.37.15.2</t>
  </si>
  <si>
    <t>62.09.20.20.40.00.00</t>
  </si>
  <si>
    <t>28.14.11.48.00.00.00.13.1</t>
  </si>
  <si>
    <t>Арматура</t>
  </si>
  <si>
    <t>Арматура скважинная (фонтанная и устьевая) специальная</t>
  </si>
  <si>
    <t>авансовый платеж-0%, оставшаяся часть в течении 30 рабочих дней с момента подписания акта оказанных услуг</t>
  </si>
  <si>
    <t>2015г</t>
  </si>
  <si>
    <t>2016г</t>
  </si>
  <si>
    <t>Форма плана долгосрочных закупок товаров, работ и услуг c 2015 по 2017г.г. (ТОО СП "Казгермунай")</t>
  </si>
  <si>
    <r>
      <t xml:space="preserve">Реквизиты   (№ приказа и дата утверждения плана закупок) </t>
    </r>
    <r>
      <rPr>
        <sz val="9"/>
        <rFont val="Times New Roman"/>
        <family val="1"/>
        <charset val="204"/>
      </rPr>
      <t>протокол НС №</t>
    </r>
  </si>
  <si>
    <r>
      <t xml:space="preserve">С изменениями и дополнениями </t>
    </r>
    <r>
      <rPr>
        <sz val="9"/>
        <rFont val="Times New Roman"/>
        <family val="1"/>
        <charset val="204"/>
      </rPr>
      <t>протокол НС №</t>
    </r>
  </si>
  <si>
    <t>15 Т</t>
  </si>
  <si>
    <t>16 Т</t>
  </si>
  <si>
    <t>17 Т</t>
  </si>
  <si>
    <t>сентябрь-октябрь 2014г.</t>
  </si>
  <si>
    <t>2017г</t>
  </si>
  <si>
    <t>комплект</t>
  </si>
  <si>
    <t>18 Т</t>
  </si>
  <si>
    <t>19 Т</t>
  </si>
  <si>
    <t>20 Т</t>
  </si>
  <si>
    <t>21 Т</t>
  </si>
  <si>
    <t>22 Т</t>
  </si>
  <si>
    <t>23 Т</t>
  </si>
  <si>
    <t>24 Т</t>
  </si>
  <si>
    <t>УЭЦН 50-2000</t>
  </si>
  <si>
    <t xml:space="preserve">УЭЦН 50-2000 для добычи нефти и газа, подача 50 м³, напор 2000 м. </t>
  </si>
  <si>
    <t>УЭЦН 80-1600</t>
  </si>
  <si>
    <t xml:space="preserve">УЭЦН 80-1600 для добычи нефти и газа, подача 80 м³, напор 1600 м. </t>
  </si>
  <si>
    <t>УЭЦН 100-1600</t>
  </si>
  <si>
    <t xml:space="preserve">УЭЦН 100-1600 для добычи нефти и газа, подача 100 м³, напор 1600 м. </t>
  </si>
  <si>
    <t xml:space="preserve">УЭЦН 125-1600 для добычи нефти и газа, подача 125 м³, напор 1600 м. </t>
  </si>
  <si>
    <t>УЭЦН 160-1600</t>
  </si>
  <si>
    <t xml:space="preserve">УЭЦН 160-1600 для добычи нефти и газа, подача 160 м³, напор 1600 м. </t>
  </si>
  <si>
    <t>25 Т</t>
  </si>
  <si>
    <t>26 Т</t>
  </si>
  <si>
    <t>27 Т</t>
  </si>
  <si>
    <t>28 Т</t>
  </si>
  <si>
    <t>29 Т</t>
  </si>
  <si>
    <t>30 Т</t>
  </si>
  <si>
    <t>долгосрочный 2015-2017</t>
  </si>
  <si>
    <t>Закуп будет проведен в 2014г.</t>
  </si>
  <si>
    <t>Насос - центробежный секционный</t>
  </si>
  <si>
    <t>28.13.14.00.00.00.10.08.2</t>
  </si>
  <si>
    <t>31 Т</t>
  </si>
  <si>
    <t>32 Т</t>
  </si>
  <si>
    <t xml:space="preserve">Станция управления с частотным преобразователем </t>
  </si>
  <si>
    <t>Станция управления погружным двигателем с ЧРП со втроенным синусным фильтром 250 А</t>
  </si>
  <si>
    <t>Трансформатор силовой масляный ТМПН-160</t>
  </si>
  <si>
    <t>Повышающий трансформатор - силовой трансформатор для нефтедобычи ТМПН 160 кВА с первичным напряжением 0,38кВ.</t>
  </si>
  <si>
    <t xml:space="preserve">28.12.20.10.10.11.10.01.1 </t>
  </si>
  <si>
    <t>Станция управления</t>
  </si>
  <si>
    <t>27.11.41.03.00.00.02.10.1</t>
  </si>
  <si>
    <t xml:space="preserve">Трансформатор силовой масляный </t>
  </si>
  <si>
    <t xml:space="preserve">Услуги по тестированию и капитальному ремонту УЭЦН </t>
  </si>
  <si>
    <t>64 У</t>
  </si>
  <si>
    <t xml:space="preserve">2. Услуги </t>
  </si>
  <si>
    <t>УЭЦН 300-1500</t>
  </si>
  <si>
    <t>УЭЦН 300-1500 для нагнетания воды в пласт (ППД), в комплекте с наземным оборудованием</t>
  </si>
  <si>
    <t>УЭЦН 500-1500</t>
  </si>
  <si>
    <t>УЭЦН 500-1500 для нагнетания воды в пласт (ППД), в комплекте с наземным оборудованием</t>
  </si>
  <si>
    <t>УЭЦН 15-2000</t>
  </si>
  <si>
    <t>УЭЦН 15-2000 для добычи нефти и газа, подача 15 м³, напор 2000 м.</t>
  </si>
  <si>
    <t>УЭЦН 20-2000</t>
  </si>
  <si>
    <t>УЭЦН 20-2000 для добычи нефти и газа, подача 20 м³, напор 2000 м.</t>
  </si>
  <si>
    <t>УЭЦН 30-2000</t>
  </si>
  <si>
    <t>УЭЦН 30-2000-103 для добычи нефти и газа, подача 30 м³, напор 2000 м. под 140 мм экс.колонну</t>
  </si>
  <si>
    <t>УЭЦН 30-2000-117 для добычи нефти и газа, подача 30 м³, напор 2000 м. под 168 мм экс.колонну</t>
  </si>
  <si>
    <t>УЭЦН 40-2000</t>
  </si>
  <si>
    <t>УЭЦН 40-2000-103 для добычи нефти и газа, подача 30 м³, напор 2000 м. под 140 мм экс.колонну</t>
  </si>
  <si>
    <t>УЭЦН 40-2000-117 для добычи нефти и газа, подача 30 м³, напор 2000 м. под 168 мм экс.колонну</t>
  </si>
  <si>
    <t>УЭЦН 60-2000</t>
  </si>
  <si>
    <t xml:space="preserve">УЭЦН 60-2000 для добычи нефти и газа, подача 60 м³, напор 2000 м. </t>
  </si>
  <si>
    <t>УЭЦН 125-2000</t>
  </si>
  <si>
    <t>33 Т</t>
  </si>
  <si>
    <t>34 Т</t>
  </si>
  <si>
    <t>штука</t>
  </si>
  <si>
    <t>Труба обсадная
Стальная, бесшовная, горячедеформированная, наружный диаметр 244.5мм, толщина стенки – 8,94мм, по стандарту API-5CT</t>
  </si>
  <si>
    <t>Труба обсадная
Стальная, бесшовная, горячедеформированная, наружный диаметр 168.3мм, толщина стенки – 8,94мм, по стандарту API-5CT</t>
  </si>
  <si>
    <t>Насосно-компрессорные трубы
Стальная, бесшовная, горячедеформированная, наружный диаметр 73мм, толщина стенки – 5.51мм, по стандарту API-5CT</t>
  </si>
  <si>
    <t>Электроснабжение промысла</t>
  </si>
  <si>
    <t>Электроснабжение месторождении Акшабулак, Нуралы, Аксай, НПС Кумколь.</t>
  </si>
  <si>
    <t>Октябрь-ноябрь  2014г.</t>
  </si>
  <si>
    <t>Кызылординская обл. м/р Акшабулак, Нуралы, Аксай, НПС Кумколь  ТОО СП КГМ</t>
  </si>
  <si>
    <t>ежемесячный 100%-ный авансовый платеж</t>
  </si>
  <si>
    <t>кВт/час</t>
  </si>
  <si>
    <t>ОИ</t>
  </si>
  <si>
    <t>65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</si>
</sst>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;[Red]#,##0.0"/>
    <numFmt numFmtId="166" formatCode="_-* #,##0.00\ _€_-;\-* #,##0.00\ _€_-;_-* &quot;-&quot;??\ _€_-;_-@_-"/>
    <numFmt numFmtId="167" formatCode="#,##0;[Red]#,##0"/>
    <numFmt numFmtId="168" formatCode="_(* #,##0_);_(* \(#,##0\);_(* &quot;-&quot;??_);_(@_)"/>
    <numFmt numFmtId="169" formatCode="\+0.0;\-0.0"/>
    <numFmt numFmtId="170" formatCode="\+0.0%;\-0.0%"/>
    <numFmt numFmtId="171" formatCode="General_)"/>
  </numFmts>
  <fonts count="25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Helv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MS Sans Serif"/>
      <family val="2"/>
      <charset val="204"/>
    </font>
    <font>
      <sz val="8"/>
      <name val="Times New Roman"/>
      <family val="1"/>
      <charset val="204"/>
    </font>
    <font>
      <sz val="10"/>
      <name val="Helv"/>
      <family val="2"/>
    </font>
    <font>
      <sz val="10"/>
      <name val="Arial Cyr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8"/>
      <name val="Helv"/>
      <family val="2"/>
    </font>
    <font>
      <b/>
      <sz val="10"/>
      <color indexed="12"/>
      <name val="Arial Cyr"/>
      <family val="2"/>
      <charset val="204"/>
    </font>
    <font>
      <sz val="10"/>
      <name val="NTHarmonica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/>
    <xf numFmtId="0" fontId="19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44" fontId="17" fillId="0" borderId="0">
      <protection locked="0"/>
    </xf>
    <xf numFmtId="44" fontId="17" fillId="0" borderId="0">
      <protection locked="0"/>
    </xf>
    <xf numFmtId="44" fontId="17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7" fillId="0" borderId="1">
      <protection locked="0"/>
    </xf>
    <xf numFmtId="0" fontId="20" fillId="0" borderId="0"/>
    <xf numFmtId="169" fontId="15" fillId="0" borderId="0"/>
    <xf numFmtId="170" fontId="15" fillId="0" borderId="0"/>
    <xf numFmtId="0" fontId="20" fillId="0" borderId="0" applyNumberFormat="0">
      <alignment horizontal="left"/>
    </xf>
    <xf numFmtId="0" fontId="19" fillId="0" borderId="0"/>
    <xf numFmtId="0" fontId="5" fillId="0" borderId="0"/>
    <xf numFmtId="171" fontId="16" fillId="0" borderId="2">
      <protection locked="0"/>
    </xf>
    <xf numFmtId="171" fontId="21" fillId="2" borderId="2"/>
    <xf numFmtId="0" fontId="19" fillId="0" borderId="0"/>
    <xf numFmtId="0" fontId="23" fillId="0" borderId="0"/>
    <xf numFmtId="0" fontId="2" fillId="0" borderId="0"/>
    <xf numFmtId="0" fontId="3" fillId="0" borderId="0"/>
    <xf numFmtId="0" fontId="16" fillId="0" borderId="0"/>
    <xf numFmtId="0" fontId="13" fillId="0" borderId="0"/>
    <xf numFmtId="0" fontId="2" fillId="0" borderId="0"/>
    <xf numFmtId="0" fontId="24" fillId="0" borderId="0"/>
    <xf numFmtId="0" fontId="12" fillId="0" borderId="0"/>
    <xf numFmtId="0" fontId="2" fillId="0" borderId="0"/>
    <xf numFmtId="0" fontId="5" fillId="0" borderId="0"/>
    <xf numFmtId="0" fontId="15" fillId="0" borderId="0"/>
    <xf numFmtId="0" fontId="16" fillId="0" borderId="0">
      <alignment vertical="justify"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7" fillId="0" borderId="0">
      <protection locked="0"/>
    </xf>
    <xf numFmtId="0" fontId="16" fillId="0" borderId="0"/>
    <xf numFmtId="0" fontId="15" fillId="0" borderId="0"/>
  </cellStyleXfs>
  <cellXfs count="119">
    <xf numFmtId="0" fontId="0" fillId="0" borderId="0" xfId="0"/>
    <xf numFmtId="0" fontId="6" fillId="0" borderId="0" xfId="24" applyFont="1"/>
    <xf numFmtId="0" fontId="6" fillId="0" borderId="0" xfId="24" applyFont="1" applyBorder="1" applyAlignment="1"/>
    <xf numFmtId="0" fontId="6" fillId="0" borderId="0" xfId="36" applyNumberFormat="1" applyFont="1" applyBorder="1" applyAlignment="1"/>
    <xf numFmtId="0" fontId="7" fillId="0" borderId="0" xfId="24" applyFont="1" applyBorder="1" applyAlignment="1">
      <alignment horizontal="center"/>
    </xf>
    <xf numFmtId="0" fontId="7" fillId="0" borderId="0" xfId="24" applyFont="1" applyBorder="1" applyAlignment="1">
      <alignment horizontal="center" vertical="center"/>
    </xf>
    <xf numFmtId="0" fontId="6" fillId="0" borderId="3" xfId="24" applyFont="1" applyBorder="1" applyAlignment="1">
      <alignment horizontal="left"/>
    </xf>
    <xf numFmtId="0" fontId="6" fillId="0" borderId="4" xfId="24" applyFont="1" applyBorder="1" applyAlignment="1">
      <alignment horizontal="left"/>
    </xf>
    <xf numFmtId="0" fontId="6" fillId="0" borderId="4" xfId="36" applyNumberFormat="1" applyFont="1" applyBorder="1" applyAlignment="1">
      <alignment horizontal="left"/>
    </xf>
    <xf numFmtId="0" fontId="6" fillId="0" borderId="5" xfId="24" applyFont="1" applyBorder="1" applyAlignment="1">
      <alignment horizontal="left"/>
    </xf>
    <xf numFmtId="0" fontId="7" fillId="0" borderId="0" xfId="24" applyFont="1" applyBorder="1" applyAlignment="1"/>
    <xf numFmtId="0" fontId="7" fillId="0" borderId="0" xfId="24" applyFont="1" applyBorder="1" applyAlignment="1">
      <alignment vertical="center"/>
    </xf>
    <xf numFmtId="0" fontId="6" fillId="0" borderId="0" xfId="36" applyNumberFormat="1" applyFont="1"/>
    <xf numFmtId="0" fontId="6" fillId="0" borderId="0" xfId="24" applyFont="1" applyBorder="1" applyAlignment="1">
      <alignment horizontal="right" vertical="center"/>
    </xf>
    <xf numFmtId="0" fontId="7" fillId="0" borderId="0" xfId="24" applyFont="1" applyBorder="1" applyAlignment="1">
      <alignment horizontal="left" vertical="center"/>
    </xf>
    <xf numFmtId="0" fontId="7" fillId="0" borderId="0" xfId="24" applyFont="1" applyBorder="1" applyAlignment="1">
      <alignment horizontal="left"/>
    </xf>
    <xf numFmtId="0" fontId="7" fillId="0" borderId="0" xfId="36" applyNumberFormat="1" applyFont="1" applyBorder="1" applyAlignment="1">
      <alignment horizontal="left"/>
    </xf>
    <xf numFmtId="0" fontId="6" fillId="0" borderId="0" xfId="24" applyFont="1" applyBorder="1"/>
    <xf numFmtId="0" fontId="6" fillId="0" borderId="0" xfId="36" applyNumberFormat="1" applyFont="1" applyBorder="1"/>
    <xf numFmtId="0" fontId="6" fillId="0" borderId="0" xfId="24" applyFont="1" applyBorder="1" applyAlignment="1">
      <alignment vertical="center"/>
    </xf>
    <xf numFmtId="0" fontId="8" fillId="0" borderId="6" xfId="24" applyFont="1" applyFill="1" applyBorder="1" applyAlignment="1">
      <alignment horizontal="center" vertical="center" wrapText="1"/>
    </xf>
    <xf numFmtId="0" fontId="10" fillId="0" borderId="0" xfId="24" applyFont="1"/>
    <xf numFmtId="49" fontId="6" fillId="0" borderId="7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7" xfId="24" applyFont="1" applyBorder="1" applyAlignment="1">
      <alignment horizontal="center"/>
    </xf>
    <xf numFmtId="0" fontId="6" fillId="0" borderId="7" xfId="36" applyNumberFormat="1" applyFont="1" applyFill="1" applyBorder="1" applyAlignment="1">
      <alignment horizontal="center" vertical="center" wrapText="1"/>
    </xf>
    <xf numFmtId="165" fontId="6" fillId="0" borderId="7" xfId="1" applyNumberFormat="1" applyFont="1" applyFill="1" applyBorder="1" applyAlignment="1">
      <alignment horizontal="center" vertical="center" wrapText="1"/>
    </xf>
    <xf numFmtId="0" fontId="6" fillId="0" borderId="7" xfId="24" applyFont="1" applyBorder="1"/>
    <xf numFmtId="0" fontId="6" fillId="0" borderId="8" xfId="1" applyFont="1" applyFill="1" applyBorder="1" applyAlignment="1">
      <alignment horizontal="center" vertical="center" wrapText="1"/>
    </xf>
    <xf numFmtId="167" fontId="6" fillId="0" borderId="7" xfId="30" applyNumberFormat="1" applyFont="1" applyFill="1" applyBorder="1" applyAlignment="1">
      <alignment horizontal="center" vertical="center" wrapText="1"/>
    </xf>
    <xf numFmtId="0" fontId="7" fillId="0" borderId="7" xfId="36" applyNumberFormat="1" applyFont="1" applyBorder="1" applyAlignment="1">
      <alignment horizontal="center"/>
    </xf>
    <xf numFmtId="168" fontId="7" fillId="0" borderId="0" xfId="36" applyNumberFormat="1" applyFont="1"/>
    <xf numFmtId="0" fontId="7" fillId="0" borderId="9" xfId="24" applyFont="1" applyBorder="1" applyAlignment="1"/>
    <xf numFmtId="0" fontId="7" fillId="0" borderId="10" xfId="24" applyFont="1" applyBorder="1" applyAlignment="1"/>
    <xf numFmtId="0" fontId="7" fillId="0" borderId="10" xfId="36" applyNumberFormat="1" applyFont="1" applyBorder="1" applyAlignment="1"/>
    <xf numFmtId="0" fontId="7" fillId="0" borderId="7" xfId="24" applyFont="1" applyBorder="1" applyAlignment="1">
      <alignment horizontal="center"/>
    </xf>
    <xf numFmtId="0" fontId="7" fillId="0" borderId="9" xfId="24" applyFont="1" applyBorder="1" applyAlignment="1">
      <alignment horizontal="center"/>
    </xf>
    <xf numFmtId="0" fontId="7" fillId="0" borderId="7" xfId="24" applyFont="1" applyBorder="1"/>
    <xf numFmtId="0" fontId="7" fillId="0" borderId="0" xfId="24" applyFont="1"/>
    <xf numFmtId="0" fontId="6" fillId="0" borderId="7" xfId="36" applyNumberFormat="1" applyFont="1" applyBorder="1" applyAlignment="1">
      <alignment horizontal="center"/>
    </xf>
    <xf numFmtId="0" fontId="7" fillId="0" borderId="11" xfId="24" applyFont="1" applyBorder="1" applyAlignment="1">
      <alignment horizontal="center"/>
    </xf>
    <xf numFmtId="0" fontId="6" fillId="0" borderId="11" xfId="24" applyFont="1" applyBorder="1" applyAlignment="1">
      <alignment horizontal="center"/>
    </xf>
    <xf numFmtId="0" fontId="6" fillId="0" borderId="11" xfId="36" applyNumberFormat="1" applyFont="1" applyBorder="1" applyAlignment="1">
      <alignment horizontal="center"/>
    </xf>
    <xf numFmtId="0" fontId="6" fillId="0" borderId="0" xfId="24" applyFont="1" applyBorder="1" applyAlignment="1">
      <alignment horizontal="center"/>
    </xf>
    <xf numFmtId="0" fontId="6" fillId="0" borderId="0" xfId="24" applyFont="1" applyBorder="1" applyAlignment="1">
      <alignment horizontal="center" vertical="center"/>
    </xf>
    <xf numFmtId="0" fontId="6" fillId="0" borderId="0" xfId="24" applyFont="1" applyBorder="1" applyAlignment="1">
      <alignment wrapText="1"/>
    </xf>
    <xf numFmtId="0" fontId="6" fillId="0" borderId="0" xfId="24" applyFont="1" applyAlignment="1">
      <alignment vertical="center"/>
    </xf>
    <xf numFmtId="0" fontId="7" fillId="0" borderId="0" xfId="24" applyFont="1" applyAlignment="1">
      <alignment horizontal="center"/>
    </xf>
    <xf numFmtId="0" fontId="6" fillId="0" borderId="0" xfId="36" applyNumberFormat="1" applyFont="1" applyBorder="1" applyAlignment="1">
      <alignment wrapText="1"/>
    </xf>
    <xf numFmtId="0" fontId="6" fillId="0" borderId="0" xfId="24" applyFont="1" applyFill="1"/>
    <xf numFmtId="0" fontId="6" fillId="0" borderId="0" xfId="36" applyNumberFormat="1" applyFont="1" applyFill="1"/>
    <xf numFmtId="0" fontId="6" fillId="0" borderId="0" xfId="24" applyFont="1" applyFill="1" applyAlignment="1">
      <alignment vertical="center"/>
    </xf>
    <xf numFmtId="0" fontId="7" fillId="0" borderId="0" xfId="24" applyFont="1" applyFill="1" applyAlignment="1">
      <alignment horizontal="center"/>
    </xf>
    <xf numFmtId="0" fontId="14" fillId="3" borderId="7" xfId="29" applyFont="1" applyFill="1" applyBorder="1" applyAlignment="1">
      <alignment vertical="center" wrapText="1"/>
    </xf>
    <xf numFmtId="49" fontId="6" fillId="0" borderId="7" xfId="26" applyNumberFormat="1" applyFont="1" applyFill="1" applyBorder="1" applyAlignment="1">
      <alignment horizontal="left" vertical="center" wrapText="1"/>
    </xf>
    <xf numFmtId="168" fontId="6" fillId="0" borderId="8" xfId="36" applyNumberFormat="1" applyFont="1" applyFill="1" applyBorder="1" applyAlignment="1">
      <alignment vertical="center" wrapText="1"/>
    </xf>
    <xf numFmtId="168" fontId="6" fillId="0" borderId="7" xfId="36" applyNumberFormat="1" applyFont="1" applyFill="1" applyBorder="1" applyAlignment="1">
      <alignment horizontal="center" vertical="center" wrapText="1"/>
    </xf>
    <xf numFmtId="0" fontId="11" fillId="0" borderId="0" xfId="24" applyFont="1" applyBorder="1"/>
    <xf numFmtId="168" fontId="6" fillId="0" borderId="7" xfId="24" applyNumberFormat="1" applyFont="1" applyBorder="1" applyAlignment="1">
      <alignment horizontal="center" vertical="center"/>
    </xf>
    <xf numFmtId="0" fontId="7" fillId="0" borderId="10" xfId="24" applyFont="1" applyBorder="1" applyAlignment="1">
      <alignment vertical="center"/>
    </xf>
    <xf numFmtId="0" fontId="6" fillId="0" borderId="12" xfId="24" applyFont="1" applyBorder="1"/>
    <xf numFmtId="0" fontId="9" fillId="0" borderId="13" xfId="24" applyFont="1" applyBorder="1" applyAlignment="1">
      <alignment horizontal="center" vertical="top" wrapText="1"/>
    </xf>
    <xf numFmtId="0" fontId="9" fillId="0" borderId="14" xfId="24" applyFont="1" applyBorder="1" applyAlignment="1">
      <alignment horizontal="center" vertical="top" wrapText="1"/>
    </xf>
    <xf numFmtId="0" fontId="9" fillId="0" borderId="14" xfId="36" applyNumberFormat="1" applyFont="1" applyBorder="1" applyAlignment="1">
      <alignment horizontal="center" vertical="top" wrapText="1"/>
    </xf>
    <xf numFmtId="168" fontId="7" fillId="0" borderId="7" xfId="36" applyNumberFormat="1" applyFont="1" applyBorder="1" applyAlignment="1">
      <alignment horizontal="center"/>
    </xf>
    <xf numFmtId="0" fontId="7" fillId="0" borderId="7" xfId="24" applyFont="1" applyBorder="1" applyAlignment="1"/>
    <xf numFmtId="0" fontId="7" fillId="0" borderId="7" xfId="36" applyNumberFormat="1" applyFont="1" applyBorder="1" applyAlignment="1"/>
    <xf numFmtId="0" fontId="7" fillId="0" borderId="7" xfId="24" applyFont="1" applyBorder="1" applyAlignment="1">
      <alignment vertical="center"/>
    </xf>
    <xf numFmtId="0" fontId="14" fillId="3" borderId="7" xfId="29" applyFont="1" applyFill="1" applyBorder="1" applyAlignment="1">
      <alignment horizontal="center" vertical="center" wrapText="1"/>
    </xf>
    <xf numFmtId="0" fontId="6" fillId="0" borderId="0" xfId="24" applyFont="1" applyAlignment="1">
      <alignment horizontal="center"/>
    </xf>
    <xf numFmtId="0" fontId="6" fillId="0" borderId="4" xfId="24" applyFont="1" applyBorder="1" applyAlignment="1">
      <alignment horizontal="center"/>
    </xf>
    <xf numFmtId="0" fontId="7" fillId="0" borderId="10" xfId="24" applyFont="1" applyBorder="1" applyAlignment="1">
      <alignment horizontal="center"/>
    </xf>
    <xf numFmtId="49" fontId="6" fillId="0" borderId="7" xfId="26" applyNumberFormat="1" applyFont="1" applyFill="1" applyBorder="1" applyAlignment="1">
      <alignment horizontal="center" vertical="center"/>
    </xf>
    <xf numFmtId="0" fontId="6" fillId="0" borderId="0" xfId="24" applyFont="1" applyFill="1" applyAlignment="1">
      <alignment horizontal="center"/>
    </xf>
    <xf numFmtId="0" fontId="6" fillId="0" borderId="0" xfId="24" applyFont="1" applyBorder="1" applyAlignment="1">
      <alignment horizontal="center" wrapText="1"/>
    </xf>
    <xf numFmtId="168" fontId="6" fillId="0" borderId="0" xfId="24" applyNumberFormat="1" applyFont="1"/>
    <xf numFmtId="0" fontId="6" fillId="0" borderId="7" xfId="24" applyFont="1" applyBorder="1" applyAlignment="1">
      <alignment horizontal="center" vertical="center"/>
    </xf>
    <xf numFmtId="168" fontId="7" fillId="0" borderId="7" xfId="36" applyNumberFormat="1" applyFont="1" applyBorder="1" applyAlignment="1"/>
    <xf numFmtId="168" fontId="7" fillId="0" borderId="7" xfId="36" applyNumberFormat="1" applyFont="1" applyBorder="1" applyAlignment="1">
      <alignment horizontal="center" vertical="center"/>
    </xf>
    <xf numFmtId="168" fontId="7" fillId="0" borderId="7" xfId="36" applyNumberFormat="1" applyFont="1" applyBorder="1"/>
    <xf numFmtId="0" fontId="7" fillId="0" borderId="7" xfId="24" applyFont="1" applyBorder="1" applyAlignment="1">
      <alignment horizontal="center" vertical="center"/>
    </xf>
    <xf numFmtId="49" fontId="6" fillId="4" borderId="7" xfId="26" applyNumberFormat="1" applyFont="1" applyFill="1" applyBorder="1" applyAlignment="1">
      <alignment horizontal="left" vertical="center" wrapText="1"/>
    </xf>
    <xf numFmtId="165" fontId="6" fillId="4" borderId="7" xfId="38" applyNumberFormat="1" applyFont="1" applyFill="1" applyBorder="1" applyAlignment="1">
      <alignment vertical="center" wrapText="1"/>
    </xf>
    <xf numFmtId="0" fontId="14" fillId="4" borderId="7" xfId="29" applyFont="1" applyFill="1" applyBorder="1" applyAlignment="1">
      <alignment vertical="center" wrapText="1"/>
    </xf>
    <xf numFmtId="4" fontId="6" fillId="0" borderId="7" xfId="24" applyNumberFormat="1" applyFont="1" applyBorder="1" applyAlignment="1">
      <alignment horizontal="right" vertical="center"/>
    </xf>
    <xf numFmtId="4" fontId="6" fillId="0" borderId="7" xfId="36" applyNumberFormat="1" applyFont="1" applyBorder="1" applyAlignment="1">
      <alignment horizontal="right" vertical="center"/>
    </xf>
    <xf numFmtId="4" fontId="6" fillId="0" borderId="9" xfId="36" applyNumberFormat="1" applyFont="1" applyBorder="1" applyAlignment="1">
      <alignment horizontal="right" vertical="center"/>
    </xf>
    <xf numFmtId="4" fontId="7" fillId="0" borderId="7" xfId="36" applyNumberFormat="1" applyFont="1" applyBorder="1" applyAlignment="1">
      <alignment horizontal="center" vertical="center"/>
    </xf>
    <xf numFmtId="4" fontId="7" fillId="0" borderId="7" xfId="24" applyNumberFormat="1" applyFont="1" applyBorder="1" applyAlignment="1">
      <alignment horizontal="center"/>
    </xf>
    <xf numFmtId="168" fontId="6" fillId="4" borderId="7" xfId="36" applyNumberFormat="1" applyFont="1" applyFill="1" applyBorder="1" applyAlignment="1">
      <alignment horizontal="center" vertical="center" wrapText="1"/>
    </xf>
    <xf numFmtId="168" fontId="6" fillId="4" borderId="7" xfId="36" applyNumberFormat="1" applyFont="1" applyFill="1" applyBorder="1" applyAlignment="1">
      <alignment vertical="center" wrapText="1"/>
    </xf>
    <xf numFmtId="0" fontId="8" fillId="0" borderId="15" xfId="24" applyFont="1" applyBorder="1" applyAlignment="1">
      <alignment horizontal="center" vertical="center" wrapText="1"/>
    </xf>
    <xf numFmtId="0" fontId="8" fillId="0" borderId="16" xfId="24" applyFont="1" applyBorder="1" applyAlignment="1">
      <alignment horizontal="center" vertical="center" wrapText="1"/>
    </xf>
    <xf numFmtId="0" fontId="6" fillId="0" borderId="0" xfId="24" applyFont="1" applyBorder="1" applyAlignment="1">
      <alignment horizontal="right"/>
    </xf>
    <xf numFmtId="0" fontId="7" fillId="0" borderId="0" xfId="24" applyFont="1" applyBorder="1"/>
    <xf numFmtId="0" fontId="8" fillId="0" borderId="15" xfId="24" applyFont="1" applyFill="1" applyBorder="1" applyAlignment="1">
      <alignment horizontal="center" vertical="center" wrapText="1"/>
    </xf>
    <xf numFmtId="0" fontId="8" fillId="0" borderId="17" xfId="24" applyFont="1" applyFill="1" applyBorder="1" applyAlignment="1">
      <alignment horizontal="center" vertical="center" wrapText="1"/>
    </xf>
    <xf numFmtId="0" fontId="8" fillId="0" borderId="16" xfId="24" applyFont="1" applyFill="1" applyBorder="1" applyAlignment="1">
      <alignment horizontal="center" vertical="center" wrapText="1"/>
    </xf>
    <xf numFmtId="0" fontId="8" fillId="0" borderId="3" xfId="24" applyFont="1" applyFill="1" applyBorder="1" applyAlignment="1">
      <alignment horizontal="center" vertical="top" wrapText="1"/>
    </xf>
    <xf numFmtId="0" fontId="8" fillId="0" borderId="4" xfId="24" applyFont="1" applyFill="1" applyBorder="1" applyAlignment="1">
      <alignment horizontal="center" vertical="top" wrapText="1"/>
    </xf>
    <xf numFmtId="0" fontId="8" fillId="0" borderId="5" xfId="24" applyFont="1" applyFill="1" applyBorder="1" applyAlignment="1">
      <alignment horizontal="center" vertical="top" wrapText="1"/>
    </xf>
    <xf numFmtId="0" fontId="7" fillId="0" borderId="0" xfId="24" applyFont="1" applyBorder="1" applyAlignment="1">
      <alignment horizontal="center"/>
    </xf>
    <xf numFmtId="0" fontId="7" fillId="0" borderId="18" xfId="24" applyFont="1" applyBorder="1" applyAlignment="1">
      <alignment horizontal="right" vertical="center"/>
    </xf>
    <xf numFmtId="0" fontId="7" fillId="0" borderId="19" xfId="24" applyFont="1" applyBorder="1" applyAlignment="1">
      <alignment horizontal="right" vertical="center"/>
    </xf>
    <xf numFmtId="0" fontId="7" fillId="0" borderId="20" xfId="24" applyFont="1" applyBorder="1" applyAlignment="1">
      <alignment horizontal="right" vertical="center"/>
    </xf>
    <xf numFmtId="0" fontId="7" fillId="0" borderId="21" xfId="24" applyFont="1" applyBorder="1" applyAlignment="1">
      <alignment horizontal="right" vertical="center"/>
    </xf>
    <xf numFmtId="0" fontId="7" fillId="0" borderId="10" xfId="24" applyFont="1" applyBorder="1" applyAlignment="1">
      <alignment horizontal="right" vertical="center"/>
    </xf>
    <xf numFmtId="0" fontId="7" fillId="0" borderId="22" xfId="24" applyFont="1" applyBorder="1" applyAlignment="1">
      <alignment horizontal="right" vertical="center"/>
    </xf>
    <xf numFmtId="0" fontId="7" fillId="0" borderId="23" xfId="24" applyFont="1" applyBorder="1" applyAlignment="1">
      <alignment horizontal="right" vertical="center"/>
    </xf>
    <xf numFmtId="0" fontId="7" fillId="0" borderId="24" xfId="24" applyFont="1" applyBorder="1" applyAlignment="1">
      <alignment horizontal="right" vertical="center"/>
    </xf>
    <xf numFmtId="0" fontId="7" fillId="0" borderId="25" xfId="24" applyFont="1" applyBorder="1" applyAlignment="1">
      <alignment horizontal="right" vertical="center"/>
    </xf>
    <xf numFmtId="0" fontId="6" fillId="0" borderId="0" xfId="24" applyFont="1" applyAlignment="1">
      <alignment horizontal="left"/>
    </xf>
    <xf numFmtId="0" fontId="6" fillId="0" borderId="26" xfId="24" applyFont="1" applyBorder="1" applyAlignment="1">
      <alignment horizontal="center"/>
    </xf>
    <xf numFmtId="0" fontId="8" fillId="0" borderId="17" xfId="24" applyFont="1" applyBorder="1" applyAlignment="1">
      <alignment horizontal="center" vertical="center" wrapText="1"/>
    </xf>
    <xf numFmtId="0" fontId="7" fillId="0" borderId="0" xfId="24" applyFont="1" applyFill="1" applyAlignment="1">
      <alignment horizontal="justify" vertical="justify" wrapText="1"/>
    </xf>
    <xf numFmtId="0" fontId="8" fillId="0" borderId="27" xfId="24" applyFont="1" applyFill="1" applyBorder="1" applyAlignment="1">
      <alignment horizontal="center" vertical="center" wrapText="1"/>
    </xf>
    <xf numFmtId="0" fontId="8" fillId="0" borderId="26" xfId="24" applyFont="1" applyFill="1" applyBorder="1" applyAlignment="1">
      <alignment horizontal="center" vertical="center" wrapText="1"/>
    </xf>
    <xf numFmtId="0" fontId="8" fillId="0" borderId="15" xfId="36" applyNumberFormat="1" applyFont="1" applyBorder="1" applyAlignment="1">
      <alignment horizontal="center" vertical="center" wrapText="1"/>
    </xf>
    <xf numFmtId="0" fontId="8" fillId="0" borderId="16" xfId="36" applyNumberFormat="1" applyFont="1" applyBorder="1" applyAlignment="1">
      <alignment horizontal="center" vertical="center" wrapText="1"/>
    </xf>
  </cellXfs>
  <cellStyles count="42">
    <cellStyle name=" б" xfId="1"/>
    <cellStyle name=" б 2" xfId="2"/>
    <cellStyle name=" б 2 2 2 2" xfId="3"/>
    <cellStyle name="_2007.07.23 Расшифровки по Произ себ-ти_2008" xfId="4"/>
    <cellStyle name="_2007.10.05 Окончательный вариант Расчета добычи" xfId="5"/>
    <cellStyle name="_Расчет добычи на 3,180 млн.тн" xfId="6"/>
    <cellStyle name="”ќђќ‘ћ‚›‰" xfId="7"/>
    <cellStyle name="”љ‘ђћ‚ђќќ›‰" xfId="8"/>
    <cellStyle name="„…ќ…†ќ›‰" xfId="9"/>
    <cellStyle name="‡ђѓћ‹ћ‚ћљ1" xfId="10"/>
    <cellStyle name="‡ђѓћ‹ћ‚ћљ2" xfId="11"/>
    <cellStyle name="’ћѓћ‚›‰" xfId="12"/>
    <cellStyle name="Comma" xfId="36" builtinId="3"/>
    <cellStyle name="Normal" xfId="0" builtinId="0"/>
    <cellStyle name="Normal1" xfId="13"/>
    <cellStyle name="piw#" xfId="14"/>
    <cellStyle name="piw%" xfId="15"/>
    <cellStyle name="Price_Body" xfId="16"/>
    <cellStyle name="Standard_Budget revision 2000" xfId="17"/>
    <cellStyle name="Style 1" xfId="18"/>
    <cellStyle name="Беззащитный" xfId="19"/>
    <cellStyle name="Защитный" xfId="20"/>
    <cellStyle name="КАНДАГАЧ тел3-33-96" xfId="21"/>
    <cellStyle name="Обычный 10" xfId="22"/>
    <cellStyle name="Обычный 14 2" xfId="23"/>
    <cellStyle name="Обычный 2" xfId="24"/>
    <cellStyle name="Обычный 3" xfId="25"/>
    <cellStyle name="Обычный 35" xfId="26"/>
    <cellStyle name="Обычный 4" xfId="27"/>
    <cellStyle name="Обычный 5" xfId="28"/>
    <cellStyle name="Обычный_Лист1" xfId="29"/>
    <cellStyle name="Обычный_Лист2" xfId="30"/>
    <cellStyle name="Стиль 1" xfId="31"/>
    <cellStyle name="Стиль 1 2 2" xfId="32"/>
    <cellStyle name="Стиль_названий" xfId="33"/>
    <cellStyle name="Тысячи [0]_3Com" xfId="34"/>
    <cellStyle name="Тысячи_3Com" xfId="35"/>
    <cellStyle name="Финансовый 2" xfId="37"/>
    <cellStyle name="Финансовый_Лист2" xfId="38"/>
    <cellStyle name="Џђћ–…ќ’ќ›‰" xfId="39"/>
    <cellStyle name="常规_Sheet1" xfId="40"/>
    <cellStyle name="样式 1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11768" name="Line 1"/>
        <xdr:cNvSpPr>
          <a:spLocks noChangeShapeType="1"/>
        </xdr:cNvSpPr>
      </xdr:nvSpPr>
      <xdr:spPr bwMode="auto">
        <a:xfrm>
          <a:off x="9001125" y="1839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11769" name="Line 652"/>
        <xdr:cNvSpPr>
          <a:spLocks noChangeShapeType="1"/>
        </xdr:cNvSpPr>
      </xdr:nvSpPr>
      <xdr:spPr bwMode="auto">
        <a:xfrm>
          <a:off x="9001125" y="1839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11770" name="Line 653"/>
        <xdr:cNvSpPr>
          <a:spLocks noChangeShapeType="1"/>
        </xdr:cNvSpPr>
      </xdr:nvSpPr>
      <xdr:spPr bwMode="auto">
        <a:xfrm>
          <a:off x="9001125" y="1839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11771" name="Line 654"/>
        <xdr:cNvSpPr>
          <a:spLocks noChangeShapeType="1"/>
        </xdr:cNvSpPr>
      </xdr:nvSpPr>
      <xdr:spPr bwMode="auto">
        <a:xfrm>
          <a:off x="9001125" y="1839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11772" name="Line 655"/>
        <xdr:cNvSpPr>
          <a:spLocks noChangeShapeType="1"/>
        </xdr:cNvSpPr>
      </xdr:nvSpPr>
      <xdr:spPr bwMode="auto">
        <a:xfrm>
          <a:off x="9001125" y="1839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11773" name="Line 656"/>
        <xdr:cNvSpPr>
          <a:spLocks noChangeShapeType="1"/>
        </xdr:cNvSpPr>
      </xdr:nvSpPr>
      <xdr:spPr bwMode="auto">
        <a:xfrm>
          <a:off x="9001125" y="1839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11774" name="Line 33"/>
        <xdr:cNvSpPr>
          <a:spLocks noChangeShapeType="1"/>
        </xdr:cNvSpPr>
      </xdr:nvSpPr>
      <xdr:spPr bwMode="auto">
        <a:xfrm>
          <a:off x="9001125" y="1839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11775" name="Line 47"/>
        <xdr:cNvSpPr>
          <a:spLocks noChangeShapeType="1"/>
        </xdr:cNvSpPr>
      </xdr:nvSpPr>
      <xdr:spPr bwMode="auto">
        <a:xfrm>
          <a:off x="9001125" y="1839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11776" name="Line 659"/>
        <xdr:cNvSpPr>
          <a:spLocks noChangeShapeType="1"/>
        </xdr:cNvSpPr>
      </xdr:nvSpPr>
      <xdr:spPr bwMode="auto">
        <a:xfrm>
          <a:off x="9001125" y="1839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11777" name="Line 660"/>
        <xdr:cNvSpPr>
          <a:spLocks noChangeShapeType="1"/>
        </xdr:cNvSpPr>
      </xdr:nvSpPr>
      <xdr:spPr bwMode="auto">
        <a:xfrm>
          <a:off x="9001125" y="1839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11778" name="Line 661"/>
        <xdr:cNvSpPr>
          <a:spLocks noChangeShapeType="1"/>
        </xdr:cNvSpPr>
      </xdr:nvSpPr>
      <xdr:spPr bwMode="auto">
        <a:xfrm>
          <a:off x="9001125" y="1839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11779" name="Line 662"/>
        <xdr:cNvSpPr>
          <a:spLocks noChangeShapeType="1"/>
        </xdr:cNvSpPr>
      </xdr:nvSpPr>
      <xdr:spPr bwMode="auto">
        <a:xfrm>
          <a:off x="9001125" y="1839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11780" name="Line 663"/>
        <xdr:cNvSpPr>
          <a:spLocks noChangeShapeType="1"/>
        </xdr:cNvSpPr>
      </xdr:nvSpPr>
      <xdr:spPr bwMode="auto">
        <a:xfrm>
          <a:off x="9001125" y="1839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11781" name="Line 664"/>
        <xdr:cNvSpPr>
          <a:spLocks noChangeShapeType="1"/>
        </xdr:cNvSpPr>
      </xdr:nvSpPr>
      <xdr:spPr bwMode="auto">
        <a:xfrm>
          <a:off x="9001125" y="1839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11782" name="Line 1"/>
        <xdr:cNvSpPr>
          <a:spLocks noChangeShapeType="1"/>
        </xdr:cNvSpPr>
      </xdr:nvSpPr>
      <xdr:spPr bwMode="auto">
        <a:xfrm>
          <a:off x="9001125" y="1839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11783" name="Line 666"/>
        <xdr:cNvSpPr>
          <a:spLocks noChangeShapeType="1"/>
        </xdr:cNvSpPr>
      </xdr:nvSpPr>
      <xdr:spPr bwMode="auto">
        <a:xfrm>
          <a:off x="9001125" y="1839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11784" name="Line 667"/>
        <xdr:cNvSpPr>
          <a:spLocks noChangeShapeType="1"/>
        </xdr:cNvSpPr>
      </xdr:nvSpPr>
      <xdr:spPr bwMode="auto">
        <a:xfrm>
          <a:off x="9001125" y="1839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11785" name="Line 668"/>
        <xdr:cNvSpPr>
          <a:spLocks noChangeShapeType="1"/>
        </xdr:cNvSpPr>
      </xdr:nvSpPr>
      <xdr:spPr bwMode="auto">
        <a:xfrm>
          <a:off x="9001125" y="1839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11786" name="Line 669"/>
        <xdr:cNvSpPr>
          <a:spLocks noChangeShapeType="1"/>
        </xdr:cNvSpPr>
      </xdr:nvSpPr>
      <xdr:spPr bwMode="auto">
        <a:xfrm>
          <a:off x="9001125" y="1839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11787" name="Line 670"/>
        <xdr:cNvSpPr>
          <a:spLocks noChangeShapeType="1"/>
        </xdr:cNvSpPr>
      </xdr:nvSpPr>
      <xdr:spPr bwMode="auto">
        <a:xfrm>
          <a:off x="9001125" y="1839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11788" name="Line 33"/>
        <xdr:cNvSpPr>
          <a:spLocks noChangeShapeType="1"/>
        </xdr:cNvSpPr>
      </xdr:nvSpPr>
      <xdr:spPr bwMode="auto">
        <a:xfrm>
          <a:off x="9001125" y="1839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11789" name="Line 47"/>
        <xdr:cNvSpPr>
          <a:spLocks noChangeShapeType="1"/>
        </xdr:cNvSpPr>
      </xdr:nvSpPr>
      <xdr:spPr bwMode="auto">
        <a:xfrm>
          <a:off x="9001125" y="1839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11790" name="Line 673"/>
        <xdr:cNvSpPr>
          <a:spLocks noChangeShapeType="1"/>
        </xdr:cNvSpPr>
      </xdr:nvSpPr>
      <xdr:spPr bwMode="auto">
        <a:xfrm>
          <a:off x="9001125" y="1839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11791" name="Line 674"/>
        <xdr:cNvSpPr>
          <a:spLocks noChangeShapeType="1"/>
        </xdr:cNvSpPr>
      </xdr:nvSpPr>
      <xdr:spPr bwMode="auto">
        <a:xfrm>
          <a:off x="9001125" y="1839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11792" name="Line 675"/>
        <xdr:cNvSpPr>
          <a:spLocks noChangeShapeType="1"/>
        </xdr:cNvSpPr>
      </xdr:nvSpPr>
      <xdr:spPr bwMode="auto">
        <a:xfrm>
          <a:off x="9001125" y="1839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11793" name="Line 676"/>
        <xdr:cNvSpPr>
          <a:spLocks noChangeShapeType="1"/>
        </xdr:cNvSpPr>
      </xdr:nvSpPr>
      <xdr:spPr bwMode="auto">
        <a:xfrm>
          <a:off x="9001125" y="1839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11794" name="Line 677"/>
        <xdr:cNvSpPr>
          <a:spLocks noChangeShapeType="1"/>
        </xdr:cNvSpPr>
      </xdr:nvSpPr>
      <xdr:spPr bwMode="auto">
        <a:xfrm>
          <a:off x="9001125" y="1839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11795" name="Line 678"/>
        <xdr:cNvSpPr>
          <a:spLocks noChangeShapeType="1"/>
        </xdr:cNvSpPr>
      </xdr:nvSpPr>
      <xdr:spPr bwMode="auto">
        <a:xfrm>
          <a:off x="9001125" y="1839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5"/>
  <sheetViews>
    <sheetView tabSelected="1" zoomScaleNormal="100" zoomScaleSheetLayoutView="130" workbookViewId="0"/>
  </sheetViews>
  <sheetFormatPr defaultRowHeight="12"/>
  <cols>
    <col min="1" max="1" width="2.28515625" style="1" customWidth="1"/>
    <col min="2" max="2" width="7.42578125" style="1" customWidth="1"/>
    <col min="3" max="3" width="17.28515625" style="1" customWidth="1"/>
    <col min="4" max="4" width="18.85546875" style="69" customWidth="1"/>
    <col min="5" max="5" width="21.85546875" style="1" customWidth="1"/>
    <col min="6" max="6" width="29.85546875" style="1" customWidth="1"/>
    <col min="7" max="7" width="29.42578125" style="1" customWidth="1"/>
    <col min="8" max="8" width="8" style="1" customWidth="1"/>
    <col min="9" max="9" width="11" style="12" customWidth="1"/>
    <col min="10" max="10" width="17.5703125" style="1" customWidth="1"/>
    <col min="11" max="11" width="16.85546875" style="1" customWidth="1"/>
    <col min="12" max="12" width="15.7109375" style="1" customWidth="1"/>
    <col min="13" max="13" width="28.140625" style="1" customWidth="1"/>
    <col min="14" max="14" width="9.28515625" style="1" customWidth="1"/>
    <col min="15" max="17" width="15.5703125" style="1" customWidth="1"/>
    <col min="18" max="18" width="16" style="1" customWidth="1"/>
    <col min="19" max="19" width="19" style="1" customWidth="1"/>
    <col min="20" max="20" width="18.7109375" style="1" customWidth="1"/>
    <col min="21" max="21" width="13.85546875" style="1" customWidth="1"/>
    <col min="22" max="22" width="15" style="46" customWidth="1"/>
    <col min="23" max="23" width="13.7109375" style="1" customWidth="1"/>
    <col min="24" max="24" width="9.85546875" style="1" bestFit="1" customWidth="1"/>
    <col min="25" max="16384" width="9.140625" style="1"/>
  </cols>
  <sheetData>
    <row r="1" spans="2:37" ht="12.75" thickBot="1">
      <c r="E1" s="2"/>
      <c r="F1" s="2"/>
      <c r="G1" s="2"/>
      <c r="H1" s="2"/>
      <c r="I1" s="3"/>
      <c r="J1" s="2"/>
      <c r="K1" s="2"/>
      <c r="L1" s="2"/>
      <c r="N1" s="2"/>
      <c r="T1" s="4"/>
      <c r="U1" s="4"/>
      <c r="V1" s="5"/>
    </row>
    <row r="2" spans="2:37" ht="22.5" customHeight="1" thickBot="1">
      <c r="C2" s="6" t="s">
        <v>22</v>
      </c>
      <c r="D2" s="70"/>
      <c r="E2" s="7"/>
      <c r="F2" s="7"/>
      <c r="G2" s="7"/>
      <c r="H2" s="7"/>
      <c r="I2" s="8"/>
      <c r="J2" s="7"/>
      <c r="K2" s="7"/>
      <c r="L2" s="7"/>
      <c r="M2" s="9"/>
      <c r="N2" s="2"/>
      <c r="R2" s="2"/>
      <c r="T2" s="10"/>
      <c r="U2" s="10"/>
      <c r="V2" s="11"/>
    </row>
    <row r="3" spans="2:37">
      <c r="T3" s="10"/>
      <c r="U3" s="10"/>
      <c r="V3" s="11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>
      <c r="T4" s="10"/>
      <c r="U4" s="10"/>
      <c r="V4" s="1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2:37">
      <c r="B5" s="101" t="s">
        <v>47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2:37" ht="15.75" customHeight="1" thickBot="1">
      <c r="B6" s="111"/>
      <c r="C6" s="111"/>
      <c r="D6" s="93" t="s">
        <v>0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13"/>
    </row>
    <row r="7" spans="2:37">
      <c r="J7" s="10"/>
      <c r="K7" s="10"/>
      <c r="L7" s="10"/>
      <c r="N7" s="11"/>
      <c r="O7" s="11"/>
      <c r="P7" s="11"/>
      <c r="Q7" s="11"/>
      <c r="R7" s="102" t="s">
        <v>48</v>
      </c>
      <c r="S7" s="103"/>
      <c r="T7" s="103"/>
      <c r="U7" s="103"/>
      <c r="V7" s="103"/>
      <c r="W7" s="104"/>
    </row>
    <row r="8" spans="2:37">
      <c r="J8" s="10"/>
      <c r="K8" s="10"/>
      <c r="L8" s="10"/>
      <c r="N8" s="11"/>
      <c r="O8" s="11"/>
      <c r="P8" s="11"/>
      <c r="Q8" s="11"/>
      <c r="R8" s="105"/>
      <c r="S8" s="106"/>
      <c r="T8" s="106"/>
      <c r="U8" s="106"/>
      <c r="V8" s="106"/>
      <c r="W8" s="107"/>
    </row>
    <row r="9" spans="2:37" ht="14.25" customHeight="1">
      <c r="J9" s="10"/>
      <c r="K9" s="10"/>
      <c r="L9" s="10"/>
      <c r="N9" s="14"/>
      <c r="O9" s="14"/>
      <c r="P9" s="14"/>
      <c r="Q9" s="14"/>
      <c r="R9" s="105" t="s">
        <v>49</v>
      </c>
      <c r="S9" s="106"/>
      <c r="T9" s="106"/>
      <c r="U9" s="106"/>
      <c r="V9" s="106"/>
      <c r="W9" s="107"/>
    </row>
    <row r="10" spans="2:37" ht="12.75" thickBot="1">
      <c r="J10" s="10"/>
      <c r="K10" s="10"/>
      <c r="L10" s="10"/>
      <c r="N10" s="14"/>
      <c r="O10" s="14"/>
      <c r="P10" s="14"/>
      <c r="Q10" s="14"/>
      <c r="R10" s="108"/>
      <c r="S10" s="109"/>
      <c r="T10" s="109"/>
      <c r="U10" s="109"/>
      <c r="V10" s="109"/>
      <c r="W10" s="110"/>
    </row>
    <row r="11" spans="2:37"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1"/>
    </row>
    <row r="12" spans="2:37" ht="18" customHeight="1">
      <c r="C12" s="15"/>
      <c r="D12" s="4"/>
      <c r="E12" s="15"/>
      <c r="F12" s="15"/>
      <c r="G12" s="15"/>
      <c r="H12" s="15"/>
      <c r="I12" s="16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4"/>
    </row>
    <row r="13" spans="2:37" ht="18" customHeight="1" thickBot="1">
      <c r="D13" s="43"/>
      <c r="E13" s="17"/>
      <c r="F13" s="17"/>
      <c r="G13" s="17"/>
      <c r="H13" s="17"/>
      <c r="I13" s="18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9"/>
    </row>
    <row r="14" spans="2:37" ht="21" customHeight="1" thickBot="1">
      <c r="B14" s="91" t="s">
        <v>1</v>
      </c>
      <c r="C14" s="91" t="s">
        <v>14</v>
      </c>
      <c r="D14" s="91" t="s">
        <v>18</v>
      </c>
      <c r="E14" s="91" t="s">
        <v>15</v>
      </c>
      <c r="F14" s="91" t="s">
        <v>25</v>
      </c>
      <c r="G14" s="91" t="s">
        <v>19</v>
      </c>
      <c r="H14" s="91" t="s">
        <v>2</v>
      </c>
      <c r="I14" s="117" t="s">
        <v>23</v>
      </c>
      <c r="J14" s="91" t="s">
        <v>3</v>
      </c>
      <c r="K14" s="95" t="s">
        <v>4</v>
      </c>
      <c r="L14" s="95" t="s">
        <v>21</v>
      </c>
      <c r="M14" s="95" t="s">
        <v>17</v>
      </c>
      <c r="N14" s="95" t="s">
        <v>5</v>
      </c>
      <c r="O14" s="98" t="s">
        <v>6</v>
      </c>
      <c r="P14" s="99"/>
      <c r="Q14" s="100"/>
      <c r="R14" s="95" t="s">
        <v>7</v>
      </c>
      <c r="S14" s="95" t="s">
        <v>16</v>
      </c>
      <c r="T14" s="95" t="s">
        <v>8</v>
      </c>
      <c r="U14" s="95" t="s">
        <v>20</v>
      </c>
      <c r="V14" s="95" t="s">
        <v>24</v>
      </c>
      <c r="W14" s="115" t="s">
        <v>9</v>
      </c>
      <c r="X14" s="112"/>
    </row>
    <row r="15" spans="2:37" ht="48" customHeight="1" thickBot="1">
      <c r="B15" s="92"/>
      <c r="C15" s="92"/>
      <c r="D15" s="92"/>
      <c r="E15" s="92"/>
      <c r="F15" s="92"/>
      <c r="G15" s="113"/>
      <c r="H15" s="92"/>
      <c r="I15" s="118"/>
      <c r="J15" s="92"/>
      <c r="K15" s="97"/>
      <c r="L15" s="97"/>
      <c r="M15" s="97"/>
      <c r="N15" s="96"/>
      <c r="O15" s="20" t="s">
        <v>45</v>
      </c>
      <c r="P15" s="20" t="s">
        <v>46</v>
      </c>
      <c r="Q15" s="20" t="s">
        <v>54</v>
      </c>
      <c r="R15" s="97"/>
      <c r="S15" s="97"/>
      <c r="T15" s="96"/>
      <c r="U15" s="96"/>
      <c r="V15" s="96"/>
      <c r="W15" s="116"/>
      <c r="X15" s="112"/>
    </row>
    <row r="16" spans="2:37" s="21" customFormat="1" ht="12.75" customHeight="1">
      <c r="B16" s="61">
        <v>1</v>
      </c>
      <c r="C16" s="62">
        <v>2</v>
      </c>
      <c r="D16" s="62">
        <v>3</v>
      </c>
      <c r="E16" s="62">
        <v>4</v>
      </c>
      <c r="F16" s="62">
        <v>5</v>
      </c>
      <c r="G16" s="62">
        <v>6</v>
      </c>
      <c r="H16" s="62">
        <v>7</v>
      </c>
      <c r="I16" s="63">
        <v>8</v>
      </c>
      <c r="J16" s="62">
        <v>9</v>
      </c>
      <c r="K16" s="62">
        <v>10</v>
      </c>
      <c r="L16" s="62">
        <v>11</v>
      </c>
      <c r="M16" s="62">
        <v>12</v>
      </c>
      <c r="N16" s="62">
        <v>13</v>
      </c>
      <c r="O16" s="62">
        <v>16</v>
      </c>
      <c r="P16" s="62">
        <v>17</v>
      </c>
      <c r="Q16" s="62">
        <v>18</v>
      </c>
      <c r="R16" s="62">
        <v>19</v>
      </c>
      <c r="S16" s="62">
        <v>20</v>
      </c>
      <c r="T16" s="62">
        <v>21</v>
      </c>
      <c r="U16" s="62">
        <v>22</v>
      </c>
      <c r="V16" s="62">
        <v>23</v>
      </c>
      <c r="W16" s="62">
        <v>24</v>
      </c>
    </row>
    <row r="17" spans="2:23">
      <c r="B17" s="32" t="s">
        <v>10</v>
      </c>
      <c r="C17" s="33"/>
      <c r="D17" s="71"/>
      <c r="E17" s="33"/>
      <c r="F17" s="33"/>
      <c r="G17" s="33"/>
      <c r="H17" s="33"/>
      <c r="I17" s="34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59"/>
      <c r="W17" s="60"/>
    </row>
    <row r="18" spans="2:23" ht="56.25">
      <c r="B18" s="22" t="s">
        <v>50</v>
      </c>
      <c r="C18" s="23" t="s">
        <v>26</v>
      </c>
      <c r="D18" s="68" t="s">
        <v>39</v>
      </c>
      <c r="E18" s="53" t="s">
        <v>36</v>
      </c>
      <c r="F18" s="83" t="s">
        <v>115</v>
      </c>
      <c r="G18" s="83" t="s">
        <v>115</v>
      </c>
      <c r="H18" s="23" t="s">
        <v>28</v>
      </c>
      <c r="I18" s="25">
        <v>91</v>
      </c>
      <c r="J18" s="23" t="s">
        <v>53</v>
      </c>
      <c r="K18" s="23" t="s">
        <v>29</v>
      </c>
      <c r="L18" s="23" t="s">
        <v>30</v>
      </c>
      <c r="M18" s="23" t="s">
        <v>31</v>
      </c>
      <c r="N18" s="26" t="s">
        <v>32</v>
      </c>
      <c r="O18" s="55">
        <v>21600</v>
      </c>
      <c r="P18" s="55">
        <v>8800</v>
      </c>
      <c r="Q18" s="55">
        <v>3200</v>
      </c>
      <c r="R18" s="84">
        <v>23984.05</v>
      </c>
      <c r="S18" s="85">
        <f>(O18+P18+Q18)*R18</f>
        <v>805864080</v>
      </c>
      <c r="T18" s="86">
        <f>S18*1.12</f>
        <v>902567769.60000014</v>
      </c>
      <c r="U18" s="26" t="s">
        <v>33</v>
      </c>
      <c r="V18" s="23" t="s">
        <v>78</v>
      </c>
      <c r="W18" s="28" t="s">
        <v>79</v>
      </c>
    </row>
    <row r="19" spans="2:23" ht="56.25">
      <c r="B19" s="22" t="s">
        <v>51</v>
      </c>
      <c r="C19" s="23" t="s">
        <v>26</v>
      </c>
      <c r="D19" s="68" t="s">
        <v>38</v>
      </c>
      <c r="E19" s="53" t="s">
        <v>36</v>
      </c>
      <c r="F19" s="83" t="s">
        <v>116</v>
      </c>
      <c r="G19" s="83" t="s">
        <v>116</v>
      </c>
      <c r="H19" s="23" t="s">
        <v>28</v>
      </c>
      <c r="I19" s="25">
        <v>92</v>
      </c>
      <c r="J19" s="23" t="s">
        <v>53</v>
      </c>
      <c r="K19" s="23" t="s">
        <v>29</v>
      </c>
      <c r="L19" s="23" t="s">
        <v>30</v>
      </c>
      <c r="M19" s="23" t="s">
        <v>31</v>
      </c>
      <c r="N19" s="26" t="s">
        <v>32</v>
      </c>
      <c r="O19" s="55">
        <v>52250</v>
      </c>
      <c r="P19" s="55">
        <v>21700</v>
      </c>
      <c r="Q19" s="55">
        <v>8300</v>
      </c>
      <c r="R19" s="84">
        <v>14628.75</v>
      </c>
      <c r="S19" s="85">
        <f>(O19+P19+Q19)*R19</f>
        <v>1203214687.5</v>
      </c>
      <c r="T19" s="86">
        <f>S19*1.12</f>
        <v>1347600450.0000002</v>
      </c>
      <c r="U19" s="26" t="s">
        <v>33</v>
      </c>
      <c r="V19" s="23" t="s">
        <v>78</v>
      </c>
      <c r="W19" s="28" t="s">
        <v>79</v>
      </c>
    </row>
    <row r="20" spans="2:23" ht="96">
      <c r="B20" s="22" t="s">
        <v>52</v>
      </c>
      <c r="C20" s="23" t="s">
        <v>26</v>
      </c>
      <c r="D20" s="72" t="s">
        <v>41</v>
      </c>
      <c r="E20" s="54" t="s">
        <v>42</v>
      </c>
      <c r="F20" s="81" t="s">
        <v>43</v>
      </c>
      <c r="G20" s="82" t="s">
        <v>27</v>
      </c>
      <c r="H20" s="23" t="s">
        <v>28</v>
      </c>
      <c r="I20" s="25">
        <v>77</v>
      </c>
      <c r="J20" s="23" t="s">
        <v>53</v>
      </c>
      <c r="K20" s="23" t="s">
        <v>29</v>
      </c>
      <c r="L20" s="23" t="s">
        <v>30</v>
      </c>
      <c r="M20" s="23" t="s">
        <v>31</v>
      </c>
      <c r="N20" s="29" t="s">
        <v>55</v>
      </c>
      <c r="O20" s="89">
        <v>30</v>
      </c>
      <c r="P20" s="89">
        <v>14</v>
      </c>
      <c r="Q20" s="89">
        <v>7</v>
      </c>
      <c r="R20" s="84">
        <v>8833773.6199999992</v>
      </c>
      <c r="S20" s="85">
        <f>(O20+P20+Q20)*R20</f>
        <v>450522454.61999995</v>
      </c>
      <c r="T20" s="86">
        <f>S20*1.12</f>
        <v>504585149.17439997</v>
      </c>
      <c r="U20" s="26" t="s">
        <v>33</v>
      </c>
      <c r="V20" s="23" t="s">
        <v>78</v>
      </c>
      <c r="W20" s="28" t="s">
        <v>79</v>
      </c>
    </row>
    <row r="21" spans="2:23" ht="60">
      <c r="B21" s="22" t="s">
        <v>56</v>
      </c>
      <c r="C21" s="23" t="s">
        <v>26</v>
      </c>
      <c r="D21" s="68" t="s">
        <v>37</v>
      </c>
      <c r="E21" s="53" t="s">
        <v>36</v>
      </c>
      <c r="F21" s="82" t="s">
        <v>117</v>
      </c>
      <c r="G21" s="82" t="s">
        <v>117</v>
      </c>
      <c r="H21" s="23" t="s">
        <v>28</v>
      </c>
      <c r="I21" s="25">
        <v>92</v>
      </c>
      <c r="J21" s="23" t="s">
        <v>53</v>
      </c>
      <c r="K21" s="23" t="s">
        <v>29</v>
      </c>
      <c r="L21" s="23" t="s">
        <v>30</v>
      </c>
      <c r="M21" s="23" t="s">
        <v>31</v>
      </c>
      <c r="N21" s="26" t="s">
        <v>32</v>
      </c>
      <c r="O21" s="90">
        <v>73095</v>
      </c>
      <c r="P21" s="90">
        <v>52845</v>
      </c>
      <c r="Q21" s="90">
        <v>40645</v>
      </c>
      <c r="R21" s="84">
        <v>4322.62</v>
      </c>
      <c r="S21" s="85">
        <f>(O21+P21+Q21)*R21</f>
        <v>720083652.69999993</v>
      </c>
      <c r="T21" s="86">
        <f>S21*1.12</f>
        <v>806493691.02400005</v>
      </c>
      <c r="U21" s="26" t="s">
        <v>33</v>
      </c>
      <c r="V21" s="23" t="s">
        <v>78</v>
      </c>
      <c r="W21" s="28" t="s">
        <v>79</v>
      </c>
    </row>
    <row r="22" spans="2:23" ht="48">
      <c r="B22" s="22" t="s">
        <v>57</v>
      </c>
      <c r="C22" s="23" t="s">
        <v>26</v>
      </c>
      <c r="D22" s="72" t="s">
        <v>81</v>
      </c>
      <c r="E22" s="54" t="s">
        <v>80</v>
      </c>
      <c r="F22" s="81" t="s">
        <v>99</v>
      </c>
      <c r="G22" s="82" t="s">
        <v>100</v>
      </c>
      <c r="H22" s="23" t="s">
        <v>28</v>
      </c>
      <c r="I22" s="25">
        <v>65</v>
      </c>
      <c r="J22" s="23" t="s">
        <v>53</v>
      </c>
      <c r="K22" s="23" t="s">
        <v>29</v>
      </c>
      <c r="L22" s="23" t="s">
        <v>30</v>
      </c>
      <c r="M22" s="23" t="s">
        <v>31</v>
      </c>
      <c r="N22" s="29" t="s">
        <v>55</v>
      </c>
      <c r="O22" s="56">
        <v>8</v>
      </c>
      <c r="P22" s="56">
        <v>10</v>
      </c>
      <c r="Q22" s="56">
        <v>10</v>
      </c>
      <c r="R22" s="84">
        <v>10033156.5</v>
      </c>
      <c r="S22" s="85">
        <f>(O22+P22+Q22)*R22</f>
        <v>280928382</v>
      </c>
      <c r="T22" s="86">
        <f t="shared" ref="T22:T33" si="0">S22*1.12</f>
        <v>314639787.84000003</v>
      </c>
      <c r="U22" s="26" t="s">
        <v>33</v>
      </c>
      <c r="V22" s="23" t="s">
        <v>78</v>
      </c>
      <c r="W22" s="28" t="s">
        <v>79</v>
      </c>
    </row>
    <row r="23" spans="2:23" ht="48">
      <c r="B23" s="22" t="s">
        <v>58</v>
      </c>
      <c r="C23" s="23" t="s">
        <v>26</v>
      </c>
      <c r="D23" s="72" t="s">
        <v>81</v>
      </c>
      <c r="E23" s="54" t="s">
        <v>80</v>
      </c>
      <c r="F23" s="81" t="s">
        <v>101</v>
      </c>
      <c r="G23" s="82" t="s">
        <v>102</v>
      </c>
      <c r="H23" s="23" t="s">
        <v>28</v>
      </c>
      <c r="I23" s="25">
        <v>65</v>
      </c>
      <c r="J23" s="23" t="s">
        <v>53</v>
      </c>
      <c r="K23" s="23" t="s">
        <v>29</v>
      </c>
      <c r="L23" s="23" t="s">
        <v>30</v>
      </c>
      <c r="M23" s="23" t="s">
        <v>31</v>
      </c>
      <c r="N23" s="29" t="s">
        <v>55</v>
      </c>
      <c r="O23" s="56">
        <v>5</v>
      </c>
      <c r="P23" s="56">
        <v>5</v>
      </c>
      <c r="Q23" s="56">
        <v>6</v>
      </c>
      <c r="R23" s="84">
        <v>11750088.074999999</v>
      </c>
      <c r="S23" s="85">
        <f t="shared" ref="S23:S33" si="1">(O23+P23+Q23)*R23</f>
        <v>188001409.19999999</v>
      </c>
      <c r="T23" s="86">
        <f t="shared" si="0"/>
        <v>210561578.30400002</v>
      </c>
      <c r="U23" s="26" t="s">
        <v>33</v>
      </c>
      <c r="V23" s="23" t="s">
        <v>78</v>
      </c>
      <c r="W23" s="28" t="s">
        <v>79</v>
      </c>
    </row>
    <row r="24" spans="2:23" ht="48">
      <c r="B24" s="22" t="s">
        <v>59</v>
      </c>
      <c r="C24" s="23" t="s">
        <v>26</v>
      </c>
      <c r="D24" s="72" t="s">
        <v>81</v>
      </c>
      <c r="E24" s="54" t="s">
        <v>80</v>
      </c>
      <c r="F24" s="81" t="s">
        <v>103</v>
      </c>
      <c r="G24" s="82" t="s">
        <v>104</v>
      </c>
      <c r="H24" s="23" t="s">
        <v>28</v>
      </c>
      <c r="I24" s="25">
        <v>65</v>
      </c>
      <c r="J24" s="23" t="s">
        <v>53</v>
      </c>
      <c r="K24" s="23" t="s">
        <v>29</v>
      </c>
      <c r="L24" s="23" t="s">
        <v>30</v>
      </c>
      <c r="M24" s="23" t="s">
        <v>31</v>
      </c>
      <c r="N24" s="29" t="s">
        <v>55</v>
      </c>
      <c r="O24" s="56">
        <v>6</v>
      </c>
      <c r="P24" s="56">
        <v>7</v>
      </c>
      <c r="Q24" s="56">
        <v>8</v>
      </c>
      <c r="R24" s="84">
        <v>12616682.933333334</v>
      </c>
      <c r="S24" s="85">
        <f t="shared" si="1"/>
        <v>264950341.59999999</v>
      </c>
      <c r="T24" s="86">
        <f t="shared" si="0"/>
        <v>296744382.59200001</v>
      </c>
      <c r="U24" s="26" t="s">
        <v>33</v>
      </c>
      <c r="V24" s="23" t="s">
        <v>78</v>
      </c>
      <c r="W24" s="28" t="s">
        <v>79</v>
      </c>
    </row>
    <row r="25" spans="2:23" ht="48">
      <c r="B25" s="22" t="s">
        <v>60</v>
      </c>
      <c r="C25" s="23" t="s">
        <v>26</v>
      </c>
      <c r="D25" s="72" t="s">
        <v>81</v>
      </c>
      <c r="E25" s="54" t="s">
        <v>80</v>
      </c>
      <c r="F25" s="81" t="s">
        <v>103</v>
      </c>
      <c r="G25" s="82" t="s">
        <v>105</v>
      </c>
      <c r="H25" s="23" t="s">
        <v>28</v>
      </c>
      <c r="I25" s="25">
        <v>65</v>
      </c>
      <c r="J25" s="23" t="s">
        <v>53</v>
      </c>
      <c r="K25" s="23" t="s">
        <v>29</v>
      </c>
      <c r="L25" s="23" t="s">
        <v>30</v>
      </c>
      <c r="M25" s="23" t="s">
        <v>31</v>
      </c>
      <c r="N25" s="29" t="s">
        <v>55</v>
      </c>
      <c r="O25" s="56">
        <v>6</v>
      </c>
      <c r="P25" s="56">
        <v>7</v>
      </c>
      <c r="Q25" s="56">
        <v>8</v>
      </c>
      <c r="R25" s="84">
        <v>12183112.533333333</v>
      </c>
      <c r="S25" s="85">
        <f t="shared" si="1"/>
        <v>255845363.19999999</v>
      </c>
      <c r="T25" s="86">
        <f t="shared" si="0"/>
        <v>286546806.78400004</v>
      </c>
      <c r="U25" s="26" t="s">
        <v>33</v>
      </c>
      <c r="V25" s="23" t="s">
        <v>78</v>
      </c>
      <c r="W25" s="28" t="s">
        <v>79</v>
      </c>
    </row>
    <row r="26" spans="2:23" ht="48">
      <c r="B26" s="22" t="s">
        <v>61</v>
      </c>
      <c r="C26" s="23" t="s">
        <v>26</v>
      </c>
      <c r="D26" s="72" t="s">
        <v>81</v>
      </c>
      <c r="E26" s="54" t="s">
        <v>80</v>
      </c>
      <c r="F26" s="81" t="s">
        <v>106</v>
      </c>
      <c r="G26" s="82" t="s">
        <v>107</v>
      </c>
      <c r="H26" s="23" t="s">
        <v>28</v>
      </c>
      <c r="I26" s="25">
        <v>65</v>
      </c>
      <c r="J26" s="23" t="s">
        <v>53</v>
      </c>
      <c r="K26" s="23" t="s">
        <v>29</v>
      </c>
      <c r="L26" s="23" t="s">
        <v>30</v>
      </c>
      <c r="M26" s="23" t="s">
        <v>31</v>
      </c>
      <c r="N26" s="29" t="s">
        <v>55</v>
      </c>
      <c r="O26" s="56">
        <v>6</v>
      </c>
      <c r="P26" s="56">
        <v>7</v>
      </c>
      <c r="Q26" s="56">
        <v>8</v>
      </c>
      <c r="R26" s="84">
        <v>12952106.800000001</v>
      </c>
      <c r="S26" s="85">
        <f t="shared" si="1"/>
        <v>271994242.80000001</v>
      </c>
      <c r="T26" s="86">
        <f t="shared" si="0"/>
        <v>304633551.93600005</v>
      </c>
      <c r="U26" s="26" t="s">
        <v>33</v>
      </c>
      <c r="V26" s="23" t="s">
        <v>78</v>
      </c>
      <c r="W26" s="28" t="s">
        <v>79</v>
      </c>
    </row>
    <row r="27" spans="2:23" ht="48">
      <c r="B27" s="22" t="s">
        <v>62</v>
      </c>
      <c r="C27" s="23" t="s">
        <v>26</v>
      </c>
      <c r="D27" s="72" t="s">
        <v>81</v>
      </c>
      <c r="E27" s="54" t="s">
        <v>80</v>
      </c>
      <c r="F27" s="81" t="s">
        <v>106</v>
      </c>
      <c r="G27" s="82" t="s">
        <v>108</v>
      </c>
      <c r="H27" s="23" t="s">
        <v>28</v>
      </c>
      <c r="I27" s="25">
        <v>65</v>
      </c>
      <c r="J27" s="23" t="s">
        <v>53</v>
      </c>
      <c r="K27" s="23" t="s">
        <v>29</v>
      </c>
      <c r="L27" s="23" t="s">
        <v>30</v>
      </c>
      <c r="M27" s="23" t="s">
        <v>31</v>
      </c>
      <c r="N27" s="29" t="s">
        <v>55</v>
      </c>
      <c r="O27" s="56">
        <v>6</v>
      </c>
      <c r="P27" s="56">
        <v>7</v>
      </c>
      <c r="Q27" s="56">
        <v>8</v>
      </c>
      <c r="R27" s="84">
        <v>12937870.16</v>
      </c>
      <c r="S27" s="85">
        <f t="shared" si="1"/>
        <v>271695273.36000001</v>
      </c>
      <c r="T27" s="86">
        <f t="shared" si="0"/>
        <v>304298706.16320002</v>
      </c>
      <c r="U27" s="26" t="s">
        <v>33</v>
      </c>
      <c r="V27" s="23" t="s">
        <v>78</v>
      </c>
      <c r="W27" s="28" t="s">
        <v>79</v>
      </c>
    </row>
    <row r="28" spans="2:23" ht="48">
      <c r="B28" s="22" t="s">
        <v>72</v>
      </c>
      <c r="C28" s="23" t="s">
        <v>26</v>
      </c>
      <c r="D28" s="72" t="s">
        <v>81</v>
      </c>
      <c r="E28" s="54" t="s">
        <v>80</v>
      </c>
      <c r="F28" s="81" t="s">
        <v>63</v>
      </c>
      <c r="G28" s="82" t="s">
        <v>64</v>
      </c>
      <c r="H28" s="23" t="s">
        <v>28</v>
      </c>
      <c r="I28" s="25">
        <v>65</v>
      </c>
      <c r="J28" s="23" t="s">
        <v>53</v>
      </c>
      <c r="K28" s="23" t="s">
        <v>29</v>
      </c>
      <c r="L28" s="23" t="s">
        <v>30</v>
      </c>
      <c r="M28" s="23" t="s">
        <v>31</v>
      </c>
      <c r="N28" s="29" t="s">
        <v>55</v>
      </c>
      <c r="O28" s="56">
        <v>6</v>
      </c>
      <c r="P28" s="56">
        <v>7</v>
      </c>
      <c r="Q28" s="56">
        <v>8</v>
      </c>
      <c r="R28" s="84">
        <v>13383595.630666668</v>
      </c>
      <c r="S28" s="85">
        <f t="shared" si="1"/>
        <v>281055508.24400002</v>
      </c>
      <c r="T28" s="86">
        <f t="shared" si="0"/>
        <v>314782169.23328006</v>
      </c>
      <c r="U28" s="26" t="s">
        <v>33</v>
      </c>
      <c r="V28" s="23" t="s">
        <v>78</v>
      </c>
      <c r="W28" s="28" t="s">
        <v>79</v>
      </c>
    </row>
    <row r="29" spans="2:23" ht="48">
      <c r="B29" s="22" t="s">
        <v>73</v>
      </c>
      <c r="C29" s="23" t="s">
        <v>26</v>
      </c>
      <c r="D29" s="72" t="s">
        <v>81</v>
      </c>
      <c r="E29" s="54" t="s">
        <v>80</v>
      </c>
      <c r="F29" s="81" t="s">
        <v>109</v>
      </c>
      <c r="G29" s="82" t="s">
        <v>110</v>
      </c>
      <c r="H29" s="23" t="s">
        <v>28</v>
      </c>
      <c r="I29" s="25">
        <v>65</v>
      </c>
      <c r="J29" s="23" t="s">
        <v>53</v>
      </c>
      <c r="K29" s="23" t="s">
        <v>29</v>
      </c>
      <c r="L29" s="23" t="s">
        <v>30</v>
      </c>
      <c r="M29" s="23" t="s">
        <v>31</v>
      </c>
      <c r="N29" s="29" t="s">
        <v>55</v>
      </c>
      <c r="O29" s="56">
        <v>6</v>
      </c>
      <c r="P29" s="56">
        <v>6</v>
      </c>
      <c r="Q29" s="56">
        <v>6</v>
      </c>
      <c r="R29" s="84">
        <v>13319362.849000001</v>
      </c>
      <c r="S29" s="85">
        <f t="shared" si="1"/>
        <v>239748531.28200004</v>
      </c>
      <c r="T29" s="86">
        <f t="shared" si="0"/>
        <v>268518355.03584009</v>
      </c>
      <c r="U29" s="26" t="s">
        <v>33</v>
      </c>
      <c r="V29" s="23" t="s">
        <v>78</v>
      </c>
      <c r="W29" s="28" t="s">
        <v>79</v>
      </c>
    </row>
    <row r="30" spans="2:23" ht="48">
      <c r="B30" s="22" t="s">
        <v>74</v>
      </c>
      <c r="C30" s="23" t="s">
        <v>26</v>
      </c>
      <c r="D30" s="72" t="s">
        <v>81</v>
      </c>
      <c r="E30" s="54" t="s">
        <v>80</v>
      </c>
      <c r="F30" s="81" t="s">
        <v>65</v>
      </c>
      <c r="G30" s="82" t="s">
        <v>66</v>
      </c>
      <c r="H30" s="23" t="s">
        <v>28</v>
      </c>
      <c r="I30" s="25">
        <v>65</v>
      </c>
      <c r="J30" s="23" t="s">
        <v>53</v>
      </c>
      <c r="K30" s="23" t="s">
        <v>29</v>
      </c>
      <c r="L30" s="23" t="s">
        <v>30</v>
      </c>
      <c r="M30" s="23" t="s">
        <v>31</v>
      </c>
      <c r="N30" s="29" t="s">
        <v>55</v>
      </c>
      <c r="O30" s="56">
        <v>5</v>
      </c>
      <c r="P30" s="56">
        <v>5</v>
      </c>
      <c r="Q30" s="56">
        <v>5</v>
      </c>
      <c r="R30" s="84">
        <v>15241723.020333333</v>
      </c>
      <c r="S30" s="85">
        <f t="shared" si="1"/>
        <v>228625845.30500001</v>
      </c>
      <c r="T30" s="86">
        <f t="shared" si="0"/>
        <v>256060946.74160004</v>
      </c>
      <c r="U30" s="26" t="s">
        <v>33</v>
      </c>
      <c r="V30" s="23" t="s">
        <v>78</v>
      </c>
      <c r="W30" s="28" t="s">
        <v>79</v>
      </c>
    </row>
    <row r="31" spans="2:23" ht="48">
      <c r="B31" s="22" t="s">
        <v>75</v>
      </c>
      <c r="C31" s="23" t="s">
        <v>26</v>
      </c>
      <c r="D31" s="72" t="s">
        <v>81</v>
      </c>
      <c r="E31" s="54" t="s">
        <v>80</v>
      </c>
      <c r="F31" s="81" t="s">
        <v>67</v>
      </c>
      <c r="G31" s="82" t="s">
        <v>68</v>
      </c>
      <c r="H31" s="23"/>
      <c r="I31" s="25">
        <v>65</v>
      </c>
      <c r="J31" s="23" t="s">
        <v>53</v>
      </c>
      <c r="K31" s="23" t="s">
        <v>29</v>
      </c>
      <c r="L31" s="23" t="s">
        <v>30</v>
      </c>
      <c r="M31" s="23" t="s">
        <v>31</v>
      </c>
      <c r="N31" s="29" t="s">
        <v>55</v>
      </c>
      <c r="O31" s="56">
        <v>5</v>
      </c>
      <c r="P31" s="56">
        <v>5</v>
      </c>
      <c r="Q31" s="56">
        <v>5</v>
      </c>
      <c r="R31" s="84">
        <v>15884703.020333333</v>
      </c>
      <c r="S31" s="85">
        <f t="shared" si="1"/>
        <v>238270545.30500001</v>
      </c>
      <c r="T31" s="86">
        <f t="shared" si="0"/>
        <v>266863010.74160004</v>
      </c>
      <c r="U31" s="26" t="s">
        <v>33</v>
      </c>
      <c r="V31" s="23" t="s">
        <v>78</v>
      </c>
      <c r="W31" s="28" t="s">
        <v>79</v>
      </c>
    </row>
    <row r="32" spans="2:23" ht="48">
      <c r="B32" s="22" t="s">
        <v>76</v>
      </c>
      <c r="C32" s="23" t="s">
        <v>26</v>
      </c>
      <c r="D32" s="72" t="s">
        <v>81</v>
      </c>
      <c r="E32" s="54" t="s">
        <v>80</v>
      </c>
      <c r="F32" s="81" t="s">
        <v>111</v>
      </c>
      <c r="G32" s="82" t="s">
        <v>69</v>
      </c>
      <c r="H32" s="23"/>
      <c r="I32" s="25">
        <v>65</v>
      </c>
      <c r="J32" s="23" t="s">
        <v>53</v>
      </c>
      <c r="K32" s="23" t="s">
        <v>29</v>
      </c>
      <c r="L32" s="23" t="s">
        <v>30</v>
      </c>
      <c r="M32" s="23" t="s">
        <v>31</v>
      </c>
      <c r="N32" s="29" t="s">
        <v>55</v>
      </c>
      <c r="O32" s="56">
        <v>5</v>
      </c>
      <c r="P32" s="56">
        <v>5</v>
      </c>
      <c r="Q32" s="56">
        <v>5</v>
      </c>
      <c r="R32" s="84">
        <v>16053067.333333334</v>
      </c>
      <c r="S32" s="85">
        <f t="shared" si="1"/>
        <v>240796010</v>
      </c>
      <c r="T32" s="86">
        <f t="shared" si="0"/>
        <v>269691531.20000005</v>
      </c>
      <c r="U32" s="26" t="s">
        <v>33</v>
      </c>
      <c r="V32" s="23" t="s">
        <v>78</v>
      </c>
      <c r="W32" s="28" t="s">
        <v>79</v>
      </c>
    </row>
    <row r="33" spans="2:23" ht="48">
      <c r="B33" s="22" t="s">
        <v>77</v>
      </c>
      <c r="C33" s="23" t="s">
        <v>26</v>
      </c>
      <c r="D33" s="72" t="s">
        <v>81</v>
      </c>
      <c r="E33" s="54" t="s">
        <v>80</v>
      </c>
      <c r="F33" s="81" t="s">
        <v>70</v>
      </c>
      <c r="G33" s="82" t="s">
        <v>71</v>
      </c>
      <c r="H33" s="23"/>
      <c r="I33" s="25">
        <v>65</v>
      </c>
      <c r="J33" s="23" t="s">
        <v>53</v>
      </c>
      <c r="K33" s="23" t="s">
        <v>29</v>
      </c>
      <c r="L33" s="23" t="s">
        <v>30</v>
      </c>
      <c r="M33" s="23" t="s">
        <v>31</v>
      </c>
      <c r="N33" s="29" t="s">
        <v>55</v>
      </c>
      <c r="O33" s="56">
        <v>4</v>
      </c>
      <c r="P33" s="56">
        <v>4</v>
      </c>
      <c r="Q33" s="56">
        <v>4</v>
      </c>
      <c r="R33" s="84">
        <v>16234066.203333333</v>
      </c>
      <c r="S33" s="85">
        <f t="shared" si="1"/>
        <v>194808794.44</v>
      </c>
      <c r="T33" s="86">
        <f t="shared" si="0"/>
        <v>218185849.77280003</v>
      </c>
      <c r="U33" s="26" t="s">
        <v>33</v>
      </c>
      <c r="V33" s="23" t="s">
        <v>78</v>
      </c>
      <c r="W33" s="28" t="s">
        <v>79</v>
      </c>
    </row>
    <row r="34" spans="2:23" ht="48">
      <c r="B34" s="22" t="s">
        <v>82</v>
      </c>
      <c r="C34" s="23" t="s">
        <v>26</v>
      </c>
      <c r="D34" s="72" t="s">
        <v>81</v>
      </c>
      <c r="E34" s="54" t="s">
        <v>80</v>
      </c>
      <c r="F34" s="81" t="s">
        <v>95</v>
      </c>
      <c r="G34" s="82" t="s">
        <v>96</v>
      </c>
      <c r="H34" s="23"/>
      <c r="I34" s="25">
        <v>65</v>
      </c>
      <c r="J34" s="23" t="s">
        <v>53</v>
      </c>
      <c r="K34" s="23" t="s">
        <v>29</v>
      </c>
      <c r="L34" s="23" t="s">
        <v>30</v>
      </c>
      <c r="M34" s="23" t="s">
        <v>31</v>
      </c>
      <c r="N34" s="29" t="s">
        <v>55</v>
      </c>
      <c r="O34" s="56">
        <v>2</v>
      </c>
      <c r="P34" s="56">
        <v>2</v>
      </c>
      <c r="Q34" s="56">
        <v>2</v>
      </c>
      <c r="R34" s="84">
        <v>25226248.666666668</v>
      </c>
      <c r="S34" s="85">
        <f>(O34+P34+Q34)*R34</f>
        <v>151357492</v>
      </c>
      <c r="T34" s="86">
        <f>S34*1.12</f>
        <v>169520391.04000002</v>
      </c>
      <c r="U34" s="26" t="s">
        <v>33</v>
      </c>
      <c r="V34" s="23" t="s">
        <v>78</v>
      </c>
      <c r="W34" s="28" t="s">
        <v>79</v>
      </c>
    </row>
    <row r="35" spans="2:23" ht="48">
      <c r="B35" s="22" t="s">
        <v>83</v>
      </c>
      <c r="C35" s="23" t="s">
        <v>26</v>
      </c>
      <c r="D35" s="72" t="s">
        <v>81</v>
      </c>
      <c r="E35" s="54" t="s">
        <v>80</v>
      </c>
      <c r="F35" s="81" t="s">
        <v>97</v>
      </c>
      <c r="G35" s="82" t="s">
        <v>98</v>
      </c>
      <c r="H35" s="23"/>
      <c r="I35" s="25">
        <v>65</v>
      </c>
      <c r="J35" s="23" t="s">
        <v>53</v>
      </c>
      <c r="K35" s="23" t="s">
        <v>29</v>
      </c>
      <c r="L35" s="23" t="s">
        <v>30</v>
      </c>
      <c r="M35" s="23" t="s">
        <v>31</v>
      </c>
      <c r="N35" s="29" t="s">
        <v>55</v>
      </c>
      <c r="O35" s="56">
        <v>2</v>
      </c>
      <c r="P35" s="56">
        <v>2</v>
      </c>
      <c r="Q35" s="56">
        <v>2</v>
      </c>
      <c r="R35" s="84">
        <v>27519544</v>
      </c>
      <c r="S35" s="85">
        <f>(O35+P35+Q35)*R35</f>
        <v>165117264</v>
      </c>
      <c r="T35" s="86">
        <f>S35*1.12</f>
        <v>184931335.68000001</v>
      </c>
      <c r="U35" s="26" t="s">
        <v>33</v>
      </c>
      <c r="V35" s="23" t="s">
        <v>78</v>
      </c>
      <c r="W35" s="28" t="s">
        <v>79</v>
      </c>
    </row>
    <row r="36" spans="2:23" ht="48">
      <c r="B36" s="22" t="s">
        <v>112</v>
      </c>
      <c r="C36" s="23" t="s">
        <v>26</v>
      </c>
      <c r="D36" s="72" t="s">
        <v>88</v>
      </c>
      <c r="E36" s="54" t="s">
        <v>89</v>
      </c>
      <c r="F36" s="81" t="s">
        <v>84</v>
      </c>
      <c r="G36" s="82" t="s">
        <v>85</v>
      </c>
      <c r="H36" s="23"/>
      <c r="I36" s="25">
        <v>65</v>
      </c>
      <c r="J36" s="23" t="s">
        <v>53</v>
      </c>
      <c r="K36" s="23" t="s">
        <v>29</v>
      </c>
      <c r="L36" s="23" t="s">
        <v>30</v>
      </c>
      <c r="M36" s="23" t="s">
        <v>31</v>
      </c>
      <c r="N36" s="29" t="s">
        <v>114</v>
      </c>
      <c r="O36" s="56">
        <v>30</v>
      </c>
      <c r="P36" s="56">
        <v>30</v>
      </c>
      <c r="Q36" s="56">
        <v>30</v>
      </c>
      <c r="R36" s="84">
        <v>2652292.5</v>
      </c>
      <c r="S36" s="85">
        <f>(O36+P36+Q36)*R36</f>
        <v>238706325</v>
      </c>
      <c r="T36" s="86">
        <f>S36*1.12</f>
        <v>267351084.00000003</v>
      </c>
      <c r="U36" s="26" t="s">
        <v>33</v>
      </c>
      <c r="V36" s="23" t="s">
        <v>78</v>
      </c>
      <c r="W36" s="28" t="s">
        <v>79</v>
      </c>
    </row>
    <row r="37" spans="2:23" ht="48">
      <c r="B37" s="22" t="s">
        <v>113</v>
      </c>
      <c r="C37" s="23" t="s">
        <v>26</v>
      </c>
      <c r="D37" s="72" t="s">
        <v>90</v>
      </c>
      <c r="E37" s="54" t="s">
        <v>91</v>
      </c>
      <c r="F37" s="81" t="s">
        <v>86</v>
      </c>
      <c r="G37" s="82" t="s">
        <v>87</v>
      </c>
      <c r="H37" s="23"/>
      <c r="I37" s="25">
        <v>65</v>
      </c>
      <c r="J37" s="23" t="s">
        <v>53</v>
      </c>
      <c r="K37" s="23" t="s">
        <v>29</v>
      </c>
      <c r="L37" s="23" t="s">
        <v>30</v>
      </c>
      <c r="M37" s="23" t="s">
        <v>31</v>
      </c>
      <c r="N37" s="29" t="s">
        <v>114</v>
      </c>
      <c r="O37" s="56">
        <v>30</v>
      </c>
      <c r="P37" s="56">
        <v>30</v>
      </c>
      <c r="Q37" s="56">
        <v>30</v>
      </c>
      <c r="R37" s="84">
        <v>1757478.6666666667</v>
      </c>
      <c r="S37" s="85">
        <f>(O37+P37+Q37)*R37</f>
        <v>158173080</v>
      </c>
      <c r="T37" s="86">
        <f>S37*1.12</f>
        <v>177153849.60000002</v>
      </c>
      <c r="U37" s="26" t="s">
        <v>33</v>
      </c>
      <c r="V37" s="23" t="s">
        <v>78</v>
      </c>
      <c r="W37" s="28" t="s">
        <v>79</v>
      </c>
    </row>
    <row r="38" spans="2:23" s="31" customFormat="1">
      <c r="B38" s="32" t="s">
        <v>11</v>
      </c>
      <c r="C38" s="77"/>
      <c r="D38" s="64"/>
      <c r="E38" s="64"/>
      <c r="F38" s="64"/>
      <c r="G38" s="64"/>
      <c r="H38" s="64"/>
      <c r="I38" s="30"/>
      <c r="J38" s="64"/>
      <c r="K38" s="64"/>
      <c r="L38" s="64"/>
      <c r="M38" s="64"/>
      <c r="N38" s="64"/>
      <c r="O38" s="64"/>
      <c r="P38" s="64"/>
      <c r="Q38" s="64"/>
      <c r="R38" s="64"/>
      <c r="S38" s="87">
        <f>SUM(S18:S37)</f>
        <v>6849759282.5559988</v>
      </c>
      <c r="T38" s="87">
        <f>SUM(T18:T37)</f>
        <v>7671730396.4627228</v>
      </c>
      <c r="U38" s="64"/>
      <c r="V38" s="78"/>
      <c r="W38" s="79"/>
    </row>
    <row r="39" spans="2:23">
      <c r="B39" s="32" t="s">
        <v>94</v>
      </c>
      <c r="C39" s="65"/>
      <c r="D39" s="35"/>
      <c r="E39" s="65"/>
      <c r="F39" s="65"/>
      <c r="G39" s="65"/>
      <c r="H39" s="65"/>
      <c r="I39" s="66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7"/>
      <c r="W39" s="27"/>
    </row>
    <row r="40" spans="2:23" ht="48">
      <c r="B40" s="22" t="s">
        <v>93</v>
      </c>
      <c r="C40" s="23" t="s">
        <v>26</v>
      </c>
      <c r="D40" s="72" t="s">
        <v>40</v>
      </c>
      <c r="E40" s="54"/>
      <c r="F40" s="81" t="s">
        <v>92</v>
      </c>
      <c r="G40" s="82" t="s">
        <v>92</v>
      </c>
      <c r="H40" s="23" t="s">
        <v>28</v>
      </c>
      <c r="I40" s="25">
        <v>70</v>
      </c>
      <c r="J40" s="23" t="s">
        <v>53</v>
      </c>
      <c r="K40" s="23" t="s">
        <v>34</v>
      </c>
      <c r="L40" s="23"/>
      <c r="M40" s="23" t="s">
        <v>44</v>
      </c>
      <c r="N40" s="29"/>
      <c r="O40" s="56">
        <v>160500000</v>
      </c>
      <c r="P40" s="56">
        <v>143112500</v>
      </c>
      <c r="Q40" s="56">
        <v>153130375</v>
      </c>
      <c r="R40" s="58"/>
      <c r="S40" s="85">
        <f>SUM(O40:Q40)</f>
        <v>456742875</v>
      </c>
      <c r="T40" s="86">
        <f>S40*1.12</f>
        <v>511552020.00000006</v>
      </c>
      <c r="U40" s="26" t="s">
        <v>35</v>
      </c>
      <c r="V40" s="23" t="s">
        <v>78</v>
      </c>
      <c r="W40" s="28" t="s">
        <v>79</v>
      </c>
    </row>
    <row r="41" spans="2:23" ht="60">
      <c r="B41" s="22" t="s">
        <v>125</v>
      </c>
      <c r="C41" s="23" t="s">
        <v>26</v>
      </c>
      <c r="D41" s="72"/>
      <c r="E41" s="54"/>
      <c r="F41" s="81" t="s">
        <v>118</v>
      </c>
      <c r="G41" s="82" t="s">
        <v>119</v>
      </c>
      <c r="H41" s="23"/>
      <c r="I41" s="25">
        <v>1</v>
      </c>
      <c r="J41" s="23" t="s">
        <v>120</v>
      </c>
      <c r="K41" s="23" t="s">
        <v>121</v>
      </c>
      <c r="L41" s="23"/>
      <c r="M41" s="23" t="s">
        <v>122</v>
      </c>
      <c r="N41" s="29" t="s">
        <v>123</v>
      </c>
      <c r="O41" s="56">
        <v>271560000</v>
      </c>
      <c r="P41" s="56">
        <v>304532640</v>
      </c>
      <c r="Q41" s="56">
        <v>311375076</v>
      </c>
      <c r="R41" s="58">
        <v>11.225</v>
      </c>
      <c r="S41" s="85">
        <f>(O41+P41+Q41)*R41</f>
        <v>9961825112.1000004</v>
      </c>
      <c r="T41" s="86">
        <f>S41*1.12</f>
        <v>11157244125.552002</v>
      </c>
      <c r="U41" s="26" t="s">
        <v>124</v>
      </c>
      <c r="V41" s="23" t="s">
        <v>78</v>
      </c>
      <c r="W41" s="28" t="s">
        <v>79</v>
      </c>
    </row>
    <row r="42" spans="2:23" s="38" customFormat="1">
      <c r="B42" s="32" t="s">
        <v>12</v>
      </c>
      <c r="C42" s="65"/>
      <c r="D42" s="35"/>
      <c r="E42" s="35"/>
      <c r="F42" s="35"/>
      <c r="G42" s="35"/>
      <c r="H42" s="35"/>
      <c r="I42" s="30"/>
      <c r="J42" s="35"/>
      <c r="K42" s="35"/>
      <c r="L42" s="35"/>
      <c r="M42" s="35"/>
      <c r="N42" s="35"/>
      <c r="O42" s="35"/>
      <c r="P42" s="35"/>
      <c r="Q42" s="35"/>
      <c r="R42" s="35"/>
      <c r="S42" s="88">
        <f>SUM(S40:S41)</f>
        <v>10418567987.1</v>
      </c>
      <c r="T42" s="88">
        <f>SUM(T40:T41)</f>
        <v>11668796145.552002</v>
      </c>
      <c r="U42" s="35"/>
      <c r="V42" s="80"/>
      <c r="W42" s="37"/>
    </row>
    <row r="43" spans="2:23">
      <c r="B43" s="36" t="s">
        <v>13</v>
      </c>
      <c r="C43" s="35"/>
      <c r="D43" s="24"/>
      <c r="E43" s="35"/>
      <c r="F43" s="24"/>
      <c r="G43" s="24"/>
      <c r="H43" s="24"/>
      <c r="I43" s="39"/>
      <c r="J43" s="24"/>
      <c r="K43" s="24"/>
      <c r="L43" s="24"/>
      <c r="M43" s="24"/>
      <c r="N43" s="24"/>
      <c r="O43" s="24"/>
      <c r="P43" s="24"/>
      <c r="Q43" s="24"/>
      <c r="R43" s="24"/>
      <c r="S43" s="88">
        <f>S38+S42</f>
        <v>17268327269.655998</v>
      </c>
      <c r="T43" s="88">
        <f>T38+T42</f>
        <v>19340526542.014725</v>
      </c>
      <c r="U43" s="24"/>
      <c r="V43" s="76"/>
      <c r="W43" s="27"/>
    </row>
    <row r="44" spans="2:23">
      <c r="B44" s="40"/>
      <c r="C44" s="40"/>
      <c r="D44" s="41"/>
      <c r="E44" s="40"/>
      <c r="F44" s="41"/>
      <c r="G44" s="41"/>
      <c r="H44" s="41"/>
      <c r="I44" s="42"/>
      <c r="J44" s="41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4"/>
    </row>
    <row r="45" spans="2:23">
      <c r="B45" s="47"/>
      <c r="S45" s="75"/>
      <c r="T45" s="75"/>
    </row>
    <row r="46" spans="2:23" ht="15.75" customHeight="1"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</row>
    <row r="47" spans="2:23">
      <c r="B47" s="47"/>
    </row>
    <row r="48" spans="2:23">
      <c r="B48" s="47"/>
    </row>
    <row r="49" spans="1:22" ht="14.25" customHeight="1">
      <c r="B49" s="47"/>
    </row>
    <row r="50" spans="1:22" s="49" customFormat="1">
      <c r="B50" s="52"/>
      <c r="D50" s="73"/>
      <c r="I50" s="50"/>
      <c r="V50" s="51"/>
    </row>
    <row r="51" spans="1:22" s="49" customFormat="1">
      <c r="B51" s="52"/>
      <c r="D51" s="73"/>
      <c r="I51" s="50"/>
      <c r="V51" s="51"/>
    </row>
    <row r="52" spans="1:22" s="49" customFormat="1">
      <c r="D52" s="73"/>
      <c r="I52" s="50"/>
      <c r="V52" s="51"/>
    </row>
    <row r="53" spans="1:22" s="49" customFormat="1">
      <c r="B53" s="52"/>
      <c r="D53" s="73"/>
      <c r="I53" s="50"/>
      <c r="V53" s="51"/>
    </row>
    <row r="54" spans="1:22" s="49" customFormat="1">
      <c r="B54" s="52"/>
      <c r="D54" s="73"/>
      <c r="I54" s="50"/>
      <c r="V54" s="51"/>
    </row>
    <row r="55" spans="1:22" ht="16.5" customHeight="1">
      <c r="A55" s="17"/>
      <c r="B55" s="57"/>
      <c r="C55" s="45"/>
      <c r="D55" s="74"/>
      <c r="E55" s="45"/>
      <c r="F55" s="45"/>
      <c r="G55" s="45"/>
      <c r="H55" s="45"/>
      <c r="I55" s="48"/>
      <c r="J55" s="45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9"/>
    </row>
  </sheetData>
  <mergeCells count="28">
    <mergeCell ref="C46:W46"/>
    <mergeCell ref="W14:W15"/>
    <mergeCell ref="I14:I15"/>
    <mergeCell ref="N14:N15"/>
    <mergeCell ref="M14:M15"/>
    <mergeCell ref="X14:X15"/>
    <mergeCell ref="J14:J15"/>
    <mergeCell ref="H14:H15"/>
    <mergeCell ref="G14:G15"/>
    <mergeCell ref="U14:U15"/>
    <mergeCell ref="B5:W5"/>
    <mergeCell ref="R7:W8"/>
    <mergeCell ref="K14:K15"/>
    <mergeCell ref="D14:D15"/>
    <mergeCell ref="E14:E15"/>
    <mergeCell ref="R9:W10"/>
    <mergeCell ref="B14:B15"/>
    <mergeCell ref="R14:R15"/>
    <mergeCell ref="L14:L15"/>
    <mergeCell ref="B6:C6"/>
    <mergeCell ref="C14:C15"/>
    <mergeCell ref="D6:U6"/>
    <mergeCell ref="D11:U11"/>
    <mergeCell ref="V14:V15"/>
    <mergeCell ref="S14:S15"/>
    <mergeCell ref="T14:T15"/>
    <mergeCell ref="F14:F15"/>
    <mergeCell ref="O14:Q14"/>
  </mergeCells>
  <phoneticPr fontId="4" type="noConversion"/>
  <pageMargins left="0" right="0" top="0" bottom="0" header="0.51181102362204722" footer="0.51181102362204722"/>
  <pageSetup paperSize="9" scale="36" fitToHeight="2" orientation="landscape" r:id="rId1"/>
  <headerFooter alignWithMargins="0"/>
  <rowBreaks count="1" manualBreakCount="1">
    <brk id="43" max="22" man="1"/>
  </rowBreaks>
  <colBreaks count="1" manualBreakCount="1">
    <brk id="23" max="9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2014-10-28T05:44:27Z</dcterms:created>
  <dcterms:modified xsi:type="dcterms:W3CDTF">2014-10-28T05:44:32Z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