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16380" windowHeight="8190" tabRatio="149"/>
  </bookViews>
  <sheets>
    <sheet name="план на 2016" sheetId="1" r:id="rId1"/>
  </sheets>
  <calcPr calcId="14562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W3180" i="1" l="1"/>
  <c r="W3179" i="1"/>
  <c r="W3177" i="1"/>
  <c r="W3176" i="1"/>
  <c r="W3175" i="1"/>
  <c r="W3174" i="1"/>
  <c r="W3173" i="1"/>
  <c r="W3172" i="1"/>
  <c r="W3171" i="1"/>
  <c r="W3170" i="1"/>
  <c r="W3169" i="1"/>
  <c r="W3168" i="1"/>
  <c r="W3167" i="1"/>
  <c r="W3166" i="1"/>
  <c r="W3164" i="1"/>
  <c r="W3163" i="1"/>
  <c r="W3162" i="1"/>
  <c r="W3161" i="1"/>
  <c r="W3160" i="1"/>
  <c r="W3157" i="1"/>
  <c r="W3156" i="1"/>
  <c r="W3155" i="1"/>
  <c r="V3154" i="1"/>
  <c r="W3154" i="1" s="1"/>
  <c r="W3153" i="1"/>
  <c r="W3151" i="1"/>
  <c r="W3147" i="1"/>
  <c r="W3145" i="1"/>
  <c r="W3144" i="1"/>
  <c r="W3143" i="1"/>
  <c r="W3142" i="1"/>
  <c r="W3141" i="1"/>
  <c r="W3140" i="1"/>
  <c r="W3139" i="1"/>
  <c r="W3138" i="1"/>
  <c r="W3137" i="1"/>
  <c r="W3136" i="1"/>
  <c r="W3135" i="1"/>
  <c r="W3134" i="1"/>
  <c r="W3133" i="1"/>
  <c r="W3132" i="1"/>
  <c r="W3131" i="1"/>
  <c r="W3130" i="1"/>
  <c r="W3129" i="1"/>
  <c r="W3128" i="1"/>
  <c r="W3127" i="1"/>
  <c r="W3126" i="1"/>
  <c r="W3125" i="1"/>
  <c r="W3124" i="1"/>
  <c r="V3123" i="1"/>
  <c r="W3123" i="1" s="1"/>
  <c r="W3122" i="1"/>
  <c r="W3120" i="1"/>
  <c r="W3119" i="1"/>
  <c r="W3118" i="1"/>
  <c r="W3116" i="1"/>
  <c r="W3115" i="1"/>
  <c r="W3114" i="1"/>
  <c r="W3113" i="1"/>
  <c r="W3112" i="1"/>
  <c r="W3111" i="1"/>
  <c r="W3110" i="1"/>
  <c r="W3109" i="1"/>
  <c r="W3107" i="1"/>
  <c r="W3106" i="1"/>
  <c r="W3101" i="1"/>
  <c r="W3100" i="1"/>
  <c r="W3098" i="1"/>
  <c r="W3096" i="1"/>
  <c r="W3093" i="1"/>
  <c r="W3092" i="1"/>
  <c r="W3091" i="1"/>
  <c r="W3090" i="1"/>
  <c r="W3088" i="1"/>
  <c r="W3087" i="1"/>
  <c r="W3086" i="1"/>
  <c r="W3085" i="1"/>
  <c r="V3084" i="1"/>
  <c r="W3084" i="1" s="1"/>
  <c r="W3083" i="1"/>
  <c r="W3082" i="1"/>
  <c r="V3081" i="1"/>
  <c r="W3081" i="1" s="1"/>
  <c r="W3080" i="1"/>
  <c r="W3079" i="1"/>
  <c r="W3076" i="1"/>
  <c r="W3075" i="1"/>
  <c r="W3074" i="1"/>
  <c r="W3073" i="1"/>
  <c r="W3072" i="1"/>
  <c r="W3071" i="1"/>
  <c r="W3070" i="1"/>
  <c r="W3069" i="1"/>
  <c r="W3068" i="1"/>
  <c r="V3067" i="1"/>
  <c r="W3067" i="1" s="1"/>
  <c r="W3066" i="1"/>
  <c r="W3065" i="1"/>
  <c r="W3061" i="1"/>
  <c r="W3060" i="1"/>
  <c r="W3059" i="1"/>
  <c r="W3058" i="1"/>
  <c r="W3057" i="1"/>
  <c r="W3056" i="1"/>
  <c r="W3055" i="1"/>
  <c r="W3054" i="1"/>
  <c r="W3053" i="1"/>
  <c r="W3052" i="1"/>
  <c r="W3050" i="1"/>
  <c r="W3049" i="1"/>
  <c r="W3048" i="1"/>
  <c r="W3047" i="1"/>
  <c r="W3045" i="1"/>
  <c r="V3044" i="1"/>
  <c r="W3044" i="1" s="1"/>
  <c r="W3042" i="1"/>
  <c r="W3041" i="1"/>
  <c r="W3040" i="1"/>
  <c r="W3038" i="1"/>
  <c r="W3036" i="1"/>
  <c r="W3033" i="1"/>
  <c r="W3032" i="1"/>
  <c r="W3031" i="1"/>
  <c r="W3029" i="1"/>
  <c r="W3028" i="1"/>
  <c r="W3027" i="1"/>
  <c r="W3026" i="1"/>
  <c r="W3025" i="1"/>
  <c r="W3023" i="1"/>
  <c r="W3022" i="1"/>
  <c r="W3021" i="1"/>
  <c r="W3019" i="1"/>
  <c r="W3018" i="1"/>
  <c r="W3017" i="1"/>
  <c r="W3016" i="1"/>
  <c r="W3015" i="1"/>
  <c r="W3013" i="1"/>
  <c r="W3012" i="1"/>
  <c r="W3011" i="1"/>
  <c r="W3010" i="1"/>
  <c r="W3009" i="1"/>
  <c r="W3008" i="1"/>
  <c r="W3007" i="1"/>
  <c r="W3006" i="1"/>
  <c r="W3005" i="1"/>
  <c r="W3004" i="1"/>
  <c r="W3003" i="1"/>
  <c r="W3002" i="1"/>
  <c r="W3001" i="1"/>
  <c r="W3000" i="1"/>
  <c r="W2999" i="1"/>
  <c r="W2998" i="1"/>
  <c r="W2996" i="1"/>
  <c r="W2995" i="1"/>
  <c r="W2994" i="1"/>
  <c r="W2993" i="1"/>
  <c r="W2991" i="1"/>
  <c r="W2990" i="1"/>
  <c r="W2989" i="1"/>
  <c r="W2988" i="1"/>
  <c r="W2987" i="1"/>
  <c r="W2986" i="1"/>
  <c r="W2985" i="1"/>
  <c r="W2984" i="1"/>
  <c r="W2982" i="1"/>
  <c r="W2981" i="1"/>
  <c r="W2980" i="1"/>
  <c r="W2979" i="1"/>
  <c r="W2978" i="1"/>
  <c r="W2977" i="1"/>
  <c r="W2976" i="1"/>
  <c r="W2975" i="1"/>
  <c r="W2973" i="1"/>
  <c r="W2972" i="1"/>
  <c r="W2971" i="1"/>
  <c r="W2970" i="1"/>
  <c r="W2969" i="1"/>
  <c r="W2968" i="1"/>
  <c r="W2967" i="1"/>
  <c r="W2966" i="1"/>
  <c r="W2963" i="1"/>
  <c r="W2962" i="1"/>
  <c r="W2961" i="1"/>
  <c r="W2960" i="1"/>
  <c r="W2959" i="1"/>
  <c r="W2958" i="1"/>
  <c r="W2957" i="1"/>
  <c r="W2956" i="1"/>
  <c r="W2955" i="1"/>
  <c r="W2954" i="1"/>
  <c r="W2952" i="1"/>
  <c r="W2951" i="1"/>
  <c r="W2950" i="1"/>
  <c r="W2948" i="1"/>
  <c r="W2946" i="1"/>
  <c r="W2941" i="1"/>
  <c r="W2940" i="1"/>
  <c r="W2938" i="1"/>
  <c r="W2937" i="1"/>
  <c r="W2936" i="1"/>
  <c r="W2935" i="1"/>
  <c r="W2933" i="1"/>
  <c r="W2932" i="1"/>
  <c r="W2931" i="1"/>
  <c r="W2930" i="1"/>
  <c r="W2929" i="1"/>
  <c r="W2928" i="1"/>
  <c r="W2927" i="1"/>
  <c r="W2923" i="1"/>
  <c r="W2922" i="1"/>
  <c r="W2920" i="1"/>
  <c r="W2918" i="1"/>
  <c r="W2917" i="1"/>
  <c r="W2915" i="1"/>
  <c r="W2913" i="1"/>
  <c r="W2912" i="1"/>
  <c r="W2910" i="1"/>
  <c r="W2909" i="1"/>
  <c r="W2908" i="1"/>
  <c r="W2907" i="1"/>
  <c r="W2906" i="1"/>
  <c r="W2904" i="1"/>
  <c r="W2902" i="1"/>
  <c r="W2901" i="1"/>
  <c r="W2900" i="1"/>
  <c r="W2899" i="1"/>
  <c r="W2898" i="1"/>
  <c r="W2897" i="1"/>
  <c r="W2896" i="1"/>
  <c r="W2895" i="1"/>
  <c r="W2893" i="1"/>
  <c r="W2891" i="1"/>
  <c r="W2890" i="1"/>
  <c r="W2889" i="1"/>
  <c r="W2888" i="1"/>
  <c r="W2887" i="1"/>
  <c r="W2886" i="1"/>
  <c r="W2885" i="1"/>
  <c r="W2884" i="1"/>
  <c r="W2883" i="1"/>
  <c r="W2882" i="1"/>
  <c r="W2881" i="1"/>
  <c r="W2880" i="1"/>
  <c r="W2879" i="1"/>
  <c r="W2878" i="1"/>
  <c r="W2877" i="1"/>
  <c r="W2876" i="1"/>
  <c r="W2875" i="1"/>
  <c r="W2874" i="1"/>
  <c r="W2873" i="1"/>
  <c r="W2872" i="1"/>
  <c r="W2871" i="1"/>
  <c r="W2870" i="1"/>
  <c r="W2869" i="1"/>
  <c r="W2868" i="1"/>
  <c r="W2867" i="1"/>
  <c r="W2866" i="1"/>
  <c r="W2865" i="1"/>
  <c r="W2864" i="1"/>
  <c r="W2863" i="1"/>
  <c r="W2862" i="1"/>
  <c r="W2860" i="1"/>
  <c r="W2857" i="1"/>
  <c r="W2856" i="1"/>
  <c r="W2855" i="1"/>
  <c r="W2854" i="1"/>
  <c r="W2853" i="1"/>
  <c r="W2852" i="1"/>
  <c r="W2851" i="1"/>
  <c r="W2850" i="1"/>
  <c r="W2849" i="1"/>
  <c r="W2848" i="1"/>
  <c r="W2847" i="1"/>
  <c r="W2845" i="1"/>
  <c r="W2843" i="1"/>
  <c r="V2841" i="1"/>
  <c r="W2841" i="1" s="1"/>
  <c r="W2840" i="1"/>
  <c r="W2839" i="1"/>
  <c r="W2838" i="1"/>
  <c r="W2837" i="1"/>
  <c r="W2835" i="1"/>
  <c r="W2834" i="1"/>
  <c r="W2833" i="1"/>
  <c r="W2832" i="1"/>
  <c r="W2831" i="1"/>
  <c r="W2830" i="1"/>
  <c r="W2829" i="1"/>
  <c r="W2828" i="1"/>
  <c r="W2827" i="1"/>
  <c r="W2826" i="1"/>
  <c r="W2824" i="1"/>
  <c r="W2823" i="1"/>
  <c r="W2822" i="1"/>
  <c r="W2820" i="1"/>
  <c r="W2819" i="1"/>
  <c r="W2818" i="1"/>
  <c r="W2817" i="1"/>
  <c r="W2815" i="1"/>
  <c r="W2814" i="1"/>
  <c r="W2813" i="1"/>
  <c r="W2812" i="1"/>
  <c r="W2810" i="1"/>
  <c r="W2809" i="1"/>
  <c r="W2808" i="1"/>
  <c r="V2805" i="1"/>
  <c r="W2805" i="1" s="1"/>
  <c r="W2804" i="1"/>
  <c r="W2803" i="1"/>
  <c r="W2801" i="1"/>
  <c r="W2799" i="1"/>
  <c r="W2798" i="1"/>
  <c r="W2797" i="1"/>
  <c r="W2796" i="1"/>
  <c r="W2795" i="1"/>
  <c r="W2794" i="1"/>
  <c r="W2793" i="1"/>
  <c r="W2792" i="1"/>
  <c r="W2791" i="1"/>
  <c r="W2790" i="1"/>
  <c r="W2788" i="1"/>
  <c r="W2787" i="1"/>
  <c r="W2786" i="1"/>
  <c r="W2785" i="1"/>
  <c r="W2783" i="1"/>
  <c r="W2782" i="1"/>
  <c r="W2780" i="1"/>
  <c r="W2778" i="1"/>
  <c r="W2777" i="1"/>
  <c r="W2776" i="1"/>
  <c r="W2775" i="1"/>
  <c r="W2774" i="1"/>
  <c r="W2773" i="1"/>
  <c r="W2772" i="1"/>
  <c r="V2771" i="1"/>
  <c r="W2771" i="1" s="1"/>
  <c r="W2769" i="1"/>
  <c r="W2768" i="1"/>
  <c r="W2767" i="1"/>
  <c r="W2766" i="1"/>
  <c r="W2765" i="1"/>
  <c r="W2764" i="1"/>
  <c r="W2763" i="1"/>
  <c r="W2762" i="1"/>
  <c r="W2761" i="1"/>
  <c r="W2760" i="1"/>
  <c r="W2759" i="1"/>
  <c r="W2757" i="1"/>
  <c r="W2756" i="1"/>
  <c r="W2755" i="1"/>
  <c r="W2754" i="1"/>
  <c r="W2753" i="1"/>
  <c r="W2752" i="1"/>
  <c r="W2751" i="1"/>
  <c r="W2750" i="1"/>
  <c r="W2749" i="1"/>
  <c r="W2748" i="1"/>
  <c r="W2747" i="1"/>
  <c r="W2746" i="1"/>
  <c r="W2745" i="1"/>
  <c r="W2743" i="1"/>
  <c r="W2742" i="1"/>
  <c r="W2741" i="1"/>
  <c r="W2739" i="1"/>
  <c r="W2738" i="1"/>
  <c r="W2737" i="1"/>
  <c r="W2735" i="1"/>
  <c r="W2733" i="1"/>
  <c r="W2732" i="1"/>
  <c r="W2728" i="1"/>
  <c r="W2727" i="1"/>
  <c r="W2726" i="1"/>
  <c r="W2725" i="1"/>
  <c r="W2724" i="1"/>
  <c r="W2722" i="1"/>
  <c r="W2721" i="1"/>
  <c r="W2720" i="1"/>
  <c r="W2719" i="1"/>
  <c r="W2718" i="1"/>
  <c r="W2716" i="1"/>
  <c r="W2715" i="1"/>
  <c r="W2714" i="1"/>
  <c r="W2712" i="1"/>
  <c r="W2710" i="1"/>
  <c r="V2709" i="1"/>
  <c r="W2707" i="1"/>
  <c r="W2706" i="1"/>
  <c r="W2705" i="1"/>
  <c r="W2704" i="1"/>
  <c r="W2702" i="1"/>
  <c r="W2701" i="1"/>
  <c r="W2700" i="1"/>
  <c r="W2698" i="1"/>
  <c r="W2696" i="1"/>
  <c r="W2695" i="1"/>
  <c r="W2694" i="1"/>
  <c r="W2693" i="1"/>
  <c r="W2692" i="1"/>
  <c r="W2691" i="1"/>
  <c r="V2687" i="1"/>
  <c r="W2687" i="1" s="1"/>
  <c r="V2686" i="1"/>
  <c r="W2686" i="1" s="1"/>
  <c r="V2685" i="1"/>
  <c r="W2685" i="1" s="1"/>
  <c r="V2684" i="1"/>
  <c r="W2684" i="1" s="1"/>
  <c r="V2682" i="1"/>
  <c r="W2682" i="1" s="1"/>
  <c r="W2681" i="1"/>
  <c r="V2680" i="1"/>
  <c r="W2680" i="1" s="1"/>
  <c r="V2678" i="1"/>
  <c r="W2678" i="1" s="1"/>
  <c r="W2676" i="1"/>
  <c r="V2676" i="1"/>
  <c r="V2674" i="1"/>
  <c r="W2674" i="1" s="1"/>
  <c r="V2672" i="1"/>
  <c r="W2672" i="1" s="1"/>
  <c r="V2671" i="1"/>
  <c r="W2671" i="1" s="1"/>
  <c r="V2670" i="1"/>
  <c r="W2670" i="1" s="1"/>
  <c r="V2669" i="1"/>
  <c r="W2669" i="1" s="1"/>
  <c r="V2668" i="1"/>
  <c r="W2668" i="1" s="1"/>
  <c r="V2667" i="1"/>
  <c r="W2667" i="1" s="1"/>
  <c r="V2666" i="1"/>
  <c r="W2666" i="1" s="1"/>
  <c r="V2665" i="1"/>
  <c r="W2665" i="1" s="1"/>
  <c r="V2664" i="1"/>
  <c r="W2664" i="1" s="1"/>
  <c r="V2663" i="1"/>
  <c r="W2663" i="1" s="1"/>
  <c r="V2662" i="1"/>
  <c r="W2662" i="1" s="1"/>
  <c r="V2661" i="1"/>
  <c r="W2661" i="1" s="1"/>
  <c r="V2660" i="1"/>
  <c r="W2660" i="1" s="1"/>
  <c r="V2659" i="1"/>
  <c r="W2659" i="1" s="1"/>
  <c r="V2658" i="1"/>
  <c r="W2658" i="1" s="1"/>
  <c r="V2657" i="1"/>
  <c r="W2657" i="1" s="1"/>
  <c r="V2656" i="1"/>
  <c r="W2656" i="1" s="1"/>
  <c r="W2655" i="1"/>
  <c r="V2655" i="1"/>
  <c r="V2654" i="1"/>
  <c r="W2654" i="1" s="1"/>
  <c r="V2653" i="1"/>
  <c r="W2653" i="1" s="1"/>
  <c r="V2652" i="1"/>
  <c r="W2652" i="1" s="1"/>
  <c r="V2651" i="1"/>
  <c r="W2651" i="1" s="1"/>
  <c r="V2650" i="1"/>
  <c r="W2650" i="1" s="1"/>
  <c r="V2649" i="1"/>
  <c r="W2649" i="1" s="1"/>
  <c r="V2648" i="1"/>
  <c r="W2648" i="1" s="1"/>
  <c r="V2647" i="1"/>
  <c r="W2647" i="1" s="1"/>
  <c r="V2646" i="1"/>
  <c r="W2646" i="1" s="1"/>
  <c r="V2645" i="1"/>
  <c r="W2645" i="1" s="1"/>
  <c r="V2644" i="1"/>
  <c r="W2644" i="1" s="1"/>
  <c r="V2643" i="1"/>
  <c r="W2643" i="1" s="1"/>
  <c r="V2642" i="1"/>
  <c r="W2642" i="1" s="1"/>
  <c r="V2641" i="1"/>
  <c r="W2641" i="1" s="1"/>
  <c r="V2640" i="1"/>
  <c r="W2640" i="1" s="1"/>
  <c r="V2639" i="1"/>
  <c r="W2639" i="1" s="1"/>
  <c r="V2638" i="1"/>
  <c r="W2638" i="1" s="1"/>
  <c r="V2637" i="1"/>
  <c r="W2637" i="1" s="1"/>
  <c r="V2636" i="1"/>
  <c r="W2636" i="1" s="1"/>
  <c r="V2635" i="1"/>
  <c r="W2635" i="1" s="1"/>
  <c r="V2634" i="1"/>
  <c r="W2634" i="1" s="1"/>
  <c r="V2633" i="1"/>
  <c r="W2633" i="1" s="1"/>
  <c r="V2632" i="1"/>
  <c r="W2632" i="1" s="1"/>
  <c r="W2631" i="1"/>
  <c r="V2631" i="1"/>
  <c r="V2630" i="1"/>
  <c r="W2630" i="1" s="1"/>
  <c r="V2629" i="1"/>
  <c r="W2629" i="1" s="1"/>
  <c r="V2628" i="1"/>
  <c r="W2628" i="1" s="1"/>
  <c r="V2627" i="1"/>
  <c r="W2627" i="1" s="1"/>
  <c r="W2626" i="1"/>
  <c r="V2626" i="1"/>
  <c r="V2625" i="1"/>
  <c r="W2625" i="1" s="1"/>
  <c r="V2624" i="1"/>
  <c r="W2624" i="1" s="1"/>
  <c r="V2623" i="1"/>
  <c r="W2623" i="1" s="1"/>
  <c r="V2622" i="1"/>
  <c r="W2622" i="1" s="1"/>
  <c r="V2621" i="1"/>
  <c r="W2621" i="1" s="1"/>
  <c r="V2620" i="1"/>
  <c r="W2620" i="1" s="1"/>
  <c r="V2619" i="1"/>
  <c r="W2619" i="1" s="1"/>
  <c r="V2618" i="1"/>
  <c r="W2618" i="1" s="1"/>
  <c r="V2617" i="1"/>
  <c r="W2617" i="1" s="1"/>
  <c r="V2616" i="1"/>
  <c r="W2616" i="1" s="1"/>
  <c r="U2615" i="1"/>
  <c r="V2615" i="1" s="1"/>
  <c r="W2615" i="1" s="1"/>
  <c r="V2614" i="1"/>
  <c r="W2614" i="1" s="1"/>
  <c r="V2613" i="1"/>
  <c r="W2613" i="1" s="1"/>
  <c r="V2612" i="1"/>
  <c r="W2612" i="1" s="1"/>
  <c r="V2611" i="1"/>
  <c r="W2611" i="1" s="1"/>
  <c r="V2610" i="1"/>
  <c r="W2610" i="1" s="1"/>
  <c r="V2609" i="1"/>
  <c r="W2609" i="1" s="1"/>
  <c r="V2608" i="1"/>
  <c r="W2608" i="1" s="1"/>
  <c r="V2607" i="1"/>
  <c r="W2607" i="1" s="1"/>
  <c r="V2606" i="1"/>
  <c r="W2606" i="1" s="1"/>
  <c r="V2605" i="1"/>
  <c r="W2605" i="1" s="1"/>
  <c r="V2604" i="1"/>
  <c r="W2604" i="1" s="1"/>
  <c r="V2603" i="1"/>
  <c r="W2603" i="1" s="1"/>
  <c r="V2602" i="1"/>
  <c r="W2602" i="1" s="1"/>
  <c r="V2601" i="1"/>
  <c r="W2601" i="1" s="1"/>
  <c r="V2600" i="1"/>
  <c r="W2600" i="1" s="1"/>
  <c r="V2599" i="1"/>
  <c r="W2599" i="1" s="1"/>
  <c r="V2598" i="1"/>
  <c r="W2598" i="1" s="1"/>
  <c r="V2597" i="1"/>
  <c r="W2597" i="1" s="1"/>
  <c r="V2596" i="1"/>
  <c r="W2596" i="1" s="1"/>
  <c r="V2595" i="1"/>
  <c r="W2595" i="1" s="1"/>
  <c r="V2594" i="1"/>
  <c r="W2594" i="1" s="1"/>
  <c r="V2593" i="1"/>
  <c r="W2593" i="1" s="1"/>
  <c r="V2592" i="1"/>
  <c r="W2592" i="1" s="1"/>
  <c r="V2591" i="1"/>
  <c r="W2591" i="1" s="1"/>
  <c r="V2590" i="1"/>
  <c r="W2590" i="1" s="1"/>
  <c r="V2589" i="1"/>
  <c r="W2589" i="1" s="1"/>
  <c r="W2588" i="1"/>
  <c r="V2588" i="1"/>
  <c r="V2587" i="1"/>
  <c r="W2587" i="1" s="1"/>
  <c r="V2586" i="1"/>
  <c r="W2586" i="1" s="1"/>
  <c r="V2585" i="1"/>
  <c r="W2585" i="1" s="1"/>
  <c r="V2584" i="1"/>
  <c r="W2584" i="1" s="1"/>
  <c r="V2583" i="1"/>
  <c r="W2583" i="1" s="1"/>
  <c r="V2582" i="1"/>
  <c r="W2582" i="1" s="1"/>
  <c r="V2581" i="1"/>
  <c r="W2581" i="1" s="1"/>
  <c r="V2580" i="1"/>
  <c r="W2580" i="1" s="1"/>
  <c r="V2579" i="1"/>
  <c r="W2579" i="1" s="1"/>
  <c r="V2578" i="1"/>
  <c r="W2578" i="1" s="1"/>
  <c r="V2577" i="1"/>
  <c r="W2577" i="1" s="1"/>
  <c r="V2576" i="1"/>
  <c r="W2576" i="1" s="1"/>
  <c r="V2575" i="1"/>
  <c r="W2575" i="1" s="1"/>
  <c r="V2574" i="1"/>
  <c r="W2574" i="1" s="1"/>
  <c r="V2573" i="1"/>
  <c r="W2573" i="1" s="1"/>
  <c r="V2572" i="1"/>
  <c r="W2572" i="1" s="1"/>
  <c r="V2571" i="1"/>
  <c r="W2571" i="1" s="1"/>
  <c r="V2570" i="1"/>
  <c r="W2570" i="1" s="1"/>
  <c r="V2569" i="1"/>
  <c r="W2569" i="1" s="1"/>
  <c r="V2568" i="1"/>
  <c r="W2568" i="1" s="1"/>
  <c r="V2567" i="1"/>
  <c r="W2567" i="1" s="1"/>
  <c r="V2566" i="1"/>
  <c r="W2566" i="1" s="1"/>
  <c r="V2565" i="1"/>
  <c r="W2565" i="1" s="1"/>
  <c r="V2564" i="1"/>
  <c r="W2564" i="1" s="1"/>
  <c r="V2563" i="1"/>
  <c r="W2563" i="1" s="1"/>
  <c r="V2562" i="1"/>
  <c r="W2562" i="1" s="1"/>
  <c r="V2561" i="1"/>
  <c r="W2561" i="1" s="1"/>
  <c r="V2560" i="1"/>
  <c r="W2560" i="1" s="1"/>
  <c r="V2559" i="1"/>
  <c r="W2559" i="1" s="1"/>
  <c r="V2558" i="1"/>
  <c r="W2558" i="1" s="1"/>
  <c r="V2557" i="1"/>
  <c r="W2557" i="1" s="1"/>
  <c r="V2556" i="1"/>
  <c r="W2556" i="1" s="1"/>
  <c r="V2555" i="1"/>
  <c r="W2555" i="1" s="1"/>
  <c r="V2554" i="1"/>
  <c r="W2554" i="1" s="1"/>
  <c r="V2553" i="1"/>
  <c r="W2553" i="1" s="1"/>
  <c r="V2552" i="1"/>
  <c r="W2552" i="1" s="1"/>
  <c r="V2551" i="1"/>
  <c r="W2551" i="1" s="1"/>
  <c r="V2550" i="1"/>
  <c r="W2550" i="1" s="1"/>
  <c r="V2549" i="1"/>
  <c r="W2549" i="1" s="1"/>
  <c r="V2548" i="1"/>
  <c r="W2548" i="1" s="1"/>
  <c r="V2547" i="1"/>
  <c r="W2547" i="1" s="1"/>
  <c r="V2546" i="1"/>
  <c r="W2546" i="1" s="1"/>
  <c r="V2545" i="1"/>
  <c r="W2545" i="1" s="1"/>
  <c r="V2544" i="1"/>
  <c r="W2544" i="1" s="1"/>
  <c r="V2543" i="1"/>
  <c r="W2543" i="1" s="1"/>
  <c r="V2542" i="1"/>
  <c r="W2542" i="1" s="1"/>
  <c r="V2541" i="1"/>
  <c r="W2541" i="1" s="1"/>
  <c r="V2540" i="1"/>
  <c r="W2540" i="1" s="1"/>
  <c r="V2539" i="1"/>
  <c r="W2539" i="1" s="1"/>
  <c r="V2538" i="1"/>
  <c r="W2538" i="1" s="1"/>
  <c r="V2537" i="1"/>
  <c r="W2537" i="1" s="1"/>
  <c r="V2536" i="1"/>
  <c r="W2536" i="1" s="1"/>
  <c r="V2535" i="1"/>
  <c r="W2535" i="1" s="1"/>
  <c r="V2534" i="1"/>
  <c r="W2534" i="1" s="1"/>
  <c r="V2533" i="1"/>
  <c r="W2533" i="1" s="1"/>
  <c r="V2532" i="1"/>
  <c r="W2532" i="1" s="1"/>
  <c r="V2531" i="1"/>
  <c r="W2531" i="1" s="1"/>
  <c r="V2530" i="1"/>
  <c r="W2530" i="1" s="1"/>
  <c r="V2529" i="1"/>
  <c r="W2529" i="1" s="1"/>
  <c r="V2528" i="1"/>
  <c r="W2528" i="1" s="1"/>
  <c r="V2527" i="1"/>
  <c r="W2527" i="1" s="1"/>
  <c r="V2526" i="1"/>
  <c r="W2526" i="1" s="1"/>
  <c r="V2525" i="1"/>
  <c r="W2525" i="1" s="1"/>
  <c r="V2524" i="1"/>
  <c r="W2524" i="1" s="1"/>
  <c r="V2523" i="1"/>
  <c r="W2523" i="1" s="1"/>
  <c r="V2522" i="1"/>
  <c r="W2522" i="1" s="1"/>
  <c r="V2521" i="1"/>
  <c r="W2521" i="1" s="1"/>
  <c r="V2520" i="1"/>
  <c r="W2520" i="1" s="1"/>
  <c r="V2519" i="1"/>
  <c r="W2519" i="1" s="1"/>
  <c r="V2518" i="1"/>
  <c r="W2518" i="1" s="1"/>
  <c r="V2517" i="1"/>
  <c r="W2517" i="1" s="1"/>
  <c r="V2516" i="1"/>
  <c r="W2516" i="1" s="1"/>
  <c r="V2515" i="1"/>
  <c r="W2515" i="1" s="1"/>
  <c r="U2514" i="1"/>
  <c r="V2514" i="1" s="1"/>
  <c r="W2514" i="1" s="1"/>
  <c r="U2513" i="1"/>
  <c r="V2513" i="1" s="1"/>
  <c r="W2513" i="1" s="1"/>
  <c r="V2512" i="1"/>
  <c r="W2512" i="1" s="1"/>
  <c r="U2512" i="1"/>
  <c r="V2511" i="1"/>
  <c r="W2511" i="1" s="1"/>
  <c r="V2510" i="1"/>
  <c r="W2510" i="1" s="1"/>
  <c r="V2509" i="1"/>
  <c r="W2509" i="1" s="1"/>
  <c r="V2508" i="1"/>
  <c r="W2508" i="1" s="1"/>
  <c r="V2507" i="1"/>
  <c r="W2507" i="1" s="1"/>
  <c r="V2506" i="1"/>
  <c r="W2506" i="1" s="1"/>
  <c r="V2505" i="1"/>
  <c r="W2505" i="1" s="1"/>
  <c r="V2504" i="1"/>
  <c r="W2504" i="1" s="1"/>
  <c r="V2503" i="1"/>
  <c r="W2503" i="1" s="1"/>
  <c r="V2502" i="1"/>
  <c r="W2502" i="1" s="1"/>
  <c r="V2501" i="1"/>
  <c r="W2501" i="1" s="1"/>
  <c r="V2500" i="1"/>
  <c r="W2500" i="1" s="1"/>
  <c r="V2499" i="1"/>
  <c r="W2499" i="1" s="1"/>
  <c r="V2498" i="1"/>
  <c r="W2498" i="1" s="1"/>
  <c r="V2497" i="1"/>
  <c r="W2497" i="1" s="1"/>
  <c r="V2496" i="1"/>
  <c r="W2496" i="1" s="1"/>
  <c r="V2495" i="1"/>
  <c r="W2495" i="1" s="1"/>
  <c r="V2494" i="1"/>
  <c r="W2494" i="1" s="1"/>
  <c r="V2493" i="1"/>
  <c r="W2493" i="1" s="1"/>
  <c r="V2492" i="1"/>
  <c r="W2492" i="1" s="1"/>
  <c r="V2491" i="1"/>
  <c r="W2491" i="1" s="1"/>
  <c r="V2490" i="1"/>
  <c r="W2490" i="1" s="1"/>
  <c r="G2490" i="1"/>
  <c r="V2489" i="1"/>
  <c r="W2489" i="1" s="1"/>
  <c r="G2489" i="1"/>
  <c r="F2489" i="1"/>
  <c r="V2488" i="1"/>
  <c r="W2488" i="1" s="1"/>
  <c r="V2487" i="1"/>
  <c r="W2487" i="1" s="1"/>
  <c r="V2486" i="1"/>
  <c r="W2486" i="1" s="1"/>
  <c r="V2485" i="1"/>
  <c r="W2485" i="1" s="1"/>
  <c r="W2484" i="1"/>
  <c r="V2484" i="1"/>
  <c r="V2483" i="1"/>
  <c r="W2483" i="1" s="1"/>
  <c r="V2482" i="1"/>
  <c r="W2482" i="1" s="1"/>
  <c r="V2481" i="1"/>
  <c r="W2481" i="1" s="1"/>
  <c r="V2480" i="1"/>
  <c r="W2480" i="1" s="1"/>
  <c r="V2479" i="1"/>
  <c r="W2479" i="1" s="1"/>
  <c r="G2479" i="1"/>
  <c r="V2478" i="1"/>
  <c r="W2478" i="1" s="1"/>
  <c r="V2477" i="1"/>
  <c r="W2477" i="1" s="1"/>
  <c r="V2476" i="1"/>
  <c r="W2476" i="1" s="1"/>
  <c r="V2475" i="1"/>
  <c r="W2475" i="1" s="1"/>
  <c r="V2474" i="1"/>
  <c r="W2474" i="1" s="1"/>
  <c r="V2473" i="1"/>
  <c r="W2473" i="1" s="1"/>
  <c r="V2472" i="1"/>
  <c r="W2472" i="1" s="1"/>
  <c r="V2471" i="1"/>
  <c r="W2471" i="1" s="1"/>
  <c r="V2470" i="1"/>
  <c r="W2470" i="1" s="1"/>
  <c r="V2469" i="1"/>
  <c r="W2469" i="1" s="1"/>
  <c r="V2468" i="1"/>
  <c r="W2468" i="1" s="1"/>
  <c r="V2467" i="1"/>
  <c r="W2467" i="1" s="1"/>
  <c r="V2466" i="1"/>
  <c r="W2466" i="1" s="1"/>
  <c r="V2465" i="1"/>
  <c r="W2465" i="1" s="1"/>
  <c r="V2464" i="1"/>
  <c r="W2464" i="1" s="1"/>
  <c r="V2463" i="1"/>
  <c r="W2463" i="1" s="1"/>
  <c r="V2462" i="1"/>
  <c r="W2462" i="1" s="1"/>
  <c r="V2461" i="1"/>
  <c r="W2461" i="1" s="1"/>
  <c r="V2460" i="1"/>
  <c r="W2460" i="1" s="1"/>
  <c r="V2459" i="1"/>
  <c r="W2459" i="1" s="1"/>
  <c r="V2458" i="1"/>
  <c r="W2458" i="1" s="1"/>
  <c r="V2457" i="1"/>
  <c r="W2457" i="1" s="1"/>
  <c r="V2456" i="1"/>
  <c r="W2456" i="1" s="1"/>
  <c r="V2455" i="1"/>
  <c r="W2455" i="1" s="1"/>
  <c r="V2454" i="1"/>
  <c r="W2454" i="1" s="1"/>
  <c r="V2453" i="1"/>
  <c r="W2453" i="1" s="1"/>
  <c r="V2452" i="1"/>
  <c r="W2452" i="1" s="1"/>
  <c r="V2451" i="1"/>
  <c r="W2451" i="1" s="1"/>
  <c r="G2451" i="1"/>
  <c r="F2451" i="1"/>
  <c r="V2450" i="1"/>
  <c r="W2450" i="1" s="1"/>
  <c r="G2450" i="1"/>
  <c r="F2450" i="1"/>
  <c r="V2449" i="1"/>
  <c r="W2449" i="1" s="1"/>
  <c r="G2449" i="1"/>
  <c r="F2449" i="1"/>
  <c r="V2448" i="1"/>
  <c r="W2448" i="1" s="1"/>
  <c r="G2448" i="1"/>
  <c r="F2448" i="1"/>
  <c r="V2447" i="1"/>
  <c r="W2447" i="1" s="1"/>
  <c r="G2447" i="1"/>
  <c r="F2447" i="1"/>
  <c r="V2446" i="1"/>
  <c r="W2446" i="1" s="1"/>
  <c r="G2446" i="1"/>
  <c r="F2446" i="1"/>
  <c r="V2445" i="1"/>
  <c r="W2445" i="1" s="1"/>
  <c r="G2445" i="1"/>
  <c r="F2445" i="1"/>
  <c r="V2444" i="1"/>
  <c r="W2444" i="1" s="1"/>
  <c r="G2444" i="1"/>
  <c r="F2444" i="1"/>
  <c r="V2443" i="1"/>
  <c r="W2443" i="1" s="1"/>
  <c r="G2443" i="1"/>
  <c r="F2443" i="1"/>
  <c r="V2442" i="1"/>
  <c r="W2442" i="1" s="1"/>
  <c r="G2442" i="1"/>
  <c r="F2442" i="1"/>
  <c r="V2441" i="1"/>
  <c r="W2441" i="1" s="1"/>
  <c r="G2441" i="1"/>
  <c r="F2441" i="1"/>
  <c r="V2440" i="1"/>
  <c r="W2440" i="1" s="1"/>
  <c r="G2440" i="1"/>
  <c r="F2440" i="1"/>
  <c r="V2439" i="1"/>
  <c r="W2439" i="1" s="1"/>
  <c r="G2439" i="1"/>
  <c r="F2439" i="1"/>
  <c r="W2438" i="1"/>
  <c r="V2438" i="1"/>
  <c r="G2438" i="1"/>
  <c r="F2438" i="1"/>
  <c r="V2437" i="1"/>
  <c r="W2437" i="1" s="1"/>
  <c r="V2436" i="1"/>
  <c r="W2436" i="1" s="1"/>
  <c r="W2435" i="1"/>
  <c r="V2435" i="1"/>
  <c r="W2434" i="1"/>
  <c r="V2434" i="1"/>
  <c r="V2433" i="1"/>
  <c r="W2433" i="1" s="1"/>
  <c r="V2432" i="1"/>
  <c r="W2432" i="1" s="1"/>
  <c r="V2431" i="1"/>
  <c r="W2431" i="1" s="1"/>
  <c r="W2430" i="1"/>
  <c r="V2430" i="1"/>
  <c r="V2429" i="1"/>
  <c r="W2429" i="1" s="1"/>
  <c r="V2428" i="1"/>
  <c r="W2428" i="1" s="1"/>
  <c r="V2427" i="1"/>
  <c r="W2427" i="1" s="1"/>
  <c r="V2426" i="1"/>
  <c r="W2426" i="1" s="1"/>
  <c r="V2425" i="1"/>
  <c r="W2425" i="1" s="1"/>
  <c r="V2424" i="1"/>
  <c r="W2424" i="1" s="1"/>
  <c r="V2423" i="1"/>
  <c r="W2423" i="1" s="1"/>
  <c r="V2422" i="1"/>
  <c r="W2422" i="1" s="1"/>
  <c r="V2421" i="1"/>
  <c r="W2421" i="1" s="1"/>
  <c r="V2420" i="1"/>
  <c r="W2420" i="1" s="1"/>
  <c r="V2419" i="1"/>
  <c r="W2419" i="1" s="1"/>
  <c r="V2418" i="1"/>
  <c r="W2418" i="1" s="1"/>
  <c r="V2417" i="1"/>
  <c r="W2417" i="1" s="1"/>
  <c r="V2416" i="1"/>
  <c r="W2416" i="1" s="1"/>
  <c r="V2415" i="1"/>
  <c r="W2415" i="1" s="1"/>
  <c r="V2414" i="1"/>
  <c r="W2414" i="1" s="1"/>
  <c r="V2413" i="1"/>
  <c r="W2413" i="1" s="1"/>
  <c r="V2412" i="1"/>
  <c r="W2412" i="1" s="1"/>
  <c r="V2411" i="1"/>
  <c r="W2411" i="1" s="1"/>
  <c r="V2410" i="1"/>
  <c r="W2410" i="1" s="1"/>
  <c r="V2409" i="1"/>
  <c r="W2409" i="1" s="1"/>
  <c r="V2408" i="1"/>
  <c r="W2408" i="1" s="1"/>
  <c r="V2407" i="1"/>
  <c r="W2407" i="1" s="1"/>
  <c r="V2406" i="1"/>
  <c r="W2406" i="1" s="1"/>
  <c r="V2405" i="1"/>
  <c r="W2405" i="1" s="1"/>
  <c r="V2404" i="1"/>
  <c r="W2404" i="1" s="1"/>
  <c r="V2403" i="1"/>
  <c r="W2403" i="1" s="1"/>
  <c r="V2402" i="1"/>
  <c r="W2402" i="1" s="1"/>
  <c r="V2401" i="1"/>
  <c r="W2401" i="1" s="1"/>
  <c r="V2400" i="1"/>
  <c r="W2400" i="1" s="1"/>
  <c r="V2399" i="1"/>
  <c r="W2399" i="1" s="1"/>
  <c r="V2398" i="1"/>
  <c r="W2398" i="1" s="1"/>
  <c r="V2397" i="1"/>
  <c r="W2397" i="1" s="1"/>
  <c r="V2396" i="1"/>
  <c r="W2396" i="1" s="1"/>
  <c r="V2395" i="1"/>
  <c r="W2395" i="1" s="1"/>
  <c r="V2394" i="1"/>
  <c r="W2394" i="1" s="1"/>
  <c r="V2393" i="1"/>
  <c r="W2393" i="1" s="1"/>
  <c r="V2392" i="1"/>
  <c r="W2392" i="1" s="1"/>
  <c r="V2391" i="1"/>
  <c r="W2391" i="1" s="1"/>
  <c r="V2390" i="1"/>
  <c r="W2390" i="1" s="1"/>
  <c r="V2389" i="1"/>
  <c r="W2389" i="1" s="1"/>
  <c r="V2388" i="1"/>
  <c r="W2388" i="1" s="1"/>
  <c r="V2387" i="1"/>
  <c r="W2387" i="1" s="1"/>
  <c r="V2386" i="1"/>
  <c r="W2386" i="1" s="1"/>
  <c r="W2385" i="1"/>
  <c r="V2385" i="1"/>
  <c r="V2384" i="1"/>
  <c r="W2384" i="1" s="1"/>
  <c r="V2383" i="1"/>
  <c r="W2383" i="1" s="1"/>
  <c r="V2382" i="1"/>
  <c r="W2382" i="1" s="1"/>
  <c r="V2381" i="1"/>
  <c r="W2381" i="1" s="1"/>
  <c r="V2380" i="1"/>
  <c r="W2380" i="1" s="1"/>
  <c r="V2379" i="1"/>
  <c r="W2379" i="1" s="1"/>
  <c r="V2378" i="1"/>
  <c r="W2378" i="1" s="1"/>
  <c r="V2377" i="1"/>
  <c r="W2377" i="1" s="1"/>
  <c r="V2376" i="1"/>
  <c r="W2376" i="1" s="1"/>
  <c r="V2375" i="1"/>
  <c r="W2375" i="1" s="1"/>
  <c r="V2374" i="1"/>
  <c r="W2374" i="1" s="1"/>
  <c r="W2373" i="1"/>
  <c r="V2373" i="1"/>
  <c r="V2372" i="1"/>
  <c r="W2372" i="1" s="1"/>
  <c r="V2371" i="1"/>
  <c r="W2371" i="1" s="1"/>
  <c r="V2370" i="1"/>
  <c r="W2370" i="1" s="1"/>
  <c r="V2369" i="1"/>
  <c r="W2369" i="1" s="1"/>
  <c r="V2367" i="1"/>
  <c r="W2367" i="1" s="1"/>
  <c r="V2366" i="1"/>
  <c r="W2366" i="1" s="1"/>
  <c r="V2363" i="1"/>
  <c r="W2363" i="1" s="1"/>
  <c r="V2361" i="1"/>
  <c r="W2361" i="1" s="1"/>
  <c r="V2359" i="1"/>
  <c r="W2359" i="1" s="1"/>
  <c r="V2358" i="1"/>
  <c r="W2358" i="1" s="1"/>
  <c r="V2357" i="1"/>
  <c r="W2357" i="1" s="1"/>
  <c r="V2356" i="1"/>
  <c r="W2356" i="1" s="1"/>
  <c r="V2355" i="1"/>
  <c r="W2355" i="1" s="1"/>
  <c r="V2354" i="1"/>
  <c r="W2354" i="1" s="1"/>
  <c r="V2353" i="1"/>
  <c r="W2353" i="1" s="1"/>
  <c r="W2352" i="1"/>
  <c r="V2352" i="1"/>
  <c r="V2351" i="1"/>
  <c r="W2351" i="1" s="1"/>
  <c r="V2350" i="1"/>
  <c r="W2350" i="1" s="1"/>
  <c r="V2349" i="1"/>
  <c r="W2349" i="1" s="1"/>
  <c r="W2347" i="1"/>
  <c r="V2347" i="1"/>
  <c r="V2346" i="1"/>
  <c r="W2346" i="1" s="1"/>
  <c r="V2345" i="1"/>
  <c r="W2345" i="1" s="1"/>
  <c r="V2344" i="1"/>
  <c r="W2344" i="1" s="1"/>
  <c r="V2343" i="1"/>
  <c r="W2343" i="1" s="1"/>
  <c r="V2340" i="1"/>
  <c r="W2340" i="1" s="1"/>
  <c r="V2338" i="1"/>
  <c r="W2338" i="1" s="1"/>
  <c r="V2337" i="1"/>
  <c r="W2337" i="1" s="1"/>
  <c r="V2336" i="1"/>
  <c r="W2336" i="1" s="1"/>
  <c r="V2335" i="1"/>
  <c r="W2335" i="1" s="1"/>
  <c r="V2334" i="1"/>
  <c r="W2334" i="1" s="1"/>
  <c r="V2332" i="1"/>
  <c r="W2332" i="1" s="1"/>
  <c r="V2331" i="1"/>
  <c r="W2331" i="1" s="1"/>
  <c r="V2328" i="1"/>
  <c r="W2328" i="1" s="1"/>
  <c r="V2327" i="1"/>
  <c r="W2327" i="1" s="1"/>
  <c r="V2325" i="1"/>
  <c r="W2325" i="1" s="1"/>
  <c r="W2324" i="1"/>
  <c r="V2324" i="1"/>
  <c r="V2322" i="1"/>
  <c r="W2322" i="1" s="1"/>
  <c r="V2320" i="1"/>
  <c r="W2320" i="1" s="1"/>
  <c r="V2318" i="1"/>
  <c r="W2318" i="1" s="1"/>
  <c r="V2316" i="1"/>
  <c r="W2316" i="1" s="1"/>
  <c r="V2315" i="1"/>
  <c r="W2315" i="1" s="1"/>
  <c r="V2314" i="1"/>
  <c r="W2314" i="1" s="1"/>
  <c r="V2311" i="1"/>
  <c r="W2311" i="1" s="1"/>
  <c r="V2310" i="1"/>
  <c r="W2310" i="1" s="1"/>
  <c r="V2308" i="1"/>
  <c r="W2308" i="1" s="1"/>
  <c r="V2307" i="1"/>
  <c r="W2307" i="1" s="1"/>
  <c r="V2306" i="1"/>
  <c r="W2306" i="1" s="1"/>
  <c r="V2305" i="1"/>
  <c r="W2305" i="1" s="1"/>
  <c r="V2303" i="1"/>
  <c r="W2303" i="1" s="1"/>
  <c r="V2300" i="1"/>
  <c r="W2300" i="1" s="1"/>
  <c r="V2298" i="1"/>
  <c r="W2298" i="1" s="1"/>
  <c r="V2296" i="1"/>
  <c r="W2296" i="1" s="1"/>
  <c r="V2294" i="1"/>
  <c r="W2294" i="1" s="1"/>
  <c r="V2292" i="1"/>
  <c r="W2292" i="1" s="1"/>
  <c r="V2290" i="1"/>
  <c r="W2290" i="1" s="1"/>
  <c r="W2288" i="1"/>
  <c r="V2288" i="1"/>
  <c r="V2286" i="1"/>
  <c r="W2286" i="1" s="1"/>
  <c r="V2285" i="1"/>
  <c r="W2285" i="1" s="1"/>
  <c r="V2284" i="1"/>
  <c r="W2284" i="1" s="1"/>
  <c r="V2283" i="1"/>
  <c r="W2283" i="1" s="1"/>
  <c r="V2282" i="1"/>
  <c r="W2282" i="1" s="1"/>
  <c r="V2281" i="1"/>
  <c r="W2281" i="1" s="1"/>
  <c r="V2280" i="1"/>
  <c r="W2280" i="1" s="1"/>
  <c r="V2279" i="1"/>
  <c r="W2279" i="1" s="1"/>
  <c r="V2278" i="1"/>
  <c r="W2278" i="1" s="1"/>
  <c r="V2277" i="1"/>
  <c r="W2277" i="1" s="1"/>
  <c r="V2276" i="1"/>
  <c r="W2276" i="1" s="1"/>
  <c r="V2275" i="1"/>
  <c r="W2275" i="1" s="1"/>
  <c r="V2274" i="1"/>
  <c r="W2274" i="1" s="1"/>
  <c r="V2272" i="1"/>
  <c r="W2272" i="1" s="1"/>
  <c r="V2271" i="1"/>
  <c r="W2271" i="1" s="1"/>
  <c r="V2270" i="1"/>
  <c r="W2270" i="1" s="1"/>
  <c r="V2269" i="1"/>
  <c r="W2269" i="1" s="1"/>
  <c r="V2268" i="1"/>
  <c r="W2268" i="1" s="1"/>
  <c r="V2266" i="1"/>
  <c r="W2266" i="1" s="1"/>
  <c r="V2265" i="1"/>
  <c r="W2265" i="1" s="1"/>
  <c r="V2264" i="1"/>
  <c r="W2264" i="1" s="1"/>
  <c r="V2263" i="1"/>
  <c r="W2263" i="1" s="1"/>
  <c r="V2262" i="1"/>
  <c r="W2262" i="1" s="1"/>
  <c r="V2261" i="1"/>
  <c r="W2261" i="1" s="1"/>
  <c r="V2260" i="1"/>
  <c r="W2260" i="1" s="1"/>
  <c r="V2259" i="1"/>
  <c r="W2259" i="1" s="1"/>
  <c r="V2258" i="1"/>
  <c r="W2258" i="1" s="1"/>
  <c r="V2257" i="1"/>
  <c r="W2257" i="1" s="1"/>
  <c r="V2256" i="1"/>
  <c r="W2256" i="1" s="1"/>
  <c r="V2255" i="1"/>
  <c r="W2255" i="1" s="1"/>
  <c r="V2254" i="1"/>
  <c r="W2254" i="1" s="1"/>
  <c r="W2253" i="1"/>
  <c r="V2253" i="1"/>
  <c r="V2252" i="1"/>
  <c r="W2252" i="1" s="1"/>
  <c r="V2251" i="1"/>
  <c r="W2251" i="1" s="1"/>
  <c r="V2250" i="1"/>
  <c r="W2250" i="1" s="1"/>
  <c r="V2249" i="1"/>
  <c r="W2249" i="1" s="1"/>
  <c r="V2248" i="1"/>
  <c r="W2248" i="1" s="1"/>
  <c r="W2247" i="1"/>
  <c r="V2247" i="1"/>
  <c r="V2246" i="1"/>
  <c r="W2246" i="1" s="1"/>
  <c r="V2245" i="1"/>
  <c r="W2245" i="1" s="1"/>
  <c r="V2244" i="1"/>
  <c r="W2244" i="1" s="1"/>
  <c r="V2242" i="1"/>
  <c r="W2242" i="1" s="1"/>
  <c r="V2241" i="1"/>
  <c r="W2241" i="1" s="1"/>
  <c r="W2240" i="1"/>
  <c r="V2240" i="1"/>
  <c r="V2239" i="1"/>
  <c r="W2239" i="1" s="1"/>
  <c r="V2238" i="1"/>
  <c r="W2238" i="1" s="1"/>
  <c r="V2237" i="1"/>
  <c r="W2237" i="1" s="1"/>
  <c r="V2236" i="1"/>
  <c r="W2236" i="1" s="1"/>
  <c r="V2235" i="1"/>
  <c r="W2235" i="1" s="1"/>
  <c r="V2234" i="1"/>
  <c r="W2234" i="1" s="1"/>
  <c r="V2233" i="1"/>
  <c r="W2233" i="1" s="1"/>
  <c r="V2232" i="1"/>
  <c r="W2232" i="1" s="1"/>
  <c r="V2231" i="1"/>
  <c r="W2231" i="1" s="1"/>
  <c r="V2230" i="1"/>
  <c r="W2230" i="1" s="1"/>
  <c r="V2229" i="1"/>
  <c r="W2229" i="1" s="1"/>
  <c r="V2228" i="1"/>
  <c r="W2228" i="1" s="1"/>
  <c r="V2227" i="1"/>
  <c r="W2227" i="1" s="1"/>
  <c r="V2225" i="1"/>
  <c r="W2225" i="1" s="1"/>
  <c r="V2224" i="1"/>
  <c r="W2224" i="1" s="1"/>
  <c r="W2222" i="1"/>
  <c r="V2222" i="1"/>
  <c r="V2221" i="1"/>
  <c r="W2221" i="1" s="1"/>
  <c r="V2220" i="1"/>
  <c r="W2220" i="1" s="1"/>
  <c r="V2219" i="1"/>
  <c r="W2219" i="1" s="1"/>
  <c r="W2218" i="1"/>
  <c r="V2218" i="1"/>
  <c r="V2217" i="1"/>
  <c r="W2217" i="1" s="1"/>
  <c r="V2216" i="1"/>
  <c r="W2216" i="1" s="1"/>
  <c r="V2214" i="1"/>
  <c r="W2214" i="1" s="1"/>
  <c r="V2213" i="1"/>
  <c r="W2213" i="1" s="1"/>
  <c r="V2212" i="1"/>
  <c r="W2212" i="1" s="1"/>
  <c r="W2211" i="1"/>
  <c r="V2211" i="1"/>
  <c r="V2210" i="1"/>
  <c r="W2210" i="1" s="1"/>
  <c r="W2209" i="1"/>
  <c r="V2209" i="1"/>
  <c r="V2208" i="1"/>
  <c r="W2208" i="1" s="1"/>
  <c r="V2207" i="1"/>
  <c r="W2207" i="1" s="1"/>
  <c r="V2206" i="1"/>
  <c r="W2206" i="1" s="1"/>
  <c r="W2205" i="1"/>
  <c r="V2205" i="1"/>
  <c r="V2204" i="1"/>
  <c r="W2204" i="1" s="1"/>
  <c r="V2203" i="1"/>
  <c r="W2203" i="1" s="1"/>
  <c r="V2202" i="1"/>
  <c r="W2202" i="1" s="1"/>
  <c r="V2201" i="1"/>
  <c r="W2201" i="1" s="1"/>
  <c r="V2200" i="1"/>
  <c r="W2200" i="1" s="1"/>
  <c r="V2199" i="1"/>
  <c r="W2199" i="1" s="1"/>
  <c r="V2198" i="1"/>
  <c r="W2198" i="1" s="1"/>
  <c r="V2197" i="1"/>
  <c r="W2197" i="1" s="1"/>
  <c r="V2196" i="1"/>
  <c r="W2196" i="1" s="1"/>
  <c r="V2195" i="1"/>
  <c r="W2195" i="1" s="1"/>
  <c r="V2194" i="1"/>
  <c r="W2194" i="1" s="1"/>
  <c r="V2192" i="1"/>
  <c r="W2192" i="1" s="1"/>
  <c r="V2191" i="1"/>
  <c r="W2191" i="1" s="1"/>
  <c r="V2188" i="1"/>
  <c r="W2188" i="1" s="1"/>
  <c r="V2187" i="1"/>
  <c r="W2187" i="1" s="1"/>
  <c r="V2183" i="1"/>
  <c r="W2183" i="1" s="1"/>
  <c r="V2182" i="1"/>
  <c r="W2182" i="1" s="1"/>
  <c r="V2181" i="1"/>
  <c r="W2181" i="1" s="1"/>
  <c r="V2178" i="1"/>
  <c r="W2178" i="1" s="1"/>
  <c r="V2177" i="1"/>
  <c r="W2177" i="1" s="1"/>
  <c r="V2176" i="1"/>
  <c r="W2176" i="1" s="1"/>
  <c r="V2175" i="1"/>
  <c r="W2175" i="1" s="1"/>
  <c r="V2172" i="1"/>
  <c r="W2172" i="1" s="1"/>
  <c r="W2169" i="1"/>
  <c r="V2169" i="1"/>
  <c r="V2167" i="1"/>
  <c r="W2167" i="1" s="1"/>
  <c r="V2165" i="1"/>
  <c r="W2165" i="1" s="1"/>
  <c r="V2164" i="1"/>
  <c r="W2164" i="1" s="1"/>
  <c r="V2163" i="1"/>
  <c r="W2163" i="1" s="1"/>
  <c r="V2162" i="1"/>
  <c r="W2162" i="1" s="1"/>
  <c r="V2161" i="1"/>
  <c r="W2161" i="1" s="1"/>
  <c r="V2153" i="1"/>
  <c r="W2153" i="1" s="1"/>
  <c r="V2152" i="1"/>
  <c r="W2152" i="1" s="1"/>
  <c r="V2151" i="1"/>
  <c r="W2151" i="1" s="1"/>
  <c r="V2150" i="1"/>
  <c r="W2150" i="1" s="1"/>
  <c r="V2149" i="1"/>
  <c r="W2149" i="1" s="1"/>
  <c r="V2148" i="1"/>
  <c r="W2148" i="1" s="1"/>
  <c r="V2147" i="1"/>
  <c r="W2147" i="1" s="1"/>
  <c r="V2146" i="1"/>
  <c r="W2146" i="1" s="1"/>
  <c r="V2145" i="1"/>
  <c r="W2145" i="1" s="1"/>
  <c r="V2144" i="1"/>
  <c r="W2144" i="1" s="1"/>
  <c r="V2143" i="1"/>
  <c r="W2143" i="1" s="1"/>
  <c r="V2142" i="1"/>
  <c r="W2142" i="1" s="1"/>
  <c r="V2141" i="1"/>
  <c r="W2141" i="1" s="1"/>
  <c r="W2140" i="1"/>
  <c r="V2140" i="1"/>
  <c r="V2139" i="1"/>
  <c r="W2139" i="1" s="1"/>
  <c r="V2138" i="1"/>
  <c r="W2138" i="1" s="1"/>
  <c r="V2137" i="1"/>
  <c r="W2137" i="1" s="1"/>
  <c r="W2136" i="1"/>
  <c r="V2136" i="1"/>
  <c r="V2135" i="1"/>
  <c r="W2135" i="1" s="1"/>
  <c r="V2134" i="1"/>
  <c r="W2134" i="1" s="1"/>
  <c r="V2133" i="1"/>
  <c r="W2133" i="1" s="1"/>
  <c r="V2132" i="1"/>
  <c r="W2132" i="1" s="1"/>
  <c r="V2131" i="1"/>
  <c r="W2131" i="1" s="1"/>
  <c r="V2130" i="1"/>
  <c r="W2130" i="1" s="1"/>
  <c r="V2129" i="1"/>
  <c r="W2129" i="1" s="1"/>
  <c r="W2128" i="1"/>
  <c r="V2128" i="1"/>
  <c r="V2127" i="1"/>
  <c r="W2127" i="1" s="1"/>
  <c r="V2125" i="1"/>
  <c r="W2125" i="1" s="1"/>
  <c r="V2123" i="1"/>
  <c r="W2123" i="1" s="1"/>
  <c r="W2122" i="1"/>
  <c r="V2122" i="1"/>
  <c r="V2121" i="1"/>
  <c r="W2121" i="1" s="1"/>
  <c r="V2120" i="1"/>
  <c r="W2120" i="1" s="1"/>
  <c r="V2119" i="1"/>
  <c r="W2119" i="1" s="1"/>
  <c r="V2118" i="1"/>
  <c r="W2118" i="1" s="1"/>
  <c r="V2117" i="1"/>
  <c r="W2117" i="1" s="1"/>
  <c r="V2116" i="1"/>
  <c r="W2116" i="1" s="1"/>
  <c r="V2115" i="1"/>
  <c r="W2115" i="1" s="1"/>
  <c r="V2114" i="1"/>
  <c r="W2114" i="1" s="1"/>
  <c r="V2112" i="1"/>
  <c r="W2112" i="1" s="1"/>
  <c r="V2110" i="1"/>
  <c r="W2110" i="1" s="1"/>
  <c r="V2109" i="1"/>
  <c r="W2109" i="1" s="1"/>
  <c r="V2108" i="1"/>
  <c r="W2108" i="1" s="1"/>
  <c r="V2107" i="1"/>
  <c r="W2107" i="1" s="1"/>
  <c r="V2106" i="1"/>
  <c r="W2106" i="1" s="1"/>
  <c r="V2104" i="1"/>
  <c r="W2104" i="1" s="1"/>
  <c r="V2102" i="1"/>
  <c r="W2102" i="1" s="1"/>
  <c r="V2100" i="1"/>
  <c r="W2100" i="1" s="1"/>
  <c r="V2098" i="1"/>
  <c r="W2098" i="1" s="1"/>
  <c r="V2096" i="1"/>
  <c r="W2096" i="1" s="1"/>
  <c r="V2094" i="1"/>
  <c r="W2094" i="1" s="1"/>
  <c r="V2092" i="1"/>
  <c r="W2092" i="1" s="1"/>
  <c r="V2089" i="1"/>
  <c r="W2089" i="1" s="1"/>
  <c r="V2087" i="1"/>
  <c r="W2087" i="1" s="1"/>
  <c r="W2085" i="1"/>
  <c r="V2085" i="1"/>
  <c r="V2083" i="1"/>
  <c r="W2083" i="1" s="1"/>
  <c r="V2082" i="1"/>
  <c r="W2082" i="1" s="1"/>
  <c r="V2081" i="1"/>
  <c r="W2081" i="1" s="1"/>
  <c r="W2080" i="1"/>
  <c r="V2080" i="1"/>
  <c r="V2079" i="1"/>
  <c r="W2079" i="1" s="1"/>
  <c r="W2078" i="1"/>
  <c r="V2078" i="1"/>
  <c r="V2076" i="1"/>
  <c r="W2076" i="1" s="1"/>
  <c r="V2075" i="1"/>
  <c r="W2075" i="1" s="1"/>
  <c r="V2074" i="1"/>
  <c r="W2074" i="1" s="1"/>
  <c r="V2073" i="1"/>
  <c r="W2073" i="1" s="1"/>
  <c r="V2072" i="1"/>
  <c r="W2072" i="1" s="1"/>
  <c r="W2071" i="1"/>
  <c r="V2071" i="1"/>
  <c r="V2070" i="1"/>
  <c r="W2070" i="1" s="1"/>
  <c r="V2069" i="1"/>
  <c r="W2069" i="1" s="1"/>
  <c r="V2068" i="1"/>
  <c r="W2068" i="1" s="1"/>
  <c r="W2067" i="1"/>
  <c r="V2067" i="1"/>
  <c r="V2066" i="1"/>
  <c r="W2066" i="1" s="1"/>
  <c r="V2065" i="1"/>
  <c r="W2065" i="1" s="1"/>
  <c r="V2064" i="1"/>
  <c r="W2064" i="1" s="1"/>
  <c r="V2062" i="1"/>
  <c r="W2062" i="1" s="1"/>
  <c r="V2060" i="1"/>
  <c r="W2060" i="1" s="1"/>
  <c r="W2059" i="1"/>
  <c r="V2059" i="1"/>
  <c r="V2058" i="1"/>
  <c r="W2058" i="1" s="1"/>
  <c r="W2057" i="1"/>
  <c r="V2057" i="1"/>
  <c r="V2056" i="1"/>
  <c r="W2056" i="1" s="1"/>
  <c r="V2054" i="1"/>
  <c r="W2054" i="1" s="1"/>
  <c r="V2053" i="1"/>
  <c r="W2053" i="1" s="1"/>
  <c r="W2052" i="1"/>
  <c r="V2052" i="1"/>
  <c r="V2051" i="1"/>
  <c r="W2051" i="1" s="1"/>
  <c r="V2049" i="1"/>
  <c r="W2049" i="1" s="1"/>
  <c r="V2048" i="1"/>
  <c r="W2048" i="1" s="1"/>
  <c r="V2047" i="1"/>
  <c r="W2047" i="1" s="1"/>
  <c r="V2045" i="1"/>
  <c r="W2045" i="1" s="1"/>
  <c r="V2044" i="1"/>
  <c r="W2044" i="1" s="1"/>
  <c r="V2042" i="1"/>
  <c r="W2042" i="1" s="1"/>
  <c r="W2041" i="1"/>
  <c r="V2041" i="1"/>
  <c r="V2040" i="1"/>
  <c r="W2040" i="1" s="1"/>
  <c r="V2039" i="1"/>
  <c r="W2039" i="1" s="1"/>
  <c r="V2038" i="1"/>
  <c r="W2038" i="1" s="1"/>
  <c r="W2036" i="1"/>
  <c r="V2036" i="1"/>
  <c r="V2035" i="1"/>
  <c r="W2035" i="1" s="1"/>
  <c r="V2033" i="1"/>
  <c r="W2033" i="1" s="1"/>
  <c r="V2032" i="1"/>
  <c r="W2032" i="1" s="1"/>
  <c r="V2031" i="1"/>
  <c r="W2031" i="1" s="1"/>
  <c r="V2030" i="1"/>
  <c r="W2030" i="1" s="1"/>
  <c r="V2029" i="1"/>
  <c r="W2029" i="1" s="1"/>
  <c r="V2027" i="1"/>
  <c r="W2027" i="1" s="1"/>
  <c r="V2025" i="1"/>
  <c r="W2025" i="1" s="1"/>
  <c r="V2024" i="1"/>
  <c r="W2024" i="1" s="1"/>
  <c r="V2022" i="1"/>
  <c r="W2022" i="1" s="1"/>
  <c r="V2020" i="1"/>
  <c r="W2020" i="1" s="1"/>
  <c r="V2018" i="1"/>
  <c r="W2018" i="1" s="1"/>
  <c r="V2017" i="1"/>
  <c r="W2017" i="1" s="1"/>
  <c r="V2016" i="1"/>
  <c r="W2016" i="1" s="1"/>
  <c r="V2015" i="1"/>
  <c r="W2015" i="1" s="1"/>
  <c r="W2014" i="1"/>
  <c r="V2014" i="1"/>
  <c r="V2011" i="1"/>
  <c r="W2011" i="1" s="1"/>
  <c r="V2010" i="1"/>
  <c r="W2010" i="1" s="1"/>
  <c r="V2009" i="1"/>
  <c r="W2009" i="1" s="1"/>
  <c r="W2008" i="1"/>
  <c r="V2008" i="1"/>
  <c r="V2007" i="1"/>
  <c r="W2007" i="1" s="1"/>
  <c r="V2006" i="1"/>
  <c r="W2006" i="1" s="1"/>
  <c r="V2005" i="1"/>
  <c r="W2005" i="1" s="1"/>
  <c r="V2004" i="1"/>
  <c r="W2004" i="1" s="1"/>
  <c r="V2003" i="1"/>
  <c r="W2003" i="1" s="1"/>
  <c r="V2002" i="1"/>
  <c r="W2002" i="1" s="1"/>
  <c r="V2001" i="1"/>
  <c r="W2001" i="1" s="1"/>
  <c r="V2000" i="1"/>
  <c r="W2000" i="1" s="1"/>
  <c r="V1999" i="1"/>
  <c r="W1999" i="1" s="1"/>
  <c r="V1997" i="1"/>
  <c r="W1997" i="1" s="1"/>
  <c r="V1996" i="1"/>
  <c r="W1996" i="1" s="1"/>
  <c r="V1994" i="1"/>
  <c r="W1994" i="1" s="1"/>
  <c r="V1992" i="1"/>
  <c r="W1992" i="1" s="1"/>
  <c r="V1990" i="1"/>
  <c r="W1990" i="1" s="1"/>
  <c r="V1989" i="1"/>
  <c r="W1989" i="1" s="1"/>
  <c r="W1988" i="1"/>
  <c r="V1988" i="1"/>
  <c r="V1987" i="1"/>
  <c r="W1987" i="1" s="1"/>
  <c r="V1986" i="1"/>
  <c r="W1986" i="1" s="1"/>
  <c r="V1985" i="1"/>
  <c r="W1985" i="1" s="1"/>
  <c r="V1984" i="1"/>
  <c r="W1984" i="1" s="1"/>
  <c r="V1983" i="1"/>
  <c r="W1983" i="1" s="1"/>
  <c r="V1982" i="1"/>
  <c r="W1982" i="1" s="1"/>
  <c r="V1980" i="1"/>
  <c r="W1980" i="1" s="1"/>
  <c r="V1979" i="1"/>
  <c r="W1979" i="1" s="1"/>
  <c r="V1977" i="1"/>
  <c r="W1977" i="1" s="1"/>
  <c r="V1975" i="1"/>
  <c r="W1975" i="1" s="1"/>
  <c r="V1974" i="1"/>
  <c r="W1974" i="1" s="1"/>
  <c r="V1973" i="1"/>
  <c r="W1973" i="1" s="1"/>
  <c r="V1972" i="1"/>
  <c r="W1972" i="1" s="1"/>
  <c r="V1971" i="1"/>
  <c r="W1971" i="1" s="1"/>
  <c r="V1970" i="1"/>
  <c r="W1970" i="1" s="1"/>
  <c r="V1969" i="1"/>
  <c r="W1969" i="1" s="1"/>
  <c r="V1968" i="1"/>
  <c r="W1968" i="1" s="1"/>
  <c r="V1967" i="1"/>
  <c r="W1967" i="1" s="1"/>
  <c r="V1966" i="1"/>
  <c r="W1966" i="1" s="1"/>
  <c r="V1965" i="1"/>
  <c r="W1965" i="1" s="1"/>
  <c r="V1964" i="1"/>
  <c r="W1964" i="1" s="1"/>
  <c r="V1963" i="1"/>
  <c r="W1963" i="1" s="1"/>
  <c r="V1962" i="1"/>
  <c r="W1962" i="1" s="1"/>
  <c r="V1961" i="1"/>
  <c r="W1961" i="1" s="1"/>
  <c r="V1960" i="1"/>
  <c r="W1960" i="1" s="1"/>
  <c r="V1959" i="1"/>
  <c r="W1959" i="1" s="1"/>
  <c r="V1958" i="1"/>
  <c r="W1958" i="1" s="1"/>
  <c r="V1957" i="1"/>
  <c r="W1957" i="1" s="1"/>
  <c r="V1956" i="1"/>
  <c r="W1956" i="1" s="1"/>
  <c r="V1955" i="1"/>
  <c r="W1955" i="1" s="1"/>
  <c r="V1954" i="1"/>
  <c r="W1954" i="1" s="1"/>
  <c r="V1953" i="1"/>
  <c r="W1953" i="1" s="1"/>
  <c r="V1952" i="1"/>
  <c r="W1952" i="1" s="1"/>
  <c r="V1951" i="1"/>
  <c r="W1951" i="1" s="1"/>
  <c r="V1950" i="1"/>
  <c r="W1950" i="1" s="1"/>
  <c r="V1949" i="1"/>
  <c r="W1949" i="1" s="1"/>
  <c r="V1948" i="1"/>
  <c r="W1948" i="1" s="1"/>
  <c r="V1947" i="1"/>
  <c r="W1947" i="1" s="1"/>
  <c r="V1946" i="1"/>
  <c r="W1946" i="1" s="1"/>
  <c r="V1945" i="1"/>
  <c r="W1945" i="1" s="1"/>
  <c r="V1944" i="1"/>
  <c r="W1944" i="1" s="1"/>
  <c r="V1943" i="1"/>
  <c r="W1943" i="1" s="1"/>
  <c r="V1942" i="1"/>
  <c r="W1942" i="1" s="1"/>
  <c r="V1941" i="1"/>
  <c r="W1941" i="1" s="1"/>
  <c r="V1940" i="1"/>
  <c r="W1940" i="1" s="1"/>
  <c r="V1939" i="1"/>
  <c r="W1939" i="1" s="1"/>
  <c r="V1938" i="1"/>
  <c r="W1938" i="1" s="1"/>
  <c r="W1936" i="1"/>
  <c r="V1936" i="1"/>
  <c r="V1933" i="1"/>
  <c r="W1933" i="1" s="1"/>
  <c r="V1932" i="1"/>
  <c r="W1932" i="1" s="1"/>
  <c r="V1930" i="1"/>
  <c r="W1930" i="1" s="1"/>
  <c r="V1928" i="1"/>
  <c r="W1928" i="1" s="1"/>
  <c r="V1926" i="1"/>
  <c r="W1926" i="1" s="1"/>
  <c r="V1924" i="1"/>
  <c r="W1924" i="1" s="1"/>
  <c r="V1923" i="1"/>
  <c r="W1923" i="1" s="1"/>
  <c r="V1922" i="1"/>
  <c r="W1922" i="1" s="1"/>
  <c r="V1921" i="1"/>
  <c r="W1921" i="1" s="1"/>
  <c r="V1920" i="1"/>
  <c r="W1920" i="1" s="1"/>
  <c r="V1919" i="1"/>
  <c r="W1919" i="1" s="1"/>
  <c r="W1918" i="1"/>
  <c r="V1918" i="1"/>
  <c r="V1917" i="1"/>
  <c r="W1917" i="1" s="1"/>
  <c r="V1916" i="1"/>
  <c r="W1916" i="1" s="1"/>
  <c r="V1915" i="1"/>
  <c r="W1915" i="1" s="1"/>
  <c r="V1914" i="1"/>
  <c r="W1914" i="1" s="1"/>
  <c r="V1913" i="1"/>
  <c r="W1913" i="1" s="1"/>
  <c r="W1912" i="1"/>
  <c r="V1912" i="1"/>
  <c r="V1911" i="1"/>
  <c r="W1911" i="1" s="1"/>
  <c r="V1908" i="1"/>
  <c r="W1908" i="1" s="1"/>
  <c r="V1907" i="1"/>
  <c r="W1907" i="1" s="1"/>
  <c r="V1906" i="1"/>
  <c r="W1906" i="1" s="1"/>
  <c r="V1905" i="1"/>
  <c r="W1905" i="1" s="1"/>
  <c r="V1904" i="1"/>
  <c r="W1904" i="1" s="1"/>
  <c r="V1903" i="1"/>
  <c r="W1903" i="1" s="1"/>
  <c r="V1902" i="1"/>
  <c r="W1902" i="1" s="1"/>
  <c r="V1901" i="1"/>
  <c r="W1901" i="1" s="1"/>
  <c r="V1900" i="1"/>
  <c r="W1900" i="1" s="1"/>
  <c r="V1898" i="1"/>
  <c r="W1898" i="1" s="1"/>
  <c r="V1896" i="1"/>
  <c r="W1896" i="1" s="1"/>
  <c r="V1894" i="1"/>
  <c r="W1894" i="1" s="1"/>
  <c r="V1892" i="1"/>
  <c r="W1892" i="1" s="1"/>
  <c r="V1891" i="1"/>
  <c r="W1891" i="1" s="1"/>
  <c r="V1890" i="1"/>
  <c r="W1890" i="1" s="1"/>
  <c r="V1889" i="1"/>
  <c r="W1889" i="1" s="1"/>
  <c r="V1888" i="1"/>
  <c r="W1888" i="1" s="1"/>
  <c r="V1887" i="1"/>
  <c r="W1887" i="1" s="1"/>
  <c r="V1885" i="1"/>
  <c r="W1885" i="1" s="1"/>
  <c r="V1884" i="1"/>
  <c r="W1884" i="1" s="1"/>
  <c r="W1883" i="1"/>
  <c r="V1883" i="1"/>
  <c r="V1882" i="1"/>
  <c r="W1882" i="1" s="1"/>
  <c r="V1881" i="1"/>
  <c r="W1881" i="1" s="1"/>
  <c r="V1880" i="1"/>
  <c r="W1880" i="1" s="1"/>
  <c r="V1879" i="1"/>
  <c r="W1879" i="1" s="1"/>
  <c r="V1878" i="1"/>
  <c r="W1878" i="1" s="1"/>
  <c r="V1877" i="1"/>
  <c r="W1877" i="1" s="1"/>
  <c r="V1876" i="1"/>
  <c r="W1876" i="1" s="1"/>
  <c r="V1875" i="1"/>
  <c r="W1875" i="1" s="1"/>
  <c r="V1874" i="1"/>
  <c r="W1874" i="1" s="1"/>
  <c r="V1873" i="1"/>
  <c r="W1873" i="1" s="1"/>
  <c r="V1872" i="1"/>
  <c r="W1872" i="1" s="1"/>
  <c r="W1871" i="1"/>
  <c r="V1871" i="1"/>
  <c r="V1870" i="1"/>
  <c r="W1870" i="1" s="1"/>
  <c r="V1869" i="1"/>
  <c r="W1869" i="1" s="1"/>
  <c r="V1868" i="1"/>
  <c r="W1868" i="1" s="1"/>
  <c r="V1867" i="1"/>
  <c r="W1867" i="1" s="1"/>
  <c r="V1866" i="1"/>
  <c r="W1866" i="1" s="1"/>
  <c r="W1865" i="1"/>
  <c r="V1865" i="1"/>
  <c r="V1864" i="1"/>
  <c r="W1864" i="1" s="1"/>
  <c r="V1863" i="1"/>
  <c r="W1863" i="1" s="1"/>
  <c r="V1862" i="1"/>
  <c r="W1862" i="1" s="1"/>
  <c r="V1861" i="1"/>
  <c r="W1861" i="1" s="1"/>
  <c r="V1860" i="1"/>
  <c r="W1860" i="1" s="1"/>
  <c r="W1859" i="1"/>
  <c r="V1859" i="1"/>
  <c r="U1858" i="1"/>
  <c r="V1858" i="1" s="1"/>
  <c r="W1858" i="1" s="1"/>
  <c r="U1857" i="1"/>
  <c r="V1857" i="1" s="1"/>
  <c r="W1857" i="1" s="1"/>
  <c r="V1856" i="1"/>
  <c r="W1856" i="1" s="1"/>
  <c r="V1855" i="1"/>
  <c r="W1855" i="1" s="1"/>
  <c r="V1854" i="1"/>
  <c r="W1854" i="1" s="1"/>
  <c r="V1853" i="1"/>
  <c r="W1853" i="1" s="1"/>
  <c r="W1852" i="1"/>
  <c r="V1852" i="1"/>
  <c r="V1851" i="1"/>
  <c r="W1851" i="1" s="1"/>
  <c r="V1850" i="1"/>
  <c r="W1850" i="1" s="1"/>
  <c r="V1849" i="1"/>
  <c r="W1849" i="1" s="1"/>
  <c r="V1847" i="1"/>
  <c r="W1847" i="1" s="1"/>
  <c r="V1846" i="1"/>
  <c r="W1846" i="1" s="1"/>
  <c r="V1845" i="1"/>
  <c r="W1845" i="1" s="1"/>
  <c r="V1844" i="1"/>
  <c r="W1844" i="1" s="1"/>
  <c r="V1843" i="1"/>
  <c r="W1843" i="1" s="1"/>
  <c r="V1842" i="1"/>
  <c r="W1842" i="1" s="1"/>
  <c r="V1841" i="1"/>
  <c r="W1841" i="1" s="1"/>
  <c r="V1840" i="1"/>
  <c r="W1840" i="1" s="1"/>
  <c r="V1839" i="1"/>
  <c r="W1839" i="1" s="1"/>
  <c r="W1838" i="1"/>
  <c r="V1838" i="1"/>
  <c r="V1836" i="1"/>
  <c r="W1836" i="1" s="1"/>
  <c r="V1835" i="1"/>
  <c r="W1835" i="1" s="1"/>
  <c r="V1834" i="1"/>
  <c r="W1834" i="1" s="1"/>
  <c r="W1833" i="1"/>
  <c r="V1833" i="1"/>
  <c r="W1830" i="1"/>
  <c r="V1830" i="1"/>
  <c r="V1828" i="1"/>
  <c r="W1828" i="1" s="1"/>
  <c r="V1824" i="1"/>
  <c r="W1824" i="1" s="1"/>
  <c r="V1823" i="1"/>
  <c r="W1823" i="1" s="1"/>
  <c r="V1822" i="1"/>
  <c r="W1822" i="1" s="1"/>
  <c r="V1821" i="1"/>
  <c r="W1821" i="1" s="1"/>
  <c r="V1820" i="1"/>
  <c r="W1820" i="1" s="1"/>
  <c r="V1819" i="1"/>
  <c r="W1819" i="1" s="1"/>
  <c r="W1818" i="1"/>
  <c r="V1818" i="1"/>
  <c r="V1817" i="1"/>
  <c r="W1817" i="1" s="1"/>
  <c r="V1816" i="1"/>
  <c r="W1816" i="1" s="1"/>
  <c r="V1815" i="1"/>
  <c r="W1815" i="1" s="1"/>
  <c r="V1814" i="1"/>
  <c r="W1814" i="1" s="1"/>
  <c r="V1813" i="1"/>
  <c r="W1813" i="1" s="1"/>
  <c r="W1812" i="1"/>
  <c r="V1812" i="1"/>
  <c r="V1811" i="1"/>
  <c r="W1811" i="1" s="1"/>
  <c r="V1810" i="1"/>
  <c r="W1810" i="1" s="1"/>
  <c r="V1809" i="1"/>
  <c r="W1809" i="1" s="1"/>
  <c r="W1808" i="1"/>
  <c r="V1808" i="1"/>
  <c r="V1807" i="1"/>
  <c r="W1807" i="1" s="1"/>
  <c r="V1806" i="1"/>
  <c r="W1806" i="1" s="1"/>
  <c r="V1805" i="1"/>
  <c r="W1805" i="1" s="1"/>
  <c r="W1803" i="1"/>
  <c r="V1803" i="1"/>
  <c r="W1801" i="1"/>
  <c r="V1801" i="1"/>
  <c r="V1800" i="1"/>
  <c r="W1800" i="1" s="1"/>
  <c r="V1799" i="1"/>
  <c r="W1799" i="1" s="1"/>
  <c r="V1798" i="1"/>
  <c r="W1798" i="1" s="1"/>
  <c r="V1797" i="1"/>
  <c r="W1797" i="1" s="1"/>
  <c r="V1796" i="1"/>
  <c r="W1796" i="1" s="1"/>
  <c r="V1795" i="1"/>
  <c r="W1795" i="1" s="1"/>
  <c r="V1793" i="1"/>
  <c r="W1793" i="1" s="1"/>
  <c r="V1792" i="1"/>
  <c r="W1792" i="1" s="1"/>
  <c r="V1791" i="1"/>
  <c r="W1791" i="1" s="1"/>
  <c r="V1790" i="1"/>
  <c r="W1790" i="1" s="1"/>
  <c r="W1789" i="1"/>
  <c r="V1789" i="1"/>
  <c r="W1788" i="1"/>
  <c r="V1788" i="1"/>
  <c r="V1787" i="1"/>
  <c r="W1787" i="1" s="1"/>
  <c r="V1785" i="1"/>
  <c r="W1785" i="1" s="1"/>
  <c r="V1784" i="1"/>
  <c r="W1784" i="1" s="1"/>
  <c r="V1783" i="1"/>
  <c r="W1783" i="1" s="1"/>
  <c r="V1782" i="1"/>
  <c r="W1782" i="1" s="1"/>
  <c r="V1781" i="1"/>
  <c r="W1781" i="1" s="1"/>
  <c r="V1780" i="1"/>
  <c r="W1780" i="1" s="1"/>
  <c r="V1779" i="1"/>
  <c r="W1779" i="1" s="1"/>
  <c r="V1778" i="1"/>
  <c r="W1778" i="1" s="1"/>
  <c r="V1777" i="1"/>
  <c r="W1777" i="1" s="1"/>
  <c r="V1776" i="1"/>
  <c r="W1776" i="1" s="1"/>
  <c r="V1775" i="1"/>
  <c r="W1775" i="1" s="1"/>
  <c r="V1774" i="1"/>
  <c r="W1774" i="1" s="1"/>
  <c r="V1773" i="1"/>
  <c r="W1773" i="1" s="1"/>
  <c r="V1772" i="1"/>
  <c r="W1772" i="1" s="1"/>
  <c r="V1771" i="1"/>
  <c r="W1771" i="1" s="1"/>
  <c r="V1770" i="1"/>
  <c r="W1770" i="1" s="1"/>
  <c r="V1769" i="1"/>
  <c r="W1769" i="1" s="1"/>
  <c r="V1768" i="1"/>
  <c r="W1768" i="1" s="1"/>
  <c r="W1767" i="1"/>
  <c r="V1767" i="1"/>
  <c r="V1766" i="1"/>
  <c r="W1766" i="1" s="1"/>
  <c r="V1765" i="1"/>
  <c r="W1765" i="1" s="1"/>
  <c r="W1764" i="1"/>
  <c r="V1764" i="1"/>
  <c r="V1763" i="1"/>
  <c r="W1763" i="1" s="1"/>
  <c r="W1762" i="1"/>
  <c r="V1762" i="1"/>
  <c r="V1760" i="1"/>
  <c r="W1760" i="1" s="1"/>
  <c r="V1759" i="1"/>
  <c r="W1759" i="1" s="1"/>
  <c r="V1758" i="1"/>
  <c r="W1758" i="1" s="1"/>
  <c r="V1757" i="1"/>
  <c r="W1757" i="1" s="1"/>
  <c r="V1756" i="1"/>
  <c r="W1756" i="1" s="1"/>
  <c r="W1755" i="1"/>
  <c r="V1755" i="1"/>
  <c r="V1754" i="1"/>
  <c r="W1754" i="1" s="1"/>
  <c r="V1753" i="1"/>
  <c r="W1753" i="1" s="1"/>
  <c r="V1752" i="1"/>
  <c r="W1752" i="1" s="1"/>
  <c r="V1751" i="1"/>
  <c r="W1751" i="1" s="1"/>
  <c r="V1750" i="1"/>
  <c r="W1750" i="1" s="1"/>
  <c r="V1749" i="1"/>
  <c r="W1749" i="1" s="1"/>
  <c r="V1748" i="1"/>
  <c r="W1748" i="1" s="1"/>
  <c r="V1747" i="1"/>
  <c r="W1747" i="1" s="1"/>
  <c r="V1746" i="1"/>
  <c r="W1746" i="1" s="1"/>
  <c r="V1745" i="1"/>
  <c r="W1745" i="1" s="1"/>
  <c r="V1744" i="1"/>
  <c r="W1744" i="1" s="1"/>
  <c r="V1743" i="1"/>
  <c r="W1743" i="1" s="1"/>
  <c r="V1742" i="1"/>
  <c r="W1742" i="1" s="1"/>
  <c r="W1741" i="1"/>
  <c r="V1741" i="1"/>
  <c r="V1739" i="1"/>
  <c r="W1739" i="1" s="1"/>
  <c r="V1736" i="1"/>
  <c r="W1736" i="1" s="1"/>
  <c r="V1735" i="1"/>
  <c r="W1735" i="1" s="1"/>
  <c r="V1734" i="1"/>
  <c r="W1734" i="1" s="1"/>
  <c r="V1733" i="1"/>
  <c r="W1733" i="1" s="1"/>
  <c r="V1732" i="1"/>
  <c r="W1732" i="1" s="1"/>
  <c r="V1731" i="1"/>
  <c r="W1731" i="1" s="1"/>
  <c r="V1730" i="1"/>
  <c r="W1730" i="1" s="1"/>
  <c r="V1729" i="1"/>
  <c r="W1729" i="1" s="1"/>
  <c r="W1728" i="1"/>
  <c r="V1728" i="1"/>
  <c r="W1727" i="1"/>
  <c r="V1727" i="1"/>
  <c r="V1726" i="1"/>
  <c r="W1726" i="1" s="1"/>
  <c r="V1725" i="1"/>
  <c r="W1725" i="1" s="1"/>
  <c r="V1724" i="1"/>
  <c r="W1724" i="1" s="1"/>
  <c r="V1721" i="1"/>
  <c r="W1721" i="1" s="1"/>
  <c r="W1720" i="1"/>
  <c r="V1720" i="1"/>
  <c r="V1719" i="1"/>
  <c r="W1719" i="1" s="1"/>
  <c r="V1718" i="1"/>
  <c r="W1718" i="1" s="1"/>
  <c r="V1717" i="1"/>
  <c r="W1717" i="1" s="1"/>
  <c r="V1716" i="1"/>
  <c r="W1716" i="1" s="1"/>
  <c r="V1714" i="1"/>
  <c r="W1714" i="1" s="1"/>
  <c r="V1713" i="1"/>
  <c r="W1713" i="1" s="1"/>
  <c r="V1712" i="1"/>
  <c r="W1712" i="1" s="1"/>
  <c r="V1710" i="1"/>
  <c r="W1710" i="1" s="1"/>
  <c r="V1709" i="1"/>
  <c r="W1709" i="1" s="1"/>
  <c r="V1708" i="1"/>
  <c r="W1708" i="1" s="1"/>
  <c r="V1707" i="1"/>
  <c r="W1707" i="1" s="1"/>
  <c r="V1706" i="1"/>
  <c r="W1706" i="1" s="1"/>
  <c r="V1705" i="1"/>
  <c r="W1705" i="1" s="1"/>
  <c r="V1704" i="1"/>
  <c r="W1704" i="1" s="1"/>
  <c r="W1703" i="1"/>
  <c r="V1703" i="1"/>
  <c r="V1702" i="1"/>
  <c r="W1702" i="1" s="1"/>
  <c r="V1701" i="1"/>
  <c r="W1701" i="1" s="1"/>
  <c r="V1700" i="1"/>
  <c r="W1700" i="1" s="1"/>
  <c r="V1699" i="1"/>
  <c r="W1699" i="1" s="1"/>
  <c r="V1698" i="1"/>
  <c r="W1698" i="1" s="1"/>
  <c r="V1697" i="1"/>
  <c r="W1697" i="1" s="1"/>
  <c r="V1696" i="1"/>
  <c r="W1696" i="1" s="1"/>
  <c r="V1695" i="1"/>
  <c r="W1695" i="1" s="1"/>
  <c r="V1694" i="1"/>
  <c r="W1694" i="1" s="1"/>
  <c r="V1693" i="1"/>
  <c r="W1693" i="1" s="1"/>
  <c r="V1692" i="1"/>
  <c r="W1692" i="1" s="1"/>
  <c r="V1691" i="1"/>
  <c r="W1691" i="1" s="1"/>
  <c r="W1690" i="1"/>
  <c r="V1690" i="1"/>
  <c r="V1689" i="1"/>
  <c r="W1689" i="1" s="1"/>
  <c r="V1687" i="1"/>
  <c r="W1687" i="1" s="1"/>
  <c r="V1685" i="1"/>
  <c r="W1685" i="1" s="1"/>
  <c r="V1684" i="1"/>
  <c r="W1684" i="1" s="1"/>
  <c r="V1682" i="1"/>
  <c r="W1682" i="1" s="1"/>
  <c r="V1680" i="1"/>
  <c r="W1680" i="1" s="1"/>
  <c r="V1678" i="1"/>
  <c r="W1678" i="1" s="1"/>
  <c r="V1677" i="1"/>
  <c r="W1677" i="1" s="1"/>
  <c r="V1676" i="1"/>
  <c r="W1676" i="1" s="1"/>
  <c r="V1673" i="1"/>
  <c r="W1673" i="1" s="1"/>
  <c r="V1672" i="1"/>
  <c r="W1672" i="1" s="1"/>
  <c r="V1669" i="1"/>
  <c r="W1669" i="1" s="1"/>
  <c r="V1668" i="1"/>
  <c r="W1668" i="1" s="1"/>
  <c r="V1667" i="1"/>
  <c r="W1667" i="1" s="1"/>
  <c r="V1666" i="1"/>
  <c r="W1666" i="1" s="1"/>
  <c r="V1664" i="1"/>
  <c r="W1664" i="1" s="1"/>
  <c r="V1662" i="1"/>
  <c r="W1662" i="1" s="1"/>
  <c r="V1661" i="1"/>
  <c r="W1661" i="1" s="1"/>
  <c r="V1660" i="1"/>
  <c r="W1660" i="1" s="1"/>
  <c r="V1659" i="1"/>
  <c r="W1659" i="1" s="1"/>
  <c r="V1657" i="1"/>
  <c r="W1657" i="1" s="1"/>
  <c r="V1655" i="1"/>
  <c r="W1655" i="1" s="1"/>
  <c r="V1653" i="1"/>
  <c r="W1653" i="1" s="1"/>
  <c r="V1651" i="1"/>
  <c r="W1651" i="1" s="1"/>
  <c r="V1649" i="1"/>
  <c r="W1649" i="1" s="1"/>
  <c r="V1647" i="1"/>
  <c r="W1647" i="1" s="1"/>
  <c r="V1645" i="1"/>
  <c r="W1645" i="1" s="1"/>
  <c r="V1643" i="1"/>
  <c r="W1643" i="1" s="1"/>
  <c r="V1641" i="1"/>
  <c r="W1641" i="1" s="1"/>
  <c r="V1639" i="1"/>
  <c r="W1639" i="1" s="1"/>
  <c r="V1637" i="1"/>
  <c r="W1637" i="1" s="1"/>
  <c r="V1635" i="1"/>
  <c r="W1635" i="1" s="1"/>
  <c r="V1634" i="1"/>
  <c r="W1634" i="1" s="1"/>
  <c r="V1633" i="1"/>
  <c r="W1633" i="1" s="1"/>
  <c r="V1632" i="1"/>
  <c r="W1632" i="1" s="1"/>
  <c r="V1631" i="1"/>
  <c r="W1631" i="1" s="1"/>
  <c r="V1630" i="1"/>
  <c r="W1630" i="1" s="1"/>
  <c r="W1629" i="1"/>
  <c r="V1629" i="1"/>
  <c r="V1628" i="1"/>
  <c r="W1628" i="1" s="1"/>
  <c r="V1627" i="1"/>
  <c r="W1627" i="1" s="1"/>
  <c r="V1626" i="1"/>
  <c r="W1626" i="1" s="1"/>
  <c r="V1625" i="1"/>
  <c r="W1625" i="1" s="1"/>
  <c r="V1624" i="1"/>
  <c r="W1624" i="1" s="1"/>
  <c r="V1623" i="1"/>
  <c r="W1623" i="1" s="1"/>
  <c r="V1622" i="1"/>
  <c r="W1622" i="1" s="1"/>
  <c r="V1621" i="1"/>
  <c r="W1621" i="1" s="1"/>
  <c r="V1620" i="1"/>
  <c r="W1620" i="1" s="1"/>
  <c r="V1619" i="1"/>
  <c r="W1619" i="1" s="1"/>
  <c r="V1618" i="1"/>
  <c r="W1618" i="1" s="1"/>
  <c r="V1617" i="1"/>
  <c r="W1617" i="1" s="1"/>
  <c r="W1616" i="1"/>
  <c r="V1616" i="1"/>
  <c r="V1615" i="1"/>
  <c r="W1615" i="1" s="1"/>
  <c r="V1614" i="1"/>
  <c r="W1614" i="1" s="1"/>
  <c r="V1613" i="1"/>
  <c r="W1613" i="1" s="1"/>
  <c r="V1612" i="1"/>
  <c r="W1612" i="1" s="1"/>
  <c r="V1611" i="1"/>
  <c r="W1611" i="1" s="1"/>
  <c r="V1610" i="1"/>
  <c r="W1610" i="1" s="1"/>
  <c r="V1609" i="1"/>
  <c r="W1609" i="1" s="1"/>
  <c r="W1608" i="1"/>
  <c r="V1608" i="1"/>
  <c r="V1607" i="1"/>
  <c r="W1607" i="1" s="1"/>
  <c r="V1602" i="1"/>
  <c r="W1602" i="1" s="1"/>
  <c r="V1601" i="1"/>
  <c r="W1601" i="1" s="1"/>
  <c r="W1600" i="1"/>
  <c r="V1600" i="1"/>
  <c r="W1599" i="1"/>
  <c r="V1599" i="1"/>
  <c r="V1598" i="1"/>
  <c r="W1598" i="1" s="1"/>
  <c r="V1595" i="1"/>
  <c r="W1595" i="1" s="1"/>
  <c r="V1594" i="1"/>
  <c r="W1594" i="1" s="1"/>
  <c r="V1593" i="1"/>
  <c r="W1593" i="1" s="1"/>
  <c r="V1591" i="1"/>
  <c r="W1591" i="1" s="1"/>
  <c r="V1590" i="1"/>
  <c r="W1590" i="1" s="1"/>
  <c r="W1589" i="1"/>
  <c r="V1589" i="1"/>
  <c r="V1588" i="1"/>
  <c r="W1588" i="1" s="1"/>
  <c r="V1587" i="1"/>
  <c r="W1587" i="1" s="1"/>
  <c r="V1586" i="1"/>
  <c r="W1586" i="1" s="1"/>
  <c r="V1584" i="1"/>
  <c r="W1584" i="1" s="1"/>
  <c r="V1581" i="1"/>
  <c r="W1581" i="1" s="1"/>
  <c r="V1580" i="1"/>
  <c r="W1580" i="1" s="1"/>
  <c r="V1579" i="1"/>
  <c r="W1579" i="1" s="1"/>
  <c r="V1578" i="1"/>
  <c r="W1578" i="1" s="1"/>
  <c r="V1577" i="1"/>
  <c r="W1577" i="1" s="1"/>
  <c r="V1576" i="1"/>
  <c r="W1576" i="1" s="1"/>
  <c r="V1575" i="1"/>
  <c r="W1575" i="1" s="1"/>
  <c r="V1574" i="1"/>
  <c r="W1574" i="1" s="1"/>
  <c r="V1573" i="1"/>
  <c r="W1573" i="1" s="1"/>
  <c r="V1572" i="1"/>
  <c r="W1572" i="1" s="1"/>
  <c r="V1571" i="1"/>
  <c r="W1571" i="1" s="1"/>
  <c r="V1570" i="1"/>
  <c r="W1570" i="1" s="1"/>
  <c r="V1568" i="1"/>
  <c r="W1568" i="1" s="1"/>
  <c r="V1567" i="1"/>
  <c r="W1567" i="1" s="1"/>
  <c r="V1566" i="1"/>
  <c r="W1566" i="1" s="1"/>
  <c r="V1565" i="1"/>
  <c r="W1565" i="1" s="1"/>
  <c r="V1564" i="1"/>
  <c r="W1564" i="1" s="1"/>
  <c r="V1563" i="1"/>
  <c r="W1563" i="1" s="1"/>
  <c r="V1562" i="1"/>
  <c r="W1562" i="1" s="1"/>
  <c r="V1561" i="1"/>
  <c r="W1561" i="1" s="1"/>
  <c r="V1560" i="1"/>
  <c r="W1560" i="1" s="1"/>
  <c r="V1559" i="1"/>
  <c r="W1559" i="1" s="1"/>
  <c r="V1558" i="1"/>
  <c r="W1558" i="1" s="1"/>
  <c r="V1557" i="1"/>
  <c r="W1557" i="1" s="1"/>
  <c r="V1556" i="1"/>
  <c r="W1556" i="1" s="1"/>
  <c r="V1555" i="1"/>
  <c r="W1555" i="1" s="1"/>
  <c r="V1554" i="1"/>
  <c r="W1554" i="1" s="1"/>
  <c r="V1553" i="1"/>
  <c r="W1553" i="1" s="1"/>
  <c r="V1552" i="1"/>
  <c r="W1552" i="1" s="1"/>
  <c r="V1551" i="1"/>
  <c r="W1551" i="1" s="1"/>
  <c r="V1550" i="1"/>
  <c r="W1550" i="1" s="1"/>
  <c r="V1549" i="1"/>
  <c r="W1549" i="1" s="1"/>
  <c r="V1548" i="1"/>
  <c r="W1548" i="1" s="1"/>
  <c r="V1547" i="1"/>
  <c r="W1547" i="1" s="1"/>
  <c r="V1546" i="1"/>
  <c r="W1546" i="1" s="1"/>
  <c r="V1545" i="1"/>
  <c r="W1545" i="1" s="1"/>
  <c r="V1544" i="1"/>
  <c r="W1544" i="1" s="1"/>
  <c r="V1543" i="1"/>
  <c r="W1543" i="1" s="1"/>
  <c r="V1542" i="1"/>
  <c r="W1542" i="1" s="1"/>
  <c r="V1541" i="1"/>
  <c r="W1541" i="1" s="1"/>
  <c r="V1540" i="1"/>
  <c r="W1540" i="1" s="1"/>
  <c r="V1538" i="1"/>
  <c r="W1538" i="1" s="1"/>
  <c r="V1537" i="1"/>
  <c r="W1537" i="1" s="1"/>
  <c r="V1535" i="1"/>
  <c r="W1535" i="1" s="1"/>
  <c r="V1533" i="1"/>
  <c r="W1533" i="1" s="1"/>
  <c r="V1532" i="1"/>
  <c r="W1532" i="1" s="1"/>
  <c r="V1531" i="1"/>
  <c r="W1531" i="1" s="1"/>
  <c r="V1530" i="1"/>
  <c r="W1530" i="1" s="1"/>
  <c r="V1527" i="1"/>
  <c r="W1527" i="1" s="1"/>
  <c r="V1526" i="1"/>
  <c r="W1526" i="1" s="1"/>
  <c r="V1525" i="1"/>
  <c r="W1525" i="1" s="1"/>
  <c r="V1524" i="1"/>
  <c r="W1524" i="1" s="1"/>
  <c r="W1523" i="1"/>
  <c r="V1523" i="1"/>
  <c r="V1522" i="1"/>
  <c r="W1522" i="1" s="1"/>
  <c r="V1521" i="1"/>
  <c r="W1521" i="1" s="1"/>
  <c r="V1520" i="1"/>
  <c r="W1520" i="1" s="1"/>
  <c r="V1519" i="1"/>
  <c r="W1519" i="1" s="1"/>
  <c r="V1517" i="1"/>
  <c r="W1517" i="1" s="1"/>
  <c r="V1516" i="1"/>
  <c r="W1516" i="1" s="1"/>
  <c r="V1514" i="1"/>
  <c r="W1514" i="1" s="1"/>
  <c r="V1513" i="1"/>
  <c r="W1513" i="1" s="1"/>
  <c r="V1511" i="1"/>
  <c r="W1511" i="1" s="1"/>
  <c r="V1510" i="1"/>
  <c r="W1510" i="1" s="1"/>
  <c r="V1509" i="1"/>
  <c r="W1509" i="1" s="1"/>
  <c r="W1507" i="1"/>
  <c r="V1507" i="1"/>
  <c r="V1505" i="1"/>
  <c r="W1505" i="1" s="1"/>
  <c r="V1503" i="1"/>
  <c r="W1503" i="1" s="1"/>
  <c r="V1501" i="1"/>
  <c r="W1501" i="1" s="1"/>
  <c r="V1500" i="1"/>
  <c r="W1500" i="1" s="1"/>
  <c r="V1499" i="1"/>
  <c r="W1499" i="1" s="1"/>
  <c r="V1496" i="1"/>
  <c r="W1496" i="1" s="1"/>
  <c r="V1494" i="1"/>
  <c r="W1494" i="1" s="1"/>
  <c r="V1493" i="1"/>
  <c r="W1493" i="1" s="1"/>
  <c r="V1492" i="1"/>
  <c r="W1492" i="1" s="1"/>
  <c r="V1491" i="1"/>
  <c r="W1491" i="1" s="1"/>
  <c r="V1490" i="1"/>
  <c r="W1490" i="1" s="1"/>
  <c r="V1489" i="1"/>
  <c r="W1489" i="1" s="1"/>
  <c r="V1488" i="1"/>
  <c r="W1488" i="1" s="1"/>
  <c r="V1487" i="1"/>
  <c r="W1487" i="1" s="1"/>
  <c r="V1486" i="1"/>
  <c r="W1486" i="1" s="1"/>
  <c r="V1485" i="1"/>
  <c r="W1485" i="1" s="1"/>
  <c r="V1484" i="1"/>
  <c r="W1484" i="1" s="1"/>
  <c r="V1483" i="1"/>
  <c r="W1483" i="1" s="1"/>
  <c r="V1482" i="1"/>
  <c r="W1482" i="1" s="1"/>
  <c r="V1481" i="1"/>
  <c r="W1481" i="1" s="1"/>
  <c r="V1480" i="1"/>
  <c r="W1480" i="1" s="1"/>
  <c r="V1479" i="1"/>
  <c r="W1479" i="1" s="1"/>
  <c r="V1477" i="1"/>
  <c r="W1477" i="1" s="1"/>
  <c r="V1475" i="1"/>
  <c r="W1475" i="1" s="1"/>
  <c r="V1474" i="1"/>
  <c r="W1474" i="1" s="1"/>
  <c r="V1473" i="1"/>
  <c r="W1473" i="1" s="1"/>
  <c r="V1472" i="1"/>
  <c r="W1472" i="1" s="1"/>
  <c r="V1471" i="1"/>
  <c r="W1471" i="1" s="1"/>
  <c r="V1470" i="1"/>
  <c r="W1470" i="1" s="1"/>
  <c r="V1469" i="1"/>
  <c r="W1469" i="1" s="1"/>
  <c r="V1468" i="1"/>
  <c r="W1468" i="1" s="1"/>
  <c r="V1467" i="1"/>
  <c r="W1467" i="1" s="1"/>
  <c r="V1466" i="1"/>
  <c r="W1466" i="1" s="1"/>
  <c r="V1463" i="1"/>
  <c r="W1463" i="1" s="1"/>
  <c r="V1462" i="1"/>
  <c r="W1462" i="1" s="1"/>
  <c r="V1461" i="1"/>
  <c r="W1461" i="1" s="1"/>
  <c r="V1460" i="1"/>
  <c r="W1460" i="1" s="1"/>
  <c r="V1459" i="1"/>
  <c r="W1459" i="1" s="1"/>
  <c r="V1458" i="1"/>
  <c r="W1458" i="1" s="1"/>
  <c r="V1456" i="1"/>
  <c r="W1456" i="1" s="1"/>
  <c r="V1454" i="1"/>
  <c r="W1454" i="1" s="1"/>
  <c r="V1452" i="1"/>
  <c r="W1452" i="1" s="1"/>
  <c r="V1451" i="1"/>
  <c r="W1451" i="1" s="1"/>
  <c r="V1446" i="1"/>
  <c r="W1446" i="1" s="1"/>
  <c r="V1445" i="1"/>
  <c r="W1445" i="1" s="1"/>
  <c r="V1444" i="1"/>
  <c r="W1444" i="1" s="1"/>
  <c r="V1443" i="1"/>
  <c r="W1443" i="1" s="1"/>
  <c r="V1442" i="1"/>
  <c r="W1442" i="1" s="1"/>
  <c r="V1441" i="1"/>
  <c r="W1441" i="1" s="1"/>
  <c r="V1440" i="1"/>
  <c r="W1440" i="1" s="1"/>
  <c r="V1439" i="1"/>
  <c r="W1439" i="1" s="1"/>
  <c r="V1438" i="1"/>
  <c r="W1438" i="1" s="1"/>
  <c r="V1437" i="1"/>
  <c r="W1437" i="1" s="1"/>
  <c r="V1436" i="1"/>
  <c r="W1436" i="1" s="1"/>
  <c r="V1435" i="1"/>
  <c r="W1435" i="1" s="1"/>
  <c r="V1434" i="1"/>
  <c r="W1434" i="1" s="1"/>
  <c r="W1433" i="1"/>
  <c r="V1433" i="1"/>
  <c r="V1432" i="1"/>
  <c r="W1432" i="1" s="1"/>
  <c r="V1431" i="1"/>
  <c r="W1431" i="1" s="1"/>
  <c r="V1430" i="1"/>
  <c r="W1430" i="1" s="1"/>
  <c r="V1429" i="1"/>
  <c r="W1429" i="1" s="1"/>
  <c r="V1428" i="1"/>
  <c r="W1428" i="1" s="1"/>
  <c r="W1427" i="1"/>
  <c r="V1427" i="1"/>
  <c r="V1426" i="1"/>
  <c r="W1426" i="1" s="1"/>
  <c r="V1425" i="1"/>
  <c r="W1425" i="1" s="1"/>
  <c r="W1424" i="1"/>
  <c r="V1424" i="1"/>
  <c r="W1423" i="1"/>
  <c r="V1423" i="1"/>
  <c r="V1422" i="1"/>
  <c r="W1422" i="1" s="1"/>
  <c r="V1421" i="1"/>
  <c r="W1421" i="1" s="1"/>
  <c r="V1420" i="1"/>
  <c r="W1420" i="1" s="1"/>
  <c r="V1419" i="1"/>
  <c r="W1419" i="1" s="1"/>
  <c r="V1418" i="1"/>
  <c r="W1418" i="1" s="1"/>
  <c r="V1417" i="1"/>
  <c r="W1417" i="1" s="1"/>
  <c r="W1416" i="1"/>
  <c r="V1416" i="1"/>
  <c r="V1415" i="1"/>
  <c r="W1415" i="1" s="1"/>
  <c r="V1414" i="1"/>
  <c r="W1414" i="1" s="1"/>
  <c r="V1413" i="1"/>
  <c r="W1413" i="1" s="1"/>
  <c r="V1412" i="1"/>
  <c r="W1412" i="1" s="1"/>
  <c r="V1410" i="1"/>
  <c r="W1410" i="1" s="1"/>
  <c r="V1408" i="1"/>
  <c r="W1408" i="1" s="1"/>
  <c r="V1406" i="1"/>
  <c r="W1406" i="1" s="1"/>
  <c r="V1404" i="1"/>
  <c r="W1404" i="1" s="1"/>
  <c r="V1402" i="1"/>
  <c r="W1402" i="1" s="1"/>
  <c r="V1401" i="1"/>
  <c r="W1401" i="1" s="1"/>
  <c r="V1400" i="1"/>
  <c r="W1400" i="1" s="1"/>
  <c r="V1399" i="1"/>
  <c r="W1399" i="1" s="1"/>
  <c r="V1398" i="1"/>
  <c r="W1398" i="1" s="1"/>
  <c r="V1395" i="1"/>
  <c r="W1395" i="1" s="1"/>
  <c r="V1394" i="1"/>
  <c r="W1394" i="1" s="1"/>
  <c r="V1393" i="1"/>
  <c r="W1393" i="1" s="1"/>
  <c r="W1391" i="1"/>
  <c r="V1391" i="1"/>
  <c r="W1389" i="1"/>
  <c r="V1389" i="1"/>
  <c r="V1388" i="1"/>
  <c r="W1388" i="1" s="1"/>
  <c r="V1387" i="1"/>
  <c r="W1387" i="1" s="1"/>
  <c r="V1386" i="1"/>
  <c r="W1386" i="1" s="1"/>
  <c r="V1385" i="1"/>
  <c r="W1385" i="1" s="1"/>
  <c r="V1384" i="1"/>
  <c r="W1384" i="1" s="1"/>
  <c r="V1383" i="1"/>
  <c r="W1383" i="1" s="1"/>
  <c r="V1382" i="1"/>
  <c r="W1382" i="1" s="1"/>
  <c r="V1381" i="1"/>
  <c r="W1381" i="1" s="1"/>
  <c r="V1380" i="1"/>
  <c r="W1380" i="1" s="1"/>
  <c r="W1379" i="1"/>
  <c r="V1379" i="1"/>
  <c r="W1378" i="1"/>
  <c r="V1378" i="1"/>
  <c r="V1377" i="1"/>
  <c r="W1377" i="1" s="1"/>
  <c r="V1376" i="1"/>
  <c r="W1376" i="1" s="1"/>
  <c r="V1375" i="1"/>
  <c r="W1375" i="1" s="1"/>
  <c r="V1374" i="1"/>
  <c r="W1374" i="1" s="1"/>
  <c r="V1373" i="1"/>
  <c r="W1373" i="1" s="1"/>
  <c r="V1372" i="1"/>
  <c r="W1372" i="1" s="1"/>
  <c r="V1370" i="1"/>
  <c r="W1370" i="1" s="1"/>
  <c r="V1369" i="1"/>
  <c r="W1369" i="1" s="1"/>
  <c r="W1368" i="1"/>
  <c r="V1368" i="1"/>
  <c r="V1366" i="1"/>
  <c r="W1366" i="1" s="1"/>
  <c r="W1364" i="1"/>
  <c r="V1364" i="1"/>
  <c r="V1362" i="1"/>
  <c r="W1362" i="1" s="1"/>
  <c r="V1361" i="1"/>
  <c r="W1361" i="1" s="1"/>
  <c r="V1360" i="1"/>
  <c r="W1360" i="1" s="1"/>
  <c r="V1359" i="1"/>
  <c r="W1359" i="1" s="1"/>
  <c r="V1357" i="1"/>
  <c r="W1357" i="1" s="1"/>
  <c r="W1356" i="1"/>
  <c r="V1356" i="1"/>
  <c r="V1355" i="1"/>
  <c r="W1355" i="1" s="1"/>
  <c r="V1354" i="1"/>
  <c r="W1354" i="1" s="1"/>
  <c r="V1353" i="1"/>
  <c r="W1353" i="1" s="1"/>
  <c r="V1351" i="1"/>
  <c r="W1351" i="1" s="1"/>
  <c r="V1349" i="1"/>
  <c r="W1349" i="1" s="1"/>
  <c r="V1347" i="1"/>
  <c r="W1347" i="1" s="1"/>
  <c r="V1345" i="1"/>
  <c r="W1345" i="1" s="1"/>
  <c r="V1343" i="1"/>
  <c r="W1343" i="1" s="1"/>
  <c r="V1342" i="1"/>
  <c r="W1342" i="1" s="1"/>
  <c r="V1340" i="1"/>
  <c r="W1340" i="1" s="1"/>
  <c r="W1338" i="1"/>
  <c r="V1338" i="1"/>
  <c r="V1336" i="1"/>
  <c r="W1336" i="1" s="1"/>
  <c r="V1334" i="1"/>
  <c r="W1334" i="1" s="1"/>
  <c r="W1333" i="1"/>
  <c r="V1333" i="1"/>
  <c r="W1331" i="1"/>
  <c r="V1331" i="1"/>
  <c r="V1329" i="1"/>
  <c r="W1329" i="1" s="1"/>
  <c r="V1327" i="1"/>
  <c r="W1327" i="1" s="1"/>
  <c r="V1325" i="1"/>
  <c r="W1325" i="1" s="1"/>
  <c r="V1324" i="1"/>
  <c r="W1324" i="1" s="1"/>
  <c r="W1322" i="1"/>
  <c r="V1322" i="1"/>
  <c r="V1321" i="1"/>
  <c r="W1321" i="1" s="1"/>
  <c r="V1319" i="1"/>
  <c r="W1319" i="1" s="1"/>
  <c r="V1317" i="1"/>
  <c r="W1317" i="1" s="1"/>
  <c r="V1316" i="1"/>
  <c r="W1316" i="1" s="1"/>
  <c r="V1315" i="1"/>
  <c r="W1315" i="1" s="1"/>
  <c r="V1314" i="1"/>
  <c r="W1314" i="1" s="1"/>
  <c r="V1312" i="1"/>
  <c r="W1312" i="1" s="1"/>
  <c r="V1310" i="1"/>
  <c r="W1310" i="1" s="1"/>
  <c r="V1309" i="1"/>
  <c r="W1309" i="1" s="1"/>
  <c r="V1308" i="1"/>
  <c r="W1308" i="1" s="1"/>
  <c r="V1307" i="1"/>
  <c r="W1307" i="1" s="1"/>
  <c r="V1306" i="1"/>
  <c r="W1306" i="1" s="1"/>
  <c r="V1305" i="1"/>
  <c r="W1305" i="1" s="1"/>
  <c r="V1304" i="1"/>
  <c r="W1304" i="1" s="1"/>
  <c r="V1303" i="1"/>
  <c r="W1303" i="1" s="1"/>
  <c r="V1302" i="1"/>
  <c r="W1302" i="1" s="1"/>
  <c r="V1301" i="1"/>
  <c r="W1301" i="1" s="1"/>
  <c r="W1300" i="1"/>
  <c r="V1300" i="1"/>
  <c r="V1299" i="1"/>
  <c r="W1299" i="1" s="1"/>
  <c r="V1298" i="1"/>
  <c r="W1298" i="1" s="1"/>
  <c r="V1296" i="1"/>
  <c r="W1296" i="1" s="1"/>
  <c r="V1294" i="1"/>
  <c r="W1294" i="1" s="1"/>
  <c r="W1293" i="1"/>
  <c r="V1293" i="1"/>
  <c r="W1292" i="1"/>
  <c r="V1292" i="1"/>
  <c r="V1291" i="1"/>
  <c r="W1291" i="1" s="1"/>
  <c r="V1290" i="1"/>
  <c r="W1290" i="1" s="1"/>
  <c r="W1289" i="1"/>
  <c r="V1289" i="1"/>
  <c r="V1288" i="1"/>
  <c r="W1288" i="1" s="1"/>
  <c r="V1287" i="1"/>
  <c r="W1287" i="1" s="1"/>
  <c r="V1286" i="1"/>
  <c r="W1286" i="1" s="1"/>
  <c r="V1285" i="1"/>
  <c r="W1285" i="1" s="1"/>
  <c r="V1284" i="1"/>
  <c r="W1284" i="1" s="1"/>
  <c r="V1283" i="1"/>
  <c r="W1283" i="1" s="1"/>
  <c r="V1282" i="1"/>
  <c r="W1282" i="1" s="1"/>
  <c r="W1281" i="1"/>
  <c r="V1281" i="1"/>
  <c r="V1280" i="1"/>
  <c r="W1280" i="1" s="1"/>
  <c r="V1279" i="1"/>
  <c r="W1279" i="1" s="1"/>
  <c r="V1278" i="1"/>
  <c r="W1278" i="1" s="1"/>
  <c r="W1276" i="1"/>
  <c r="V1276" i="1"/>
  <c r="V1275" i="1"/>
  <c r="W1275" i="1" s="1"/>
  <c r="V1274" i="1"/>
  <c r="W1274" i="1" s="1"/>
  <c r="V1273" i="1"/>
  <c r="W1273" i="1" s="1"/>
  <c r="V1271" i="1"/>
  <c r="W1271" i="1" s="1"/>
  <c r="V1270" i="1"/>
  <c r="W1270" i="1" s="1"/>
  <c r="V1268" i="1"/>
  <c r="W1268" i="1" s="1"/>
  <c r="W1266" i="1"/>
  <c r="V1266" i="1"/>
  <c r="V1264" i="1"/>
  <c r="W1264" i="1" s="1"/>
  <c r="V1262" i="1"/>
  <c r="W1262" i="1" s="1"/>
  <c r="V1260" i="1"/>
  <c r="W1260" i="1" s="1"/>
  <c r="W1258" i="1"/>
  <c r="V1258" i="1"/>
  <c r="V1256" i="1"/>
  <c r="W1256" i="1" s="1"/>
  <c r="V1254" i="1"/>
  <c r="W1254" i="1" s="1"/>
  <c r="V1252" i="1"/>
  <c r="W1252" i="1" s="1"/>
  <c r="V1251" i="1"/>
  <c r="W1251" i="1" s="1"/>
  <c r="V1250" i="1"/>
  <c r="W1250" i="1" s="1"/>
  <c r="W1249" i="1"/>
  <c r="V1249" i="1"/>
  <c r="V1248" i="1"/>
  <c r="W1248" i="1" s="1"/>
  <c r="V1246" i="1"/>
  <c r="W1246" i="1" s="1"/>
  <c r="V1245" i="1"/>
  <c r="W1245" i="1" s="1"/>
  <c r="V1244" i="1"/>
  <c r="W1244" i="1" s="1"/>
  <c r="V1243" i="1"/>
  <c r="W1243" i="1" s="1"/>
  <c r="W1242" i="1"/>
  <c r="V1242" i="1"/>
  <c r="V1241" i="1"/>
  <c r="W1241" i="1" s="1"/>
  <c r="V1240" i="1"/>
  <c r="W1240" i="1" s="1"/>
  <c r="V1239" i="1"/>
  <c r="W1239" i="1" s="1"/>
  <c r="V1237" i="1"/>
  <c r="W1237" i="1" s="1"/>
  <c r="W1235" i="1"/>
  <c r="V1235" i="1"/>
  <c r="W1233" i="1"/>
  <c r="V1233" i="1"/>
  <c r="V1231" i="1"/>
  <c r="W1231" i="1" s="1"/>
  <c r="V1229" i="1"/>
  <c r="W1229" i="1" s="1"/>
  <c r="V1228" i="1"/>
  <c r="W1228" i="1" s="1"/>
  <c r="V1227" i="1"/>
  <c r="W1227" i="1" s="1"/>
  <c r="V1226" i="1"/>
  <c r="W1226" i="1" s="1"/>
  <c r="V1224" i="1"/>
  <c r="W1224" i="1" s="1"/>
  <c r="V1223" i="1"/>
  <c r="W1223" i="1" s="1"/>
  <c r="V1222" i="1"/>
  <c r="W1222" i="1" s="1"/>
  <c r="V1221" i="1"/>
  <c r="W1221" i="1" s="1"/>
  <c r="W1220" i="1"/>
  <c r="V1220" i="1"/>
  <c r="W1219" i="1"/>
  <c r="V1219" i="1"/>
  <c r="V1218" i="1"/>
  <c r="W1218" i="1" s="1"/>
  <c r="V1217" i="1"/>
  <c r="W1217" i="1" s="1"/>
  <c r="V1216" i="1"/>
  <c r="W1216" i="1" s="1"/>
  <c r="V1215" i="1"/>
  <c r="W1215" i="1" s="1"/>
  <c r="V1214" i="1"/>
  <c r="W1214" i="1" s="1"/>
  <c r="V1213" i="1"/>
  <c r="W1213" i="1" s="1"/>
  <c r="V1212" i="1"/>
  <c r="W1212" i="1" s="1"/>
  <c r="V1211" i="1"/>
  <c r="W1211" i="1" s="1"/>
  <c r="V1210" i="1"/>
  <c r="W1210" i="1" s="1"/>
  <c r="V1209" i="1"/>
  <c r="W1209" i="1" s="1"/>
  <c r="W1208" i="1"/>
  <c r="V1208" i="1"/>
  <c r="V1206" i="1"/>
  <c r="W1206" i="1" s="1"/>
  <c r="V1205" i="1"/>
  <c r="W1205" i="1" s="1"/>
  <c r="V1204" i="1"/>
  <c r="W1204" i="1" s="1"/>
  <c r="V1203" i="1"/>
  <c r="W1203" i="1" s="1"/>
  <c r="V1202" i="1"/>
  <c r="W1202" i="1" s="1"/>
  <c r="W1201" i="1"/>
  <c r="V1201" i="1"/>
  <c r="V1200" i="1"/>
  <c r="W1200" i="1" s="1"/>
  <c r="V1199" i="1"/>
  <c r="W1199" i="1" s="1"/>
  <c r="V1198" i="1"/>
  <c r="W1198" i="1" s="1"/>
  <c r="W1197" i="1"/>
  <c r="V1197" i="1"/>
  <c r="V1196" i="1"/>
  <c r="W1196" i="1" s="1"/>
  <c r="V1195" i="1"/>
  <c r="W1195" i="1" s="1"/>
  <c r="V1194" i="1"/>
  <c r="W1194" i="1" s="1"/>
  <c r="V1193" i="1"/>
  <c r="W1193" i="1" s="1"/>
  <c r="V1192" i="1"/>
  <c r="W1192" i="1" s="1"/>
  <c r="V1191" i="1"/>
  <c r="W1191" i="1" s="1"/>
  <c r="V1190" i="1"/>
  <c r="W1190" i="1" s="1"/>
  <c r="V1189" i="1"/>
  <c r="W1189" i="1" s="1"/>
  <c r="V1188" i="1"/>
  <c r="W1188" i="1" s="1"/>
  <c r="V1187" i="1"/>
  <c r="W1187" i="1" s="1"/>
  <c r="W1185" i="1"/>
  <c r="V1185" i="1"/>
  <c r="W1184" i="1"/>
  <c r="V1184" i="1"/>
  <c r="V1183" i="1"/>
  <c r="W1183" i="1" s="1"/>
  <c r="V1182" i="1"/>
  <c r="W1182" i="1" s="1"/>
  <c r="V1181" i="1"/>
  <c r="W1181" i="1" s="1"/>
  <c r="W1180" i="1"/>
  <c r="V1180" i="1"/>
  <c r="V1179" i="1"/>
  <c r="W1179" i="1" s="1"/>
  <c r="V1178" i="1"/>
  <c r="W1178" i="1" s="1"/>
  <c r="V1177" i="1"/>
  <c r="W1177" i="1" s="1"/>
  <c r="V1176" i="1"/>
  <c r="W1176" i="1" s="1"/>
  <c r="V1175" i="1"/>
  <c r="W1175" i="1" s="1"/>
  <c r="W1174" i="1"/>
  <c r="V1174" i="1"/>
  <c r="V1173" i="1"/>
  <c r="W1173" i="1" s="1"/>
  <c r="V1172" i="1"/>
  <c r="W1172" i="1" s="1"/>
  <c r="V1171" i="1"/>
  <c r="W1171" i="1" s="1"/>
  <c r="V1170" i="1"/>
  <c r="W1170" i="1" s="1"/>
  <c r="V1167" i="1"/>
  <c r="W1167" i="1" s="1"/>
  <c r="W1166" i="1"/>
  <c r="V1166" i="1"/>
  <c r="V1165" i="1"/>
  <c r="W1165" i="1" s="1"/>
  <c r="V1162" i="1"/>
  <c r="W1162" i="1" s="1"/>
  <c r="V1160" i="1"/>
  <c r="W1160" i="1" s="1"/>
  <c r="V1158" i="1"/>
  <c r="W1158" i="1" s="1"/>
  <c r="V1157" i="1"/>
  <c r="W1157" i="1" s="1"/>
  <c r="W1155" i="1"/>
  <c r="V1155" i="1"/>
  <c r="V1153" i="1"/>
  <c r="W1153" i="1" s="1"/>
  <c r="V1152" i="1"/>
  <c r="W1152" i="1" s="1"/>
  <c r="V1148" i="1"/>
  <c r="W1148" i="1" s="1"/>
  <c r="V1147" i="1"/>
  <c r="W1147" i="1" s="1"/>
  <c r="W1145" i="1"/>
  <c r="V1145" i="1"/>
  <c r="W1144" i="1"/>
  <c r="V1144" i="1"/>
  <c r="V1143" i="1"/>
  <c r="W1143" i="1" s="1"/>
  <c r="V1142" i="1"/>
  <c r="W1142" i="1" s="1"/>
  <c r="V1141" i="1"/>
  <c r="W1141" i="1" s="1"/>
  <c r="V1140" i="1"/>
  <c r="W1140" i="1" s="1"/>
  <c r="V1139" i="1"/>
  <c r="W1139" i="1" s="1"/>
  <c r="V1138" i="1"/>
  <c r="W1138" i="1" s="1"/>
  <c r="V1137" i="1"/>
  <c r="W1137" i="1" s="1"/>
  <c r="V1136" i="1"/>
  <c r="W1136" i="1" s="1"/>
  <c r="V1135" i="1"/>
  <c r="W1135" i="1" s="1"/>
  <c r="V1134" i="1"/>
  <c r="W1134" i="1" s="1"/>
  <c r="V1131" i="1"/>
  <c r="W1131" i="1" s="1"/>
  <c r="V1130" i="1"/>
  <c r="W1130" i="1" s="1"/>
  <c r="T1129" i="1"/>
  <c r="V1129" i="1" s="1"/>
  <c r="W1129" i="1" s="1"/>
  <c r="V1128" i="1"/>
  <c r="W1128" i="1" s="1"/>
  <c r="V1112" i="1"/>
  <c r="W1112" i="1" s="1"/>
  <c r="V1109" i="1"/>
  <c r="W1109" i="1" s="1"/>
  <c r="V1107" i="1"/>
  <c r="W1107" i="1" s="1"/>
  <c r="V1105" i="1"/>
  <c r="W1105" i="1" s="1"/>
  <c r="V1104" i="1"/>
  <c r="W1104" i="1" s="1"/>
  <c r="V1103" i="1"/>
  <c r="W1103" i="1" s="1"/>
  <c r="V1102" i="1"/>
  <c r="W1102" i="1" s="1"/>
  <c r="V1097" i="1"/>
  <c r="W1097" i="1" s="1"/>
  <c r="U1093" i="1"/>
  <c r="V1084" i="1"/>
  <c r="W1084" i="1" s="1"/>
  <c r="V1082" i="1"/>
  <c r="W1082" i="1" s="1"/>
  <c r="V1080" i="1"/>
  <c r="W1080" i="1" s="1"/>
  <c r="V1077" i="1"/>
  <c r="W1077" i="1" s="1"/>
  <c r="V1076" i="1"/>
  <c r="W1076" i="1" s="1"/>
  <c r="V1066" i="1"/>
  <c r="W1066" i="1" s="1"/>
  <c r="V1065" i="1"/>
  <c r="W1065" i="1" s="1"/>
  <c r="V1064" i="1"/>
  <c r="W1064" i="1" s="1"/>
  <c r="V1063" i="1"/>
  <c r="W1063" i="1" s="1"/>
  <c r="V1062" i="1"/>
  <c r="W1062" i="1" s="1"/>
  <c r="V1061" i="1"/>
  <c r="W1061" i="1" s="1"/>
  <c r="V1060" i="1"/>
  <c r="W1060" i="1" s="1"/>
  <c r="V1059" i="1"/>
  <c r="W1059" i="1" s="1"/>
  <c r="V1057" i="1"/>
  <c r="W1057" i="1" s="1"/>
  <c r="V1056" i="1"/>
  <c r="W1056" i="1" s="1"/>
  <c r="V1055" i="1"/>
  <c r="W1055" i="1" s="1"/>
  <c r="V1054" i="1"/>
  <c r="W1054" i="1" s="1"/>
  <c r="V1053" i="1"/>
  <c r="W1053" i="1" s="1"/>
  <c r="V1052" i="1"/>
  <c r="W1052" i="1" s="1"/>
  <c r="V1051" i="1"/>
  <c r="W1051" i="1" s="1"/>
  <c r="V1050" i="1"/>
  <c r="W1050" i="1" s="1"/>
  <c r="W1049" i="1"/>
  <c r="V1049" i="1"/>
  <c r="V1048" i="1"/>
  <c r="W1048" i="1" s="1"/>
  <c r="V1047" i="1"/>
  <c r="W1047" i="1" s="1"/>
  <c r="V1046" i="1"/>
  <c r="W1046" i="1" s="1"/>
  <c r="V1045" i="1"/>
  <c r="W1045" i="1" s="1"/>
  <c r="V1044" i="1"/>
  <c r="W1044" i="1" s="1"/>
  <c r="V1043" i="1"/>
  <c r="W1043" i="1" s="1"/>
  <c r="W1042" i="1"/>
  <c r="V1042" i="1"/>
  <c r="V1041" i="1"/>
  <c r="W1041" i="1" s="1"/>
  <c r="V1040" i="1"/>
  <c r="W1040" i="1" s="1"/>
  <c r="V1039" i="1"/>
  <c r="W1039" i="1" s="1"/>
  <c r="V1038" i="1"/>
  <c r="W1038" i="1" s="1"/>
  <c r="W1037" i="1"/>
  <c r="V1037" i="1"/>
  <c r="V1036" i="1"/>
  <c r="W1036" i="1" s="1"/>
  <c r="V1035" i="1"/>
  <c r="W1035" i="1" s="1"/>
  <c r="V1034" i="1"/>
  <c r="W1034" i="1" s="1"/>
  <c r="V1033" i="1"/>
  <c r="W1033" i="1" s="1"/>
  <c r="V1032" i="1"/>
  <c r="W1032" i="1" s="1"/>
  <c r="V1031" i="1"/>
  <c r="W1031" i="1" s="1"/>
  <c r="V1030" i="1"/>
  <c r="W1030" i="1" s="1"/>
  <c r="V1029" i="1"/>
  <c r="W1029" i="1" s="1"/>
  <c r="V1028" i="1"/>
  <c r="W1028" i="1" s="1"/>
  <c r="V1027" i="1"/>
  <c r="W1027" i="1" s="1"/>
  <c r="V1025" i="1"/>
  <c r="W1025" i="1" s="1"/>
  <c r="V1023" i="1"/>
  <c r="W1023" i="1" s="1"/>
  <c r="V1022" i="1"/>
  <c r="W1022" i="1" s="1"/>
  <c r="V1021" i="1"/>
  <c r="W1021" i="1" s="1"/>
  <c r="V1020" i="1"/>
  <c r="W1020" i="1" s="1"/>
  <c r="V1019" i="1"/>
  <c r="W1019" i="1" s="1"/>
  <c r="V1018" i="1"/>
  <c r="W1018" i="1" s="1"/>
  <c r="V1017" i="1"/>
  <c r="W1017" i="1" s="1"/>
  <c r="V1016" i="1"/>
  <c r="W1016" i="1" s="1"/>
  <c r="V1015" i="1"/>
  <c r="W1015" i="1" s="1"/>
  <c r="V1014" i="1"/>
  <c r="W1014" i="1" s="1"/>
  <c r="V1012" i="1"/>
  <c r="W1012" i="1" s="1"/>
  <c r="V1011" i="1"/>
  <c r="W1011" i="1" s="1"/>
  <c r="V1010" i="1"/>
  <c r="W1010" i="1" s="1"/>
  <c r="V1009" i="1"/>
  <c r="W1009" i="1" s="1"/>
  <c r="V1008" i="1"/>
  <c r="W1008" i="1" s="1"/>
  <c r="V1007" i="1"/>
  <c r="W1007" i="1" s="1"/>
  <c r="V1006" i="1"/>
  <c r="W1006" i="1" s="1"/>
  <c r="V1005" i="1"/>
  <c r="W1005" i="1" s="1"/>
  <c r="W1004" i="1"/>
  <c r="V1004" i="1"/>
  <c r="V1003" i="1"/>
  <c r="W1003" i="1" s="1"/>
  <c r="V1002" i="1"/>
  <c r="W1002" i="1" s="1"/>
  <c r="V1001" i="1"/>
  <c r="W1001" i="1" s="1"/>
  <c r="V1000" i="1"/>
  <c r="W1000" i="1" s="1"/>
  <c r="W999" i="1"/>
  <c r="V999" i="1"/>
  <c r="V998" i="1"/>
  <c r="W998" i="1" s="1"/>
  <c r="V997" i="1"/>
  <c r="W997" i="1" s="1"/>
  <c r="V996" i="1"/>
  <c r="W996" i="1" s="1"/>
  <c r="V995" i="1"/>
  <c r="W995" i="1" s="1"/>
  <c r="V994" i="1"/>
  <c r="W994" i="1" s="1"/>
  <c r="V993" i="1"/>
  <c r="W993" i="1" s="1"/>
  <c r="V992" i="1"/>
  <c r="W992" i="1" s="1"/>
  <c r="V991" i="1"/>
  <c r="W991" i="1" s="1"/>
  <c r="V990" i="1"/>
  <c r="W990" i="1" s="1"/>
  <c r="V989" i="1"/>
  <c r="W989" i="1" s="1"/>
  <c r="W988" i="1"/>
  <c r="V988" i="1"/>
  <c r="V987" i="1"/>
  <c r="W987" i="1" s="1"/>
  <c r="V986" i="1"/>
  <c r="W986" i="1" s="1"/>
  <c r="V985" i="1"/>
  <c r="W985" i="1" s="1"/>
  <c r="V984" i="1"/>
  <c r="W984" i="1" s="1"/>
  <c r="V983" i="1"/>
  <c r="W983" i="1" s="1"/>
  <c r="W982" i="1"/>
  <c r="V982" i="1"/>
  <c r="V981" i="1"/>
  <c r="W981" i="1" s="1"/>
  <c r="V980" i="1"/>
  <c r="W980" i="1" s="1"/>
  <c r="V979" i="1"/>
  <c r="W979" i="1" s="1"/>
  <c r="V978" i="1"/>
  <c r="W978" i="1" s="1"/>
  <c r="V977" i="1"/>
  <c r="W977" i="1" s="1"/>
  <c r="W976" i="1"/>
  <c r="V976" i="1"/>
  <c r="V975" i="1"/>
  <c r="W975" i="1" s="1"/>
  <c r="V974" i="1"/>
  <c r="W974" i="1" s="1"/>
  <c r="V973" i="1"/>
  <c r="W973" i="1" s="1"/>
  <c r="V971" i="1"/>
  <c r="W971" i="1" s="1"/>
  <c r="V970" i="1"/>
  <c r="W970" i="1" s="1"/>
  <c r="V969" i="1"/>
  <c r="W969" i="1" s="1"/>
  <c r="V967" i="1"/>
  <c r="W967" i="1" s="1"/>
  <c r="V966" i="1"/>
  <c r="W966" i="1" s="1"/>
  <c r="V963" i="1"/>
  <c r="W963" i="1" s="1"/>
  <c r="V962" i="1"/>
  <c r="W962" i="1" s="1"/>
  <c r="V961" i="1"/>
  <c r="W961" i="1" s="1"/>
  <c r="V960" i="1"/>
  <c r="W960" i="1" s="1"/>
  <c r="V958" i="1"/>
  <c r="W958" i="1" s="1"/>
  <c r="V957" i="1"/>
  <c r="W957" i="1" s="1"/>
  <c r="V955" i="1"/>
  <c r="W955" i="1" s="1"/>
  <c r="W954" i="1"/>
  <c r="V954" i="1"/>
  <c r="V953" i="1"/>
  <c r="W953" i="1" s="1"/>
  <c r="V952" i="1"/>
  <c r="W952" i="1" s="1"/>
  <c r="V951" i="1"/>
  <c r="W951" i="1" s="1"/>
  <c r="V950" i="1"/>
  <c r="W950" i="1" s="1"/>
  <c r="V949" i="1"/>
  <c r="W949" i="1" s="1"/>
  <c r="V948" i="1"/>
  <c r="W948" i="1" s="1"/>
  <c r="V947" i="1"/>
  <c r="W947" i="1" s="1"/>
  <c r="V946" i="1"/>
  <c r="W946" i="1" s="1"/>
  <c r="V945" i="1"/>
  <c r="W945" i="1" s="1"/>
  <c r="V944" i="1"/>
  <c r="W944" i="1" s="1"/>
  <c r="V943" i="1"/>
  <c r="W943" i="1" s="1"/>
  <c r="V941" i="1"/>
  <c r="W941" i="1" s="1"/>
  <c r="V940" i="1"/>
  <c r="W940" i="1" s="1"/>
  <c r="V939" i="1"/>
  <c r="W939" i="1" s="1"/>
  <c r="V938" i="1"/>
  <c r="W938" i="1" s="1"/>
  <c r="V937" i="1"/>
  <c r="W937" i="1" s="1"/>
  <c r="V936" i="1"/>
  <c r="W936" i="1" s="1"/>
  <c r="V935" i="1"/>
  <c r="W935" i="1" s="1"/>
  <c r="V934" i="1"/>
  <c r="W934" i="1" s="1"/>
  <c r="V933" i="1"/>
  <c r="W933" i="1" s="1"/>
  <c r="V932" i="1"/>
  <c r="W932" i="1" s="1"/>
  <c r="V931" i="1"/>
  <c r="W931" i="1" s="1"/>
  <c r="V930" i="1"/>
  <c r="W930" i="1" s="1"/>
  <c r="V929" i="1"/>
  <c r="W929" i="1" s="1"/>
  <c r="V927" i="1"/>
  <c r="W927" i="1" s="1"/>
  <c r="V926" i="1"/>
  <c r="W926" i="1" s="1"/>
  <c r="V925" i="1"/>
  <c r="W925" i="1" s="1"/>
  <c r="V924" i="1"/>
  <c r="W924" i="1" s="1"/>
  <c r="V923" i="1"/>
  <c r="W923" i="1" s="1"/>
  <c r="V922" i="1"/>
  <c r="W922" i="1" s="1"/>
  <c r="V921" i="1"/>
  <c r="W921" i="1" s="1"/>
  <c r="V920" i="1"/>
  <c r="W920" i="1" s="1"/>
  <c r="V919" i="1"/>
  <c r="W919" i="1" s="1"/>
  <c r="V918" i="1"/>
  <c r="W918" i="1" s="1"/>
  <c r="V917" i="1"/>
  <c r="W917" i="1" s="1"/>
  <c r="W916" i="1"/>
  <c r="V916" i="1"/>
  <c r="V915" i="1"/>
  <c r="W915" i="1" s="1"/>
  <c r="V914" i="1"/>
  <c r="W914" i="1" s="1"/>
  <c r="V913" i="1"/>
  <c r="W913" i="1" s="1"/>
  <c r="V912" i="1"/>
  <c r="W912" i="1" s="1"/>
  <c r="V911" i="1"/>
  <c r="W911" i="1" s="1"/>
  <c r="V910" i="1"/>
  <c r="W910" i="1" s="1"/>
  <c r="V909" i="1"/>
  <c r="W909" i="1" s="1"/>
  <c r="V908" i="1"/>
  <c r="W908" i="1" s="1"/>
  <c r="V907" i="1"/>
  <c r="W907" i="1" s="1"/>
  <c r="V906" i="1"/>
  <c r="W906" i="1" s="1"/>
  <c r="V905" i="1"/>
  <c r="W905" i="1" s="1"/>
  <c r="W904" i="1"/>
  <c r="V904" i="1"/>
  <c r="V903" i="1"/>
  <c r="W903" i="1" s="1"/>
  <c r="V902" i="1"/>
  <c r="W902" i="1" s="1"/>
  <c r="V901" i="1"/>
  <c r="W901" i="1" s="1"/>
  <c r="V900" i="1"/>
  <c r="W900" i="1" s="1"/>
  <c r="V899" i="1"/>
  <c r="W899" i="1" s="1"/>
  <c r="V898" i="1"/>
  <c r="W898" i="1" s="1"/>
  <c r="V897" i="1"/>
  <c r="W897" i="1" s="1"/>
  <c r="V896" i="1"/>
  <c r="W896" i="1" s="1"/>
  <c r="V895" i="1"/>
  <c r="W895" i="1" s="1"/>
  <c r="V894" i="1"/>
  <c r="W894" i="1" s="1"/>
  <c r="V893" i="1"/>
  <c r="W893" i="1" s="1"/>
  <c r="V892" i="1"/>
  <c r="W892" i="1" s="1"/>
  <c r="V890" i="1"/>
  <c r="W890" i="1" s="1"/>
  <c r="V889" i="1"/>
  <c r="W889" i="1" s="1"/>
  <c r="V888" i="1"/>
  <c r="W888" i="1" s="1"/>
  <c r="V886" i="1"/>
  <c r="W886" i="1" s="1"/>
  <c r="V885" i="1"/>
  <c r="W885" i="1" s="1"/>
  <c r="W884" i="1"/>
  <c r="V884" i="1"/>
  <c r="V883" i="1"/>
  <c r="W883" i="1" s="1"/>
  <c r="V882" i="1"/>
  <c r="W882" i="1" s="1"/>
  <c r="V881" i="1"/>
  <c r="W881" i="1" s="1"/>
  <c r="V880" i="1"/>
  <c r="W880" i="1" s="1"/>
  <c r="V879" i="1"/>
  <c r="W879" i="1" s="1"/>
  <c r="V878" i="1"/>
  <c r="W878" i="1" s="1"/>
  <c r="V877" i="1"/>
  <c r="W877" i="1" s="1"/>
  <c r="V876" i="1"/>
  <c r="W876" i="1" s="1"/>
  <c r="V875" i="1"/>
  <c r="W875" i="1" s="1"/>
  <c r="V874" i="1"/>
  <c r="W874" i="1" s="1"/>
  <c r="V873" i="1"/>
  <c r="W873" i="1" s="1"/>
  <c r="V872" i="1"/>
  <c r="W872" i="1" s="1"/>
  <c r="V871" i="1"/>
  <c r="W871" i="1" s="1"/>
  <c r="W870" i="1"/>
  <c r="V870" i="1"/>
  <c r="V869" i="1"/>
  <c r="W869" i="1" s="1"/>
  <c r="V868" i="1"/>
  <c r="W868" i="1" s="1"/>
  <c r="V867" i="1"/>
  <c r="W867" i="1" s="1"/>
  <c r="V866" i="1"/>
  <c r="W866" i="1" s="1"/>
  <c r="V863" i="1"/>
  <c r="W863" i="1" s="1"/>
  <c r="V862" i="1"/>
  <c r="W862" i="1" s="1"/>
  <c r="V860" i="1"/>
  <c r="W860" i="1" s="1"/>
  <c r="V855" i="1"/>
  <c r="W855" i="1" s="1"/>
  <c r="V853" i="1"/>
  <c r="W853" i="1" s="1"/>
  <c r="V851" i="1"/>
  <c r="W851" i="1" s="1"/>
  <c r="V847" i="1"/>
  <c r="W847" i="1" s="1"/>
  <c r="V845" i="1"/>
  <c r="W845" i="1" s="1"/>
  <c r="V843" i="1"/>
  <c r="W843" i="1" s="1"/>
  <c r="V827" i="1"/>
  <c r="W827" i="1" s="1"/>
  <c r="V823" i="1"/>
  <c r="W823" i="1" s="1"/>
  <c r="V818" i="1"/>
  <c r="W818" i="1" s="1"/>
  <c r="V817" i="1"/>
  <c r="W817" i="1" s="1"/>
  <c r="V816" i="1"/>
  <c r="W816" i="1" s="1"/>
  <c r="V815" i="1"/>
  <c r="W815" i="1" s="1"/>
  <c r="V814" i="1"/>
  <c r="W814" i="1" s="1"/>
  <c r="V809" i="1"/>
  <c r="W809" i="1" s="1"/>
  <c r="V808" i="1"/>
  <c r="W808" i="1" s="1"/>
  <c r="V807" i="1"/>
  <c r="W807" i="1" s="1"/>
  <c r="V806" i="1"/>
  <c r="W806" i="1" s="1"/>
  <c r="V805" i="1"/>
  <c r="W805" i="1" s="1"/>
  <c r="W804" i="1"/>
  <c r="V804" i="1"/>
  <c r="V803" i="1"/>
  <c r="W803" i="1" s="1"/>
  <c r="V802" i="1"/>
  <c r="W802" i="1" s="1"/>
  <c r="V801" i="1"/>
  <c r="W801" i="1" s="1"/>
  <c r="V800" i="1"/>
  <c r="W800" i="1" s="1"/>
  <c r="V799" i="1"/>
  <c r="W799" i="1" s="1"/>
  <c r="V798" i="1"/>
  <c r="W798" i="1" s="1"/>
  <c r="V797" i="1"/>
  <c r="W797" i="1" s="1"/>
  <c r="V796" i="1"/>
  <c r="W796" i="1" s="1"/>
  <c r="V795" i="1"/>
  <c r="W795" i="1" s="1"/>
  <c r="V794" i="1"/>
  <c r="W794" i="1" s="1"/>
  <c r="V793" i="1"/>
  <c r="W793" i="1" s="1"/>
  <c r="V792" i="1"/>
  <c r="W792" i="1" s="1"/>
  <c r="V791" i="1"/>
  <c r="W791" i="1" s="1"/>
  <c r="V790" i="1"/>
  <c r="W790" i="1" s="1"/>
  <c r="V789" i="1"/>
  <c r="W789" i="1" s="1"/>
  <c r="V788" i="1"/>
  <c r="W788" i="1" s="1"/>
  <c r="V787" i="1"/>
  <c r="W787" i="1" s="1"/>
  <c r="V786" i="1"/>
  <c r="W786" i="1" s="1"/>
  <c r="V785" i="1"/>
  <c r="W785" i="1" s="1"/>
  <c r="V784" i="1"/>
  <c r="W784" i="1" s="1"/>
  <c r="V783" i="1"/>
  <c r="W783" i="1" s="1"/>
  <c r="W782" i="1"/>
  <c r="V782" i="1"/>
  <c r="V781" i="1"/>
  <c r="W781" i="1" s="1"/>
  <c r="V780" i="1"/>
  <c r="W780" i="1" s="1"/>
  <c r="V779" i="1"/>
  <c r="W779" i="1" s="1"/>
  <c r="W778" i="1"/>
  <c r="V778" i="1"/>
  <c r="V776" i="1"/>
  <c r="W776" i="1" s="1"/>
  <c r="V775" i="1"/>
  <c r="W775" i="1" s="1"/>
  <c r="V774" i="1"/>
  <c r="W774" i="1" s="1"/>
  <c r="V773" i="1"/>
  <c r="W773" i="1" s="1"/>
  <c r="V772" i="1"/>
  <c r="W772" i="1" s="1"/>
  <c r="V771" i="1"/>
  <c r="W771" i="1" s="1"/>
  <c r="V769" i="1"/>
  <c r="W769" i="1" s="1"/>
  <c r="V767" i="1"/>
  <c r="W767" i="1" s="1"/>
  <c r="V765" i="1"/>
  <c r="W765" i="1" s="1"/>
  <c r="V763" i="1"/>
  <c r="W763" i="1" s="1"/>
  <c r="V762" i="1"/>
  <c r="W762" i="1" s="1"/>
  <c r="V761" i="1"/>
  <c r="W761" i="1" s="1"/>
  <c r="V760" i="1"/>
  <c r="W760" i="1" s="1"/>
  <c r="V759" i="1"/>
  <c r="W759" i="1" s="1"/>
  <c r="V758" i="1"/>
  <c r="W758" i="1" s="1"/>
  <c r="V757" i="1"/>
  <c r="W757" i="1" s="1"/>
  <c r="V756" i="1"/>
  <c r="W756" i="1" s="1"/>
  <c r="V755" i="1"/>
  <c r="W755" i="1" s="1"/>
  <c r="V754" i="1"/>
  <c r="W754" i="1" s="1"/>
  <c r="V752" i="1"/>
  <c r="W752" i="1" s="1"/>
  <c r="W750" i="1"/>
  <c r="V750" i="1"/>
  <c r="V748" i="1"/>
  <c r="W748" i="1" s="1"/>
  <c r="V746" i="1"/>
  <c r="W746" i="1" s="1"/>
  <c r="V744" i="1"/>
  <c r="W744" i="1" s="1"/>
  <c r="V742" i="1"/>
  <c r="W742" i="1" s="1"/>
  <c r="V740" i="1"/>
  <c r="W740" i="1" s="1"/>
  <c r="V734" i="1"/>
  <c r="W734" i="1" s="1"/>
  <c r="W733" i="1"/>
  <c r="V733" i="1"/>
  <c r="V732" i="1"/>
  <c r="W732" i="1" s="1"/>
  <c r="V731" i="1"/>
  <c r="W731" i="1" s="1"/>
  <c r="V730" i="1"/>
  <c r="W730" i="1" s="1"/>
  <c r="V729" i="1"/>
  <c r="W729" i="1" s="1"/>
  <c r="V728" i="1"/>
  <c r="W728" i="1" s="1"/>
  <c r="V727" i="1"/>
  <c r="W727" i="1" s="1"/>
  <c r="V726" i="1"/>
  <c r="W726" i="1" s="1"/>
  <c r="V725" i="1"/>
  <c r="W725" i="1" s="1"/>
  <c r="V724" i="1"/>
  <c r="W724" i="1" s="1"/>
  <c r="V723" i="1"/>
  <c r="W723" i="1" s="1"/>
  <c r="V722" i="1"/>
  <c r="W722" i="1" s="1"/>
  <c r="V721" i="1"/>
  <c r="W721" i="1" s="1"/>
  <c r="V720" i="1"/>
  <c r="W720" i="1" s="1"/>
  <c r="V719" i="1"/>
  <c r="W719" i="1" s="1"/>
  <c r="V718" i="1"/>
  <c r="W718" i="1" s="1"/>
  <c r="V717" i="1"/>
  <c r="W717" i="1" s="1"/>
  <c r="V716" i="1"/>
  <c r="W716" i="1" s="1"/>
  <c r="V715" i="1"/>
  <c r="W715" i="1" s="1"/>
  <c r="V714" i="1"/>
  <c r="W714" i="1" s="1"/>
  <c r="V713" i="1"/>
  <c r="W713" i="1" s="1"/>
  <c r="V712" i="1"/>
  <c r="W712" i="1" s="1"/>
  <c r="V711" i="1"/>
  <c r="W711" i="1" s="1"/>
  <c r="V709" i="1"/>
  <c r="W709" i="1" s="1"/>
  <c r="V707" i="1"/>
  <c r="W707" i="1" s="1"/>
  <c r="V705" i="1"/>
  <c r="W705" i="1" s="1"/>
  <c r="V703" i="1"/>
  <c r="W703" i="1" s="1"/>
  <c r="V701" i="1"/>
  <c r="W701" i="1" s="1"/>
  <c r="V699" i="1"/>
  <c r="W699" i="1" s="1"/>
  <c r="V697" i="1"/>
  <c r="W697" i="1" s="1"/>
  <c r="V695" i="1"/>
  <c r="W695" i="1" s="1"/>
  <c r="V694" i="1"/>
  <c r="W694" i="1" s="1"/>
  <c r="W693" i="1"/>
  <c r="V693" i="1"/>
  <c r="V692" i="1"/>
  <c r="W692" i="1" s="1"/>
  <c r="W691" i="1"/>
  <c r="V691" i="1"/>
  <c r="V690" i="1"/>
  <c r="W690" i="1" s="1"/>
  <c r="V689" i="1"/>
  <c r="W689" i="1" s="1"/>
  <c r="V688" i="1"/>
  <c r="W688" i="1" s="1"/>
  <c r="V686" i="1"/>
  <c r="W686" i="1" s="1"/>
  <c r="V684" i="1"/>
  <c r="W684" i="1" s="1"/>
  <c r="V680" i="1"/>
  <c r="W680" i="1" s="1"/>
  <c r="V676" i="1"/>
  <c r="W676" i="1" s="1"/>
  <c r="V675" i="1"/>
  <c r="W675" i="1" s="1"/>
  <c r="V674" i="1"/>
  <c r="W674" i="1" s="1"/>
  <c r="V673" i="1"/>
  <c r="W673" i="1" s="1"/>
  <c r="V671" i="1"/>
  <c r="W671" i="1" s="1"/>
  <c r="V669" i="1"/>
  <c r="W669" i="1" s="1"/>
  <c r="V667" i="1"/>
  <c r="W667" i="1" s="1"/>
  <c r="V665" i="1"/>
  <c r="W665" i="1" s="1"/>
  <c r="V663" i="1"/>
  <c r="W663" i="1" s="1"/>
  <c r="V661" i="1"/>
  <c r="W661" i="1" s="1"/>
  <c r="V660" i="1"/>
  <c r="W660" i="1" s="1"/>
  <c r="V659" i="1"/>
  <c r="W659" i="1" s="1"/>
  <c r="V658" i="1"/>
  <c r="W658" i="1" s="1"/>
  <c r="V657" i="1"/>
  <c r="W657" i="1" s="1"/>
  <c r="V656" i="1"/>
  <c r="W656" i="1" s="1"/>
  <c r="V653" i="1"/>
  <c r="W653" i="1" s="1"/>
  <c r="V652" i="1"/>
  <c r="W652" i="1" s="1"/>
  <c r="V651" i="1"/>
  <c r="W651" i="1" s="1"/>
  <c r="V650" i="1"/>
  <c r="W650" i="1" s="1"/>
  <c r="W649" i="1"/>
  <c r="V649" i="1"/>
  <c r="V648" i="1"/>
  <c r="W648" i="1" s="1"/>
  <c r="V647" i="1"/>
  <c r="W647" i="1" s="1"/>
  <c r="V646" i="1"/>
  <c r="W646" i="1" s="1"/>
  <c r="V645" i="1"/>
  <c r="W645" i="1" s="1"/>
  <c r="W644" i="1"/>
  <c r="V644" i="1"/>
  <c r="V643" i="1"/>
  <c r="W643" i="1" s="1"/>
  <c r="V642" i="1"/>
  <c r="W642" i="1" s="1"/>
  <c r="V639" i="1"/>
  <c r="W639" i="1" s="1"/>
  <c r="V637" i="1"/>
  <c r="W637" i="1" s="1"/>
  <c r="V636" i="1"/>
  <c r="W636" i="1" s="1"/>
  <c r="V635" i="1"/>
  <c r="W635" i="1" s="1"/>
  <c r="W634" i="1"/>
  <c r="V634" i="1"/>
  <c r="V627" i="1"/>
  <c r="W627" i="1" s="1"/>
  <c r="V625" i="1"/>
  <c r="W625" i="1" s="1"/>
  <c r="V623" i="1"/>
  <c r="W623" i="1" s="1"/>
  <c r="V621" i="1"/>
  <c r="W621" i="1" s="1"/>
  <c r="V620" i="1"/>
  <c r="W620" i="1" s="1"/>
  <c r="V619" i="1"/>
  <c r="W619" i="1" s="1"/>
  <c r="V618" i="1"/>
  <c r="W618" i="1" s="1"/>
  <c r="V617" i="1"/>
  <c r="W617" i="1" s="1"/>
  <c r="V616" i="1"/>
  <c r="W616" i="1" s="1"/>
  <c r="V615" i="1"/>
  <c r="W615" i="1" s="1"/>
  <c r="V614" i="1"/>
  <c r="W614" i="1" s="1"/>
  <c r="V613" i="1"/>
  <c r="W613" i="1" s="1"/>
  <c r="V612" i="1"/>
  <c r="W612" i="1" s="1"/>
  <c r="V611" i="1"/>
  <c r="W611" i="1" s="1"/>
  <c r="V609" i="1"/>
  <c r="W609" i="1" s="1"/>
  <c r="V607" i="1"/>
  <c r="W607" i="1" s="1"/>
  <c r="V605" i="1"/>
  <c r="W605" i="1" s="1"/>
  <c r="V603" i="1"/>
  <c r="W603" i="1" s="1"/>
  <c r="V602" i="1"/>
  <c r="W602" i="1" s="1"/>
  <c r="V601" i="1"/>
  <c r="W601" i="1" s="1"/>
  <c r="V600" i="1"/>
  <c r="W600" i="1" s="1"/>
  <c r="V599" i="1"/>
  <c r="W599" i="1" s="1"/>
  <c r="V598" i="1"/>
  <c r="W598" i="1" s="1"/>
  <c r="V597" i="1"/>
  <c r="W597" i="1" s="1"/>
  <c r="V596" i="1"/>
  <c r="W596" i="1" s="1"/>
  <c r="V595" i="1"/>
  <c r="W595" i="1" s="1"/>
  <c r="V594" i="1"/>
  <c r="W594" i="1" s="1"/>
  <c r="V593" i="1"/>
  <c r="W593" i="1" s="1"/>
  <c r="V581" i="1"/>
  <c r="W581" i="1" s="1"/>
  <c r="V580" i="1"/>
  <c r="W580" i="1" s="1"/>
  <c r="V579" i="1"/>
  <c r="W579" i="1" s="1"/>
  <c r="V578" i="1"/>
  <c r="W578" i="1" s="1"/>
  <c r="V577" i="1"/>
  <c r="W577" i="1" s="1"/>
  <c r="V576" i="1"/>
  <c r="W576" i="1" s="1"/>
  <c r="V575" i="1"/>
  <c r="W575" i="1" s="1"/>
  <c r="V574" i="1"/>
  <c r="W574" i="1" s="1"/>
  <c r="V573" i="1"/>
  <c r="W573" i="1" s="1"/>
  <c r="V572" i="1"/>
  <c r="W572" i="1" s="1"/>
  <c r="V571" i="1"/>
  <c r="W571" i="1" s="1"/>
  <c r="W570" i="1"/>
  <c r="V570" i="1"/>
  <c r="V564" i="1"/>
  <c r="W564" i="1" s="1"/>
  <c r="V563" i="1"/>
  <c r="W563" i="1" s="1"/>
  <c r="V562" i="1"/>
  <c r="W562" i="1" s="1"/>
  <c r="V561" i="1"/>
  <c r="W561" i="1" s="1"/>
  <c r="V560" i="1"/>
  <c r="W560" i="1" s="1"/>
  <c r="V557" i="1"/>
  <c r="W557" i="1" s="1"/>
  <c r="V556" i="1"/>
  <c r="W556" i="1" s="1"/>
  <c r="V555" i="1"/>
  <c r="W555" i="1" s="1"/>
  <c r="V554" i="1"/>
  <c r="W554" i="1" s="1"/>
  <c r="V553" i="1"/>
  <c r="W553" i="1" s="1"/>
  <c r="V552" i="1"/>
  <c r="W552" i="1" s="1"/>
  <c r="V551" i="1"/>
  <c r="W551" i="1" s="1"/>
  <c r="V550" i="1"/>
  <c r="W550" i="1" s="1"/>
  <c r="V545" i="1"/>
  <c r="W545" i="1" s="1"/>
  <c r="V544" i="1"/>
  <c r="W544" i="1" s="1"/>
  <c r="V543" i="1"/>
  <c r="W543" i="1" s="1"/>
  <c r="V542" i="1"/>
  <c r="W542" i="1" s="1"/>
  <c r="V541" i="1"/>
  <c r="W541" i="1" s="1"/>
  <c r="V540" i="1"/>
  <c r="W540" i="1" s="1"/>
  <c r="V539" i="1"/>
  <c r="W539" i="1" s="1"/>
  <c r="V538" i="1"/>
  <c r="W538" i="1" s="1"/>
  <c r="V537" i="1"/>
  <c r="W537" i="1" s="1"/>
  <c r="V536" i="1"/>
  <c r="W536" i="1" s="1"/>
  <c r="V535" i="1"/>
  <c r="W535" i="1" s="1"/>
  <c r="V534" i="1"/>
  <c r="W534" i="1" s="1"/>
  <c r="V533" i="1"/>
  <c r="W533" i="1" s="1"/>
  <c r="V532" i="1"/>
  <c r="W532" i="1" s="1"/>
  <c r="V531" i="1"/>
  <c r="W531" i="1" s="1"/>
  <c r="V530" i="1"/>
  <c r="W530" i="1" s="1"/>
  <c r="V529" i="1"/>
  <c r="W529" i="1" s="1"/>
  <c r="V528" i="1"/>
  <c r="W528" i="1" s="1"/>
  <c r="V527" i="1"/>
  <c r="W527" i="1" s="1"/>
  <c r="W524" i="1"/>
  <c r="V524" i="1"/>
  <c r="V522" i="1"/>
  <c r="W522" i="1" s="1"/>
  <c r="V521" i="1"/>
  <c r="W521" i="1" s="1"/>
  <c r="V520" i="1"/>
  <c r="W520" i="1" s="1"/>
  <c r="W519" i="1"/>
  <c r="V519" i="1"/>
  <c r="V518" i="1"/>
  <c r="W518" i="1" s="1"/>
  <c r="V517" i="1"/>
  <c r="W517" i="1" s="1"/>
  <c r="V516" i="1"/>
  <c r="W516" i="1" s="1"/>
  <c r="V515" i="1"/>
  <c r="W515" i="1" s="1"/>
  <c r="V513" i="1"/>
  <c r="W513" i="1" s="1"/>
  <c r="V512" i="1"/>
  <c r="W512" i="1" s="1"/>
  <c r="V511" i="1"/>
  <c r="W511" i="1" s="1"/>
  <c r="V510" i="1"/>
  <c r="W510" i="1" s="1"/>
  <c r="V509" i="1"/>
  <c r="W509" i="1" s="1"/>
  <c r="V508" i="1"/>
  <c r="W508" i="1" s="1"/>
  <c r="V507" i="1"/>
  <c r="W507" i="1" s="1"/>
  <c r="V506" i="1"/>
  <c r="W506" i="1" s="1"/>
  <c r="V505" i="1"/>
  <c r="W505" i="1" s="1"/>
  <c r="V501" i="1"/>
  <c r="W501" i="1" s="1"/>
  <c r="V500" i="1"/>
  <c r="W500" i="1" s="1"/>
  <c r="V498" i="1"/>
  <c r="W498" i="1" s="1"/>
  <c r="V497" i="1"/>
  <c r="W497" i="1" s="1"/>
  <c r="V496" i="1"/>
  <c r="W496" i="1" s="1"/>
  <c r="V495" i="1"/>
  <c r="W495" i="1" s="1"/>
  <c r="V493" i="1"/>
  <c r="W493" i="1" s="1"/>
  <c r="V492" i="1"/>
  <c r="W492" i="1" s="1"/>
  <c r="V491" i="1"/>
  <c r="W491" i="1" s="1"/>
  <c r="V490" i="1"/>
  <c r="W490" i="1" s="1"/>
  <c r="V489" i="1"/>
  <c r="W489" i="1" s="1"/>
  <c r="V488" i="1"/>
  <c r="W488" i="1" s="1"/>
  <c r="V487" i="1"/>
  <c r="W487" i="1" s="1"/>
  <c r="V486" i="1"/>
  <c r="W486" i="1" s="1"/>
  <c r="V485" i="1"/>
  <c r="W485" i="1" s="1"/>
  <c r="V484" i="1"/>
  <c r="W484" i="1" s="1"/>
  <c r="V483" i="1"/>
  <c r="W483" i="1" s="1"/>
  <c r="V482" i="1"/>
  <c r="W482" i="1" s="1"/>
  <c r="V481" i="1"/>
  <c r="W481" i="1" s="1"/>
  <c r="V480" i="1"/>
  <c r="W480" i="1" s="1"/>
  <c r="V479" i="1"/>
  <c r="W479" i="1" s="1"/>
  <c r="V478" i="1"/>
  <c r="W478" i="1" s="1"/>
  <c r="V477" i="1"/>
  <c r="W477" i="1" s="1"/>
  <c r="V475" i="1"/>
  <c r="W475" i="1" s="1"/>
  <c r="V473" i="1"/>
  <c r="W473" i="1" s="1"/>
  <c r="V472" i="1"/>
  <c r="W472" i="1" s="1"/>
  <c r="V471" i="1"/>
  <c r="W471" i="1" s="1"/>
  <c r="V470" i="1"/>
  <c r="W470" i="1" s="1"/>
  <c r="V469" i="1"/>
  <c r="W469" i="1" s="1"/>
  <c r="V468" i="1"/>
  <c r="W468" i="1" s="1"/>
  <c r="V467" i="1"/>
  <c r="W467" i="1" s="1"/>
  <c r="V466" i="1"/>
  <c r="W466" i="1" s="1"/>
  <c r="V464" i="1"/>
  <c r="W464" i="1" s="1"/>
  <c r="V462" i="1"/>
  <c r="W462" i="1" s="1"/>
  <c r="W460" i="1"/>
  <c r="V460" i="1"/>
  <c r="V458" i="1"/>
  <c r="W458" i="1" s="1"/>
  <c r="V456" i="1"/>
  <c r="W456" i="1" s="1"/>
  <c r="V455" i="1"/>
  <c r="W455" i="1" s="1"/>
  <c r="V454" i="1"/>
  <c r="W454" i="1" s="1"/>
  <c r="V452" i="1"/>
  <c r="W452" i="1" s="1"/>
  <c r="V451" i="1"/>
  <c r="W451" i="1" s="1"/>
  <c r="V450" i="1"/>
  <c r="W450" i="1" s="1"/>
  <c r="V449" i="1"/>
  <c r="W449" i="1" s="1"/>
  <c r="V448" i="1"/>
  <c r="W448" i="1" s="1"/>
  <c r="V447" i="1"/>
  <c r="W447" i="1" s="1"/>
  <c r="V446" i="1"/>
  <c r="W446" i="1" s="1"/>
  <c r="V445" i="1"/>
  <c r="W445" i="1" s="1"/>
  <c r="V444" i="1"/>
  <c r="W444" i="1" s="1"/>
  <c r="V443" i="1"/>
  <c r="W443" i="1" s="1"/>
  <c r="V442" i="1"/>
  <c r="W442" i="1" s="1"/>
  <c r="V441" i="1"/>
  <c r="W441" i="1" s="1"/>
  <c r="V440" i="1"/>
  <c r="W440" i="1" s="1"/>
  <c r="V439" i="1"/>
  <c r="W439" i="1" s="1"/>
  <c r="V436" i="1"/>
  <c r="W436" i="1" s="1"/>
  <c r="V435" i="1"/>
  <c r="W435" i="1" s="1"/>
  <c r="V434" i="1"/>
  <c r="W434" i="1" s="1"/>
  <c r="V433" i="1"/>
  <c r="W433" i="1" s="1"/>
  <c r="V432" i="1"/>
  <c r="W432" i="1" s="1"/>
  <c r="V431" i="1"/>
  <c r="W431" i="1" s="1"/>
  <c r="V430" i="1"/>
  <c r="W430" i="1" s="1"/>
  <c r="V429" i="1"/>
  <c r="W429" i="1" s="1"/>
  <c r="V428" i="1"/>
  <c r="W428" i="1" s="1"/>
  <c r="V427" i="1"/>
  <c r="W427" i="1" s="1"/>
  <c r="V426" i="1"/>
  <c r="W426" i="1" s="1"/>
  <c r="V425" i="1"/>
  <c r="W425" i="1" s="1"/>
  <c r="V423" i="1"/>
  <c r="W423" i="1" s="1"/>
  <c r="V422" i="1"/>
  <c r="W422" i="1" s="1"/>
  <c r="V421" i="1"/>
  <c r="W421" i="1" s="1"/>
  <c r="V420" i="1"/>
  <c r="W420" i="1" s="1"/>
  <c r="V419" i="1"/>
  <c r="W419" i="1" s="1"/>
  <c r="V418" i="1"/>
  <c r="W418" i="1" s="1"/>
  <c r="V417" i="1"/>
  <c r="W417" i="1" s="1"/>
  <c r="V416" i="1"/>
  <c r="W416" i="1" s="1"/>
  <c r="V415" i="1"/>
  <c r="W415" i="1" s="1"/>
  <c r="V414" i="1"/>
  <c r="W414" i="1" s="1"/>
  <c r="V413" i="1"/>
  <c r="W413" i="1" s="1"/>
  <c r="V412" i="1"/>
  <c r="W412" i="1" s="1"/>
  <c r="V411" i="1"/>
  <c r="W411" i="1" s="1"/>
  <c r="V410" i="1"/>
  <c r="W410" i="1" s="1"/>
  <c r="V409" i="1"/>
  <c r="W409" i="1" s="1"/>
  <c r="V408" i="1"/>
  <c r="W408" i="1" s="1"/>
  <c r="V407" i="1"/>
  <c r="W407" i="1" s="1"/>
  <c r="V406" i="1"/>
  <c r="W406" i="1" s="1"/>
  <c r="V405" i="1"/>
  <c r="W405" i="1" s="1"/>
  <c r="V404" i="1"/>
  <c r="W404" i="1" s="1"/>
  <c r="V403" i="1"/>
  <c r="W403" i="1" s="1"/>
  <c r="V402" i="1"/>
  <c r="W402" i="1" s="1"/>
  <c r="V401" i="1"/>
  <c r="W401" i="1" s="1"/>
  <c r="W400" i="1"/>
  <c r="V400" i="1"/>
  <c r="V399" i="1"/>
  <c r="W399" i="1" s="1"/>
  <c r="V398" i="1"/>
  <c r="W398" i="1" s="1"/>
  <c r="V397" i="1"/>
  <c r="W397" i="1" s="1"/>
  <c r="V396" i="1"/>
  <c r="W396" i="1" s="1"/>
  <c r="V395" i="1"/>
  <c r="W395" i="1" s="1"/>
  <c r="V394" i="1"/>
  <c r="W394" i="1" s="1"/>
  <c r="V393" i="1"/>
  <c r="W393" i="1" s="1"/>
  <c r="V392" i="1"/>
  <c r="W392" i="1" s="1"/>
  <c r="V390" i="1"/>
  <c r="W390" i="1" s="1"/>
  <c r="V388" i="1"/>
  <c r="W388" i="1" s="1"/>
  <c r="V386" i="1"/>
  <c r="W386" i="1" s="1"/>
  <c r="V384" i="1"/>
  <c r="W384" i="1" s="1"/>
  <c r="V383" i="1"/>
  <c r="W383" i="1" s="1"/>
  <c r="V382" i="1"/>
  <c r="W382" i="1" s="1"/>
  <c r="V381" i="1"/>
  <c r="W381" i="1" s="1"/>
  <c r="V380" i="1"/>
  <c r="W380" i="1" s="1"/>
  <c r="V379" i="1"/>
  <c r="W379" i="1" s="1"/>
  <c r="V376" i="1"/>
  <c r="W376" i="1" s="1"/>
  <c r="V375" i="1"/>
  <c r="W375" i="1" s="1"/>
  <c r="V374" i="1"/>
  <c r="W374" i="1" s="1"/>
  <c r="V373" i="1"/>
  <c r="W373" i="1" s="1"/>
  <c r="V372" i="1"/>
  <c r="W372" i="1" s="1"/>
  <c r="V371" i="1"/>
  <c r="W371" i="1" s="1"/>
  <c r="V370" i="1"/>
  <c r="W370" i="1" s="1"/>
  <c r="V369" i="1"/>
  <c r="W369" i="1" s="1"/>
  <c r="V368" i="1"/>
  <c r="W368" i="1" s="1"/>
  <c r="V367" i="1"/>
  <c r="W367" i="1" s="1"/>
  <c r="V366" i="1"/>
  <c r="W366" i="1" s="1"/>
  <c r="V365" i="1"/>
  <c r="W365" i="1" s="1"/>
  <c r="V364" i="1"/>
  <c r="W364" i="1" s="1"/>
  <c r="V363" i="1"/>
  <c r="W363" i="1" s="1"/>
  <c r="V362" i="1"/>
  <c r="W362" i="1" s="1"/>
  <c r="V361" i="1"/>
  <c r="W361" i="1" s="1"/>
  <c r="V360" i="1"/>
  <c r="W360" i="1" s="1"/>
  <c r="V359" i="1"/>
  <c r="W359" i="1" s="1"/>
  <c r="V358" i="1"/>
  <c r="W358" i="1" s="1"/>
  <c r="V357" i="1"/>
  <c r="W357" i="1" s="1"/>
  <c r="V356" i="1"/>
  <c r="W356" i="1" s="1"/>
  <c r="V353" i="1"/>
  <c r="W353" i="1" s="1"/>
  <c r="V352" i="1"/>
  <c r="W352" i="1" s="1"/>
  <c r="V351" i="1"/>
  <c r="W351" i="1" s="1"/>
  <c r="V350" i="1"/>
  <c r="W350" i="1" s="1"/>
  <c r="V349" i="1"/>
  <c r="W349" i="1" s="1"/>
  <c r="V348" i="1"/>
  <c r="W348" i="1" s="1"/>
  <c r="V347" i="1"/>
  <c r="W347" i="1" s="1"/>
  <c r="V346" i="1"/>
  <c r="W346" i="1" s="1"/>
  <c r="V344" i="1"/>
  <c r="W344" i="1" s="1"/>
  <c r="V343" i="1"/>
  <c r="W343" i="1" s="1"/>
  <c r="V342" i="1"/>
  <c r="W342" i="1" s="1"/>
  <c r="V341" i="1"/>
  <c r="W341" i="1" s="1"/>
  <c r="V340" i="1"/>
  <c r="W340" i="1" s="1"/>
  <c r="V339" i="1"/>
  <c r="W339" i="1" s="1"/>
  <c r="V338" i="1"/>
  <c r="W338" i="1" s="1"/>
  <c r="V337" i="1"/>
  <c r="W337" i="1" s="1"/>
  <c r="V336" i="1"/>
  <c r="W336" i="1" s="1"/>
  <c r="V335" i="1"/>
  <c r="W335" i="1" s="1"/>
  <c r="V334" i="1"/>
  <c r="W334" i="1" s="1"/>
  <c r="V333" i="1"/>
  <c r="W333" i="1" s="1"/>
  <c r="V332" i="1"/>
  <c r="W332" i="1" s="1"/>
  <c r="V331" i="1"/>
  <c r="W331" i="1" s="1"/>
  <c r="V330" i="1"/>
  <c r="W330" i="1" s="1"/>
  <c r="V329" i="1"/>
  <c r="W329" i="1" s="1"/>
  <c r="V328" i="1"/>
  <c r="W328" i="1" s="1"/>
  <c r="V327" i="1"/>
  <c r="W327" i="1" s="1"/>
  <c r="V326" i="1"/>
  <c r="W326" i="1" s="1"/>
  <c r="V325" i="1"/>
  <c r="W325" i="1" s="1"/>
  <c r="V323" i="1"/>
  <c r="W323" i="1" s="1"/>
  <c r="V321" i="1"/>
  <c r="W321" i="1" s="1"/>
  <c r="V319" i="1"/>
  <c r="W319" i="1" s="1"/>
  <c r="V318" i="1"/>
  <c r="W318" i="1" s="1"/>
  <c r="V317" i="1"/>
  <c r="W317" i="1" s="1"/>
  <c r="V316" i="1"/>
  <c r="W316" i="1" s="1"/>
  <c r="V315" i="1"/>
  <c r="W315" i="1" s="1"/>
  <c r="V314" i="1"/>
  <c r="W314" i="1" s="1"/>
  <c r="V313" i="1"/>
  <c r="W313" i="1" s="1"/>
  <c r="V312" i="1"/>
  <c r="W312" i="1" s="1"/>
  <c r="V311" i="1"/>
  <c r="W311" i="1" s="1"/>
  <c r="V310" i="1"/>
  <c r="W310" i="1" s="1"/>
  <c r="V309" i="1"/>
  <c r="W309" i="1" s="1"/>
  <c r="V308" i="1"/>
  <c r="W308" i="1" s="1"/>
  <c r="V307" i="1"/>
  <c r="W307" i="1" s="1"/>
  <c r="V306" i="1"/>
  <c r="W306" i="1" s="1"/>
  <c r="V305" i="1"/>
  <c r="W305" i="1" s="1"/>
  <c r="V304" i="1"/>
  <c r="W304" i="1" s="1"/>
  <c r="V303" i="1"/>
  <c r="W303" i="1" s="1"/>
  <c r="V302" i="1"/>
  <c r="W302" i="1" s="1"/>
  <c r="V300" i="1"/>
  <c r="W300" i="1" s="1"/>
  <c r="V299" i="1"/>
  <c r="W299" i="1" s="1"/>
  <c r="V298" i="1"/>
  <c r="W298" i="1" s="1"/>
  <c r="V297" i="1"/>
  <c r="W297" i="1" s="1"/>
  <c r="V296" i="1"/>
  <c r="W296" i="1" s="1"/>
  <c r="V294" i="1"/>
  <c r="W294" i="1" s="1"/>
  <c r="V292" i="1"/>
  <c r="W292" i="1" s="1"/>
  <c r="V290" i="1"/>
  <c r="W290" i="1" s="1"/>
  <c r="V288" i="1"/>
  <c r="W288" i="1" s="1"/>
  <c r="V287" i="1"/>
  <c r="W287" i="1" s="1"/>
  <c r="W286" i="1"/>
  <c r="V286" i="1"/>
  <c r="V284" i="1"/>
  <c r="W284" i="1" s="1"/>
  <c r="V282" i="1"/>
  <c r="W282" i="1" s="1"/>
  <c r="V281" i="1"/>
  <c r="W281" i="1" s="1"/>
  <c r="V280" i="1"/>
  <c r="W280" i="1" s="1"/>
  <c r="V278" i="1"/>
  <c r="W278" i="1" s="1"/>
  <c r="V277" i="1"/>
  <c r="W277" i="1" s="1"/>
  <c r="V276" i="1"/>
  <c r="W276" i="1" s="1"/>
  <c r="V274" i="1"/>
  <c r="W274" i="1" s="1"/>
  <c r="V272" i="1"/>
  <c r="W272" i="1" s="1"/>
  <c r="V271" i="1"/>
  <c r="W271" i="1" s="1"/>
  <c r="V270" i="1"/>
  <c r="W270" i="1" s="1"/>
  <c r="V269" i="1"/>
  <c r="W269" i="1" s="1"/>
  <c r="V268" i="1"/>
  <c r="W268" i="1" s="1"/>
  <c r="V267" i="1"/>
  <c r="W267" i="1" s="1"/>
  <c r="V266" i="1"/>
  <c r="W266" i="1" s="1"/>
  <c r="V265" i="1"/>
  <c r="W265" i="1" s="1"/>
  <c r="V264" i="1"/>
  <c r="W264" i="1" s="1"/>
  <c r="V263" i="1"/>
  <c r="W263" i="1" s="1"/>
  <c r="V262" i="1"/>
  <c r="W262" i="1" s="1"/>
  <c r="V260" i="1"/>
  <c r="W260" i="1" s="1"/>
  <c r="V258" i="1"/>
  <c r="W258" i="1" s="1"/>
  <c r="V256" i="1"/>
  <c r="W256" i="1" s="1"/>
  <c r="V255" i="1"/>
  <c r="W255" i="1" s="1"/>
  <c r="V254" i="1"/>
  <c r="W254" i="1" s="1"/>
  <c r="V253" i="1"/>
  <c r="W253" i="1" s="1"/>
  <c r="V252" i="1"/>
  <c r="W252" i="1" s="1"/>
  <c r="V251" i="1"/>
  <c r="W251" i="1" s="1"/>
  <c r="V250" i="1"/>
  <c r="W250" i="1" s="1"/>
  <c r="V249" i="1"/>
  <c r="W249" i="1" s="1"/>
  <c r="V248" i="1"/>
  <c r="W248" i="1" s="1"/>
  <c r="V247" i="1"/>
  <c r="W247" i="1" s="1"/>
  <c r="V246" i="1"/>
  <c r="W246" i="1" s="1"/>
  <c r="V244" i="1"/>
  <c r="W244" i="1" s="1"/>
  <c r="V242" i="1"/>
  <c r="W242" i="1" s="1"/>
  <c r="V240" i="1"/>
  <c r="W240" i="1" s="1"/>
  <c r="V239" i="1"/>
  <c r="W239" i="1" s="1"/>
  <c r="V237" i="1"/>
  <c r="W237" i="1" s="1"/>
  <c r="V236" i="1"/>
  <c r="W236" i="1" s="1"/>
  <c r="V235" i="1"/>
  <c r="W235" i="1" s="1"/>
  <c r="V234" i="1"/>
  <c r="W234" i="1" s="1"/>
  <c r="V233" i="1"/>
  <c r="W233" i="1" s="1"/>
  <c r="V232" i="1"/>
  <c r="W232" i="1" s="1"/>
  <c r="V230" i="1"/>
  <c r="W230" i="1" s="1"/>
  <c r="V229" i="1"/>
  <c r="W229" i="1" s="1"/>
  <c r="V228" i="1"/>
  <c r="W228" i="1" s="1"/>
  <c r="V227" i="1"/>
  <c r="W227" i="1" s="1"/>
  <c r="V225" i="1"/>
  <c r="W225" i="1" s="1"/>
  <c r="V224" i="1"/>
  <c r="W224" i="1" s="1"/>
  <c r="V223" i="1"/>
  <c r="W223" i="1" s="1"/>
  <c r="V222" i="1"/>
  <c r="W222" i="1" s="1"/>
  <c r="V221" i="1"/>
  <c r="W221" i="1" s="1"/>
  <c r="V220" i="1"/>
  <c r="W220" i="1" s="1"/>
  <c r="V219" i="1"/>
  <c r="W219" i="1" s="1"/>
  <c r="V218" i="1"/>
  <c r="W218" i="1" s="1"/>
  <c r="V217" i="1"/>
  <c r="W217" i="1" s="1"/>
  <c r="V216" i="1"/>
  <c r="W216" i="1" s="1"/>
  <c r="V215" i="1"/>
  <c r="W215" i="1" s="1"/>
  <c r="V214" i="1"/>
  <c r="W214" i="1" s="1"/>
  <c r="V213" i="1"/>
  <c r="W213" i="1" s="1"/>
  <c r="V212" i="1"/>
  <c r="W212" i="1" s="1"/>
  <c r="V211" i="1"/>
  <c r="W211" i="1" s="1"/>
  <c r="V210" i="1"/>
  <c r="W210" i="1" s="1"/>
  <c r="V209" i="1"/>
  <c r="W209" i="1" s="1"/>
  <c r="V208" i="1"/>
  <c r="W208" i="1" s="1"/>
  <c r="V207" i="1"/>
  <c r="W207" i="1" s="1"/>
  <c r="V206" i="1"/>
  <c r="W206" i="1" s="1"/>
  <c r="V205" i="1"/>
  <c r="W205" i="1" s="1"/>
  <c r="V204" i="1"/>
  <c r="W204" i="1" s="1"/>
  <c r="V203" i="1"/>
  <c r="W203" i="1" s="1"/>
  <c r="V202" i="1"/>
  <c r="W202" i="1" s="1"/>
  <c r="V201" i="1"/>
  <c r="W201" i="1" s="1"/>
  <c r="V200" i="1"/>
  <c r="W200" i="1" s="1"/>
  <c r="V199" i="1"/>
  <c r="W199" i="1" s="1"/>
  <c r="V198" i="1"/>
  <c r="W198" i="1" s="1"/>
  <c r="V196" i="1"/>
  <c r="W196" i="1" s="1"/>
  <c r="V194" i="1"/>
  <c r="W194" i="1" s="1"/>
  <c r="V192" i="1"/>
  <c r="W192" i="1" s="1"/>
  <c r="V191" i="1"/>
  <c r="W191" i="1" s="1"/>
  <c r="V189" i="1"/>
  <c r="W189" i="1" s="1"/>
  <c r="V188" i="1"/>
  <c r="W188" i="1" s="1"/>
  <c r="V187" i="1"/>
  <c r="W187" i="1" s="1"/>
  <c r="V186" i="1"/>
  <c r="W186" i="1" s="1"/>
  <c r="V185" i="1"/>
  <c r="W185" i="1" s="1"/>
  <c r="V184" i="1"/>
  <c r="W184" i="1" s="1"/>
  <c r="V183" i="1"/>
  <c r="W183" i="1" s="1"/>
  <c r="V182" i="1"/>
  <c r="W182" i="1" s="1"/>
  <c r="V181" i="1"/>
  <c r="W181" i="1" s="1"/>
  <c r="V180" i="1"/>
  <c r="W180" i="1" s="1"/>
  <c r="V179" i="1"/>
  <c r="W179" i="1" s="1"/>
  <c r="V178" i="1"/>
  <c r="W178" i="1" s="1"/>
  <c r="V177" i="1"/>
  <c r="W177" i="1" s="1"/>
  <c r="V176" i="1"/>
  <c r="W176" i="1" s="1"/>
  <c r="V175" i="1"/>
  <c r="W175" i="1" s="1"/>
  <c r="V174" i="1"/>
  <c r="W174" i="1" s="1"/>
  <c r="V173" i="1"/>
  <c r="W173" i="1" s="1"/>
  <c r="W170" i="1"/>
  <c r="V170" i="1"/>
  <c r="V169" i="1"/>
  <c r="W169" i="1" s="1"/>
  <c r="V168" i="1"/>
  <c r="W168" i="1" s="1"/>
  <c r="V166" i="1"/>
  <c r="W166" i="1" s="1"/>
  <c r="V164" i="1"/>
  <c r="W164" i="1" s="1"/>
  <c r="V162" i="1"/>
  <c r="W162" i="1" s="1"/>
  <c r="V161" i="1"/>
  <c r="W161" i="1" s="1"/>
  <c r="V160" i="1"/>
  <c r="W160" i="1" s="1"/>
  <c r="V159" i="1"/>
  <c r="W159" i="1" s="1"/>
  <c r="V158" i="1"/>
  <c r="W158" i="1" s="1"/>
  <c r="V157" i="1"/>
  <c r="W157" i="1" s="1"/>
  <c r="V156" i="1"/>
  <c r="W156" i="1" s="1"/>
  <c r="V155" i="1"/>
  <c r="W155" i="1" s="1"/>
  <c r="V154" i="1"/>
  <c r="W154" i="1" s="1"/>
  <c r="V153" i="1"/>
  <c r="W153" i="1" s="1"/>
  <c r="V152" i="1"/>
  <c r="W152" i="1" s="1"/>
  <c r="V151" i="1"/>
  <c r="W151" i="1" s="1"/>
  <c r="V150" i="1"/>
  <c r="W150" i="1" s="1"/>
  <c r="V149" i="1"/>
  <c r="W149" i="1" s="1"/>
  <c r="V148" i="1"/>
  <c r="W148" i="1" s="1"/>
  <c r="V147" i="1"/>
  <c r="W147" i="1" s="1"/>
  <c r="V146" i="1"/>
  <c r="W146" i="1" s="1"/>
  <c r="V144" i="1"/>
  <c r="W144" i="1" s="1"/>
  <c r="V142" i="1"/>
  <c r="W142" i="1" s="1"/>
  <c r="V140" i="1"/>
  <c r="W140" i="1" s="1"/>
  <c r="V138" i="1"/>
  <c r="W138" i="1" s="1"/>
  <c r="V136" i="1"/>
  <c r="W136" i="1" s="1"/>
  <c r="V134" i="1"/>
  <c r="W134" i="1" s="1"/>
  <c r="V132" i="1"/>
  <c r="W132" i="1" s="1"/>
  <c r="V130" i="1"/>
  <c r="W130" i="1" s="1"/>
  <c r="V128" i="1"/>
  <c r="W128" i="1" s="1"/>
  <c r="V126" i="1"/>
  <c r="W126" i="1" s="1"/>
  <c r="T124" i="1"/>
  <c r="V124" i="1" s="1"/>
  <c r="W124" i="1" s="1"/>
  <c r="V121" i="1"/>
  <c r="W121" i="1" s="1"/>
  <c r="V119" i="1"/>
  <c r="W119" i="1" s="1"/>
  <c r="W117" i="1"/>
  <c r="V117" i="1"/>
  <c r="W115" i="1"/>
  <c r="V115" i="1"/>
  <c r="V113" i="1"/>
  <c r="W113" i="1" s="1"/>
  <c r="V112" i="1"/>
  <c r="W112" i="1" s="1"/>
  <c r="V111" i="1"/>
  <c r="W111" i="1" s="1"/>
  <c r="V109" i="1"/>
  <c r="W109" i="1" s="1"/>
  <c r="V108" i="1"/>
  <c r="W108" i="1" s="1"/>
  <c r="V107" i="1"/>
  <c r="W107" i="1" s="1"/>
  <c r="V106" i="1"/>
  <c r="W106" i="1" s="1"/>
  <c r="V105" i="1"/>
  <c r="W105" i="1" s="1"/>
  <c r="V104" i="1"/>
  <c r="W104" i="1" s="1"/>
  <c r="V103" i="1"/>
  <c r="W103" i="1" s="1"/>
  <c r="V102" i="1"/>
  <c r="W102" i="1" s="1"/>
  <c r="V101" i="1"/>
  <c r="W101" i="1" s="1"/>
  <c r="V100" i="1"/>
  <c r="W100" i="1" s="1"/>
  <c r="V99" i="1"/>
  <c r="W99" i="1" s="1"/>
  <c r="V98" i="1"/>
  <c r="W98" i="1" s="1"/>
  <c r="V97" i="1"/>
  <c r="W97" i="1" s="1"/>
  <c r="V96" i="1"/>
  <c r="W96" i="1" s="1"/>
  <c r="V95" i="1"/>
  <c r="W95" i="1" s="1"/>
  <c r="V94" i="1"/>
  <c r="W94" i="1" s="1"/>
  <c r="W93" i="1"/>
  <c r="V93" i="1"/>
  <c r="V92" i="1"/>
  <c r="W92" i="1" s="1"/>
  <c r="V91" i="1"/>
  <c r="W91" i="1" s="1"/>
  <c r="V90" i="1"/>
  <c r="W90" i="1" s="1"/>
  <c r="V89" i="1"/>
  <c r="W89" i="1" s="1"/>
  <c r="V88" i="1"/>
  <c r="W88" i="1" s="1"/>
  <c r="V87" i="1"/>
  <c r="W87" i="1" s="1"/>
  <c r="V86" i="1"/>
  <c r="W86" i="1" s="1"/>
  <c r="V85" i="1"/>
  <c r="W85" i="1" s="1"/>
  <c r="V84" i="1"/>
  <c r="W84" i="1" s="1"/>
  <c r="V83" i="1"/>
  <c r="W83" i="1" s="1"/>
  <c r="V82" i="1"/>
  <c r="W82" i="1" s="1"/>
  <c r="V81" i="1"/>
  <c r="W81" i="1" s="1"/>
  <c r="V80" i="1"/>
  <c r="W80" i="1" s="1"/>
  <c r="V79" i="1"/>
  <c r="W79" i="1" s="1"/>
  <c r="V78" i="1"/>
  <c r="W78" i="1" s="1"/>
  <c r="V77" i="1"/>
  <c r="W77" i="1" s="1"/>
  <c r="V76" i="1"/>
  <c r="W76" i="1" s="1"/>
  <c r="V75" i="1"/>
  <c r="W75" i="1" s="1"/>
  <c r="V74" i="1"/>
  <c r="W74" i="1" s="1"/>
  <c r="V73" i="1"/>
  <c r="W73" i="1" s="1"/>
  <c r="V72" i="1"/>
  <c r="W72" i="1" s="1"/>
  <c r="V71" i="1"/>
  <c r="W71" i="1" s="1"/>
  <c r="V70" i="1"/>
  <c r="W70" i="1" s="1"/>
  <c r="V69" i="1"/>
  <c r="W69" i="1" s="1"/>
  <c r="V68" i="1"/>
  <c r="W68" i="1" s="1"/>
  <c r="V67" i="1"/>
  <c r="W67" i="1" s="1"/>
  <c r="V66" i="1"/>
  <c r="W66" i="1" s="1"/>
  <c r="V65" i="1"/>
  <c r="W65" i="1" s="1"/>
  <c r="V64" i="1"/>
  <c r="W64" i="1" s="1"/>
  <c r="V63" i="1"/>
  <c r="W63" i="1" s="1"/>
  <c r="V62" i="1"/>
  <c r="W62" i="1" s="1"/>
  <c r="V61" i="1"/>
  <c r="W61" i="1" s="1"/>
  <c r="V60" i="1"/>
  <c r="W60" i="1" s="1"/>
  <c r="V59" i="1"/>
  <c r="W59" i="1" s="1"/>
  <c r="V58" i="1"/>
  <c r="W58" i="1" s="1"/>
  <c r="V57" i="1"/>
  <c r="W57" i="1" s="1"/>
  <c r="V56" i="1"/>
  <c r="W56" i="1" s="1"/>
  <c r="V55" i="1"/>
  <c r="W55" i="1" s="1"/>
  <c r="V54" i="1"/>
  <c r="W54" i="1" s="1"/>
  <c r="V53" i="1"/>
  <c r="W53" i="1" s="1"/>
  <c r="V52" i="1"/>
  <c r="W52" i="1" s="1"/>
  <c r="V51" i="1"/>
  <c r="W51" i="1" s="1"/>
  <c r="V50" i="1"/>
  <c r="W50" i="1" s="1"/>
  <c r="V49" i="1"/>
  <c r="W49" i="1" s="1"/>
  <c r="V48" i="1"/>
  <c r="W48" i="1" s="1"/>
  <c r="V47" i="1"/>
  <c r="W47" i="1" s="1"/>
  <c r="V46" i="1"/>
  <c r="W46" i="1" s="1"/>
  <c r="V45" i="1"/>
  <c r="W45" i="1" s="1"/>
  <c r="V44" i="1"/>
  <c r="W44" i="1" s="1"/>
  <c r="V43" i="1"/>
  <c r="W43" i="1" s="1"/>
  <c r="V42" i="1"/>
  <c r="W42" i="1" s="1"/>
  <c r="V41" i="1"/>
  <c r="W41" i="1" s="1"/>
  <c r="V40" i="1"/>
  <c r="W40" i="1" s="1"/>
  <c r="V39" i="1"/>
  <c r="W39" i="1" s="1"/>
  <c r="V38" i="1"/>
  <c r="W38" i="1" s="1"/>
  <c r="V37" i="1"/>
  <c r="W37" i="1" s="1"/>
  <c r="V36" i="1"/>
  <c r="W36" i="1" s="1"/>
  <c r="V35" i="1"/>
  <c r="W35" i="1" s="1"/>
  <c r="V34" i="1"/>
  <c r="W34" i="1" s="1"/>
  <c r="V33" i="1"/>
  <c r="W33" i="1" s="1"/>
  <c r="V32" i="1"/>
  <c r="W32" i="1" s="1"/>
  <c r="V31" i="1"/>
  <c r="W31" i="1" s="1"/>
  <c r="W30" i="1"/>
  <c r="V30" i="1"/>
  <c r="V29" i="1"/>
  <c r="W29" i="1" s="1"/>
  <c r="V28" i="1"/>
  <c r="W28" i="1" s="1"/>
  <c r="V27" i="1"/>
  <c r="W27" i="1" s="1"/>
  <c r="V26" i="1"/>
  <c r="W26" i="1" s="1"/>
  <c r="V25" i="1"/>
  <c r="W25" i="1" s="1"/>
  <c r="V24" i="1"/>
  <c r="W24" i="1" s="1"/>
  <c r="V23" i="1"/>
  <c r="W23" i="1" s="1"/>
  <c r="V22" i="1"/>
  <c r="W22" i="1" s="1"/>
  <c r="V21" i="1"/>
  <c r="W21" i="1" s="1"/>
  <c r="V20" i="1"/>
  <c r="W20" i="1" s="1"/>
  <c r="V19" i="1"/>
  <c r="W19" i="1" s="1"/>
  <c r="V18" i="1"/>
  <c r="W18" i="1" s="1"/>
  <c r="V17" i="1"/>
  <c r="W17" i="1" s="1"/>
  <c r="V16" i="1"/>
  <c r="W16" i="1" s="1"/>
  <c r="V15" i="1"/>
  <c r="W15" i="1" s="1"/>
  <c r="V14" i="1"/>
  <c r="W14" i="1" s="1"/>
  <c r="V13" i="1"/>
  <c r="W13" i="1" s="1"/>
  <c r="U13" i="1"/>
  <c r="V12" i="1"/>
  <c r="W12" i="1" s="1"/>
  <c r="V11" i="1"/>
  <c r="W11" i="1" s="1"/>
  <c r="V10" i="1"/>
  <c r="V7" i="1"/>
  <c r="W7" i="1" s="1"/>
  <c r="X7" i="1" s="1"/>
  <c r="Y7" i="1" s="1"/>
  <c r="Z7" i="1" s="1"/>
  <c r="I7" i="1"/>
  <c r="J7" i="1" s="1"/>
  <c r="K7" i="1" s="1"/>
  <c r="L7" i="1" s="1"/>
  <c r="M7" i="1" s="1"/>
  <c r="N7" i="1" s="1"/>
  <c r="O7" i="1" s="1"/>
  <c r="P7" i="1" s="1"/>
  <c r="Q7" i="1" s="1"/>
  <c r="R7" i="1" s="1"/>
  <c r="S7" i="1" s="1"/>
  <c r="T7" i="1" s="1"/>
  <c r="B7" i="1"/>
  <c r="C7" i="1" s="1"/>
  <c r="D7" i="1" s="1"/>
  <c r="V2858" i="1" l="1"/>
  <c r="V3181" i="1"/>
  <c r="V2688" i="1"/>
  <c r="V3183" i="1" s="1"/>
  <c r="W10" i="1"/>
  <c r="W2688" i="1" s="1"/>
  <c r="W3181" i="1"/>
  <c r="W2709" i="1"/>
  <c r="W2858" i="1" s="1"/>
  <c r="W3183" i="1" l="1"/>
</calcChain>
</file>

<file path=xl/sharedStrings.xml><?xml version="1.0" encoding="utf-8"?>
<sst xmlns="http://schemas.openxmlformats.org/spreadsheetml/2006/main" count="53325" uniqueCount="12957">
  <si>
    <t>Приложение №_______ к протоколу заочного решения Финансового и Технического комитетов ТОО СП "Казгермунай" от ___________________________ 201__г.</t>
  </si>
  <si>
    <t>Приложение №_______ к протоколу заочного решения Наблюдательного Совета ТОО СП "Казгермунай" от ___________________________ 201__г.</t>
  </si>
  <si>
    <t xml:space="preserve">План закупок товаров, работ и услуг на 2016 год по ТОО СП "Казгермунай" (СП КГМ) </t>
  </si>
  <si>
    <t>№</t>
  </si>
  <si>
    <t>Наименование организации</t>
  </si>
  <si>
    <t>Код ТРУ</t>
  </si>
  <si>
    <t>Наименование закупаемых товаров, работ и услуг</t>
  </si>
  <si>
    <t xml:space="preserve">Name of purchased goods </t>
  </si>
  <si>
    <t>Краткая характеристика (описание) товаров, работ и услуг с указанием СТ РК, ГОСТ, ТУ и т.д.</t>
  </si>
  <si>
    <t>Brief characteristics of Inventories and Fixed assets</t>
  </si>
  <si>
    <t>Дополнительная характеристика</t>
  </si>
  <si>
    <t>Способ закупок</t>
  </si>
  <si>
    <t>Прогноз казахстанского содержания, %</t>
  </si>
  <si>
    <t>Код КАТО места осуществления закупки</t>
  </si>
  <si>
    <t>Место (адрес) осуществления закупки</t>
  </si>
  <si>
    <t>Срок осуществления закупок (предпологаемая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</si>
  <si>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</si>
  <si>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</si>
  <si>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</si>
  <si>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</si>
  <si>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</si>
  <si>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</si>
  <si>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</si>
  <si>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</si>
  <si>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</si>
  <si>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</si>
  <si>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</si>
  <si>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</si>
  <si>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</si>
  <si>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t>
  </si>
  <si>
    <t>1. Товары:</t>
  </si>
  <si>
    <t>1 Т</t>
  </si>
  <si>
    <t>ТОО СП "КазГерМунай"</t>
  </si>
  <si>
    <t>11.07.11.310.000.01.0868.000000000000</t>
  </si>
  <si>
    <t>Вода</t>
  </si>
  <si>
    <t>Water</t>
  </si>
  <si>
    <t>негазированная, минеральная, столовая, природная, обьем 0,5 л, СТ РК 1432-2005</t>
  </si>
  <si>
    <t>Natural mineral non-carbonated drinking dining. The ionic salt and the gas composition, high content of biologically active components. With a salinity of at least 1 g/dm3 or less mineralized, containing biologically active components in an amount of not lower balneological standards. V up to 0.5 liters.</t>
  </si>
  <si>
    <t>Минеральная вода, в бутылках по 0,5 литров</t>
  </si>
  <si>
    <t>ОИ</t>
  </si>
  <si>
    <t>Кызылординская обл. г. Кызылорда, пгт. Тасбугет, ул. Амангельды 100, каб. 3-09</t>
  </si>
  <si>
    <t>Ноябрь - Декабрь 2015г.</t>
  </si>
  <si>
    <t>РК, г. Кызылорда, склад ГУ "КГМ"</t>
  </si>
  <si>
    <t>DDP</t>
  </si>
  <si>
    <t>январь-декабрь 2016г.</t>
  </si>
  <si>
    <t>авансовый платеж-30%, оставшаяся часть в течении 30 рабочих дней с момента подписания акта приема-передачи поставленных товаров</t>
  </si>
  <si>
    <t>Бутылка</t>
  </si>
  <si>
    <t>ОТП</t>
  </si>
  <si>
    <t>1-1 Т</t>
  </si>
  <si>
    <t>Февраль-март 2016г.</t>
  </si>
  <si>
    <t>до 20 декабря 2016г.</t>
  </si>
  <si>
    <t>авансовый платеж-0%, оставшаяся часть в течении 30 рабочих дней с момента подписания акта приема-передачи поставленных товаров</t>
  </si>
  <si>
    <t>11; 14; 15; 22;</t>
  </si>
  <si>
    <t>2 Т</t>
  </si>
  <si>
    <t>10.82.22.900.000.00.0704.000000000000</t>
  </si>
  <si>
    <t>Набор подарочный</t>
  </si>
  <si>
    <t>Christmas gifts</t>
  </si>
  <si>
    <t>набор различных конфет/сладостей в картонной подарочной упаковке, вес 1 кг</t>
  </si>
  <si>
    <t>Christmas gifts for children</t>
  </si>
  <si>
    <t>Новогодние подарки детям</t>
  </si>
  <si>
    <t>ЦП</t>
  </si>
  <si>
    <t>Август-сентябрь 2016г.</t>
  </si>
  <si>
    <t>Набор</t>
  </si>
  <si>
    <t>3 Т</t>
  </si>
  <si>
    <t>11.07.11.320.000.01.0868.000000000000</t>
  </si>
  <si>
    <t>газированная, минеральная, столовая, природная, обьем 0,5 л, СТ РК 1432-2005</t>
  </si>
  <si>
    <t>РК, г. Астана, представительства КГМ</t>
  </si>
  <si>
    <t>4 Т</t>
  </si>
  <si>
    <t>25.50.12.200.000.00.0796.000000000000</t>
  </si>
  <si>
    <t>Пакер</t>
  </si>
  <si>
    <t>Packaging 1PROK-KZP-1-142-50-350-T100-RK-1</t>
  </si>
  <si>
    <t>двухманжетный, наружный диаметр 152 мм, внутренний диаметр 89 мм</t>
  </si>
  <si>
    <t>Компоновка 1ПРОК-КЗП-1-142-50-350-Т100-КЗ-1</t>
  </si>
  <si>
    <t>Кызылординская обл., м/р "Акшабулак", склад "КГМ"</t>
  </si>
  <si>
    <t>в  течение 120 дней</t>
  </si>
  <si>
    <t>839</t>
  </si>
  <si>
    <t>Комплект</t>
  </si>
  <si>
    <t>5 Т</t>
  </si>
  <si>
    <t>24.20.12.100.000.00.0018.000000000000</t>
  </si>
  <si>
    <t>Труба</t>
  </si>
  <si>
    <t>Pipe</t>
  </si>
  <si>
    <t>обсадная, стальная, бесшовная, условный диаметр 340 мм, толщина стенки 8,4 мм, ГОСТ 632-80</t>
  </si>
  <si>
    <t>Casing: the conductor 339,7 mm x 9,65 mm x J-55 x BTC</t>
  </si>
  <si>
    <t>Обсадные трубы: кондуктор 339,7мм х 9,65мм х J-55 х BTC</t>
  </si>
  <si>
    <t>в  течение 90 дней</t>
  </si>
  <si>
    <t>006</t>
  </si>
  <si>
    <t>Метр</t>
  </si>
  <si>
    <t>6 Т</t>
  </si>
  <si>
    <t>17.21.15.350.001.00.0796.000000000003</t>
  </si>
  <si>
    <t>Конверты</t>
  </si>
  <si>
    <t>Envelopes A4</t>
  </si>
  <si>
    <t>формат C4 (229 х 324 мм)</t>
  </si>
  <si>
    <t>Side A4</t>
  </si>
  <si>
    <t>Конверты А4</t>
  </si>
  <si>
    <t>Январь-февраль 2016г.</t>
  </si>
  <si>
    <t>РК, г. Алматы, представительства КГМ</t>
  </si>
  <si>
    <t>796</t>
  </si>
  <si>
    <t>штука</t>
  </si>
  <si>
    <t>7 Т</t>
  </si>
  <si>
    <t>22.29.25.900.002.00.0796.000000000002</t>
  </si>
  <si>
    <t>Файл - вкладыш</t>
  </si>
  <si>
    <t>File diaphanous A4</t>
  </si>
  <si>
    <t>из полипропиленовой пленки</t>
  </si>
  <si>
    <t>Файл прозрачный А4</t>
  </si>
  <si>
    <t>8 Т</t>
  </si>
  <si>
    <t>22.29.25.500.006.00.0796.000000000007</t>
  </si>
  <si>
    <t>Клей</t>
  </si>
  <si>
    <t>Glue-pencil</t>
  </si>
  <si>
    <t>карандаш, 10 грамм</t>
  </si>
  <si>
    <t>RGS 1004</t>
  </si>
  <si>
    <t>Клей-карандаш RGS 1004</t>
  </si>
  <si>
    <t>9 Т</t>
  </si>
  <si>
    <t>17.23.14.500.000.00.5111.000000000066</t>
  </si>
  <si>
    <t>Бумага</t>
  </si>
  <si>
    <t>Paper A4</t>
  </si>
  <si>
    <t>для офисного оборудования, формат А4, плотность 80 г/м2, ГОСТ 6656-76</t>
  </si>
  <si>
    <t>210х297</t>
  </si>
  <si>
    <t>Бумага А4 210х297</t>
  </si>
  <si>
    <t>Одна пачка</t>
  </si>
  <si>
    <t>10 Т</t>
  </si>
  <si>
    <t>22.29.25.700.000.00.0796.000000000023</t>
  </si>
  <si>
    <t>Папка</t>
  </si>
  <si>
    <t>Folder-file</t>
  </si>
  <si>
    <t>скоросшиватель, пластиковая, формат A4, 50 мм</t>
  </si>
  <si>
    <t>KV5</t>
  </si>
  <si>
    <t>Папка регистратор КВ5</t>
  </si>
  <si>
    <t>11 Т</t>
  </si>
  <si>
    <t>32.99.12.130.000.01.0796.000000000000</t>
  </si>
  <si>
    <t>Ручка</t>
  </si>
  <si>
    <t>Pen</t>
  </si>
  <si>
    <t>шариковая, с жидкими чернилами</t>
  </si>
  <si>
    <t>ball</t>
  </si>
  <si>
    <t>Ручка шариковая</t>
  </si>
  <si>
    <t>12 Т</t>
  </si>
  <si>
    <t>27.20.11.900.003.00.0796.000000000006</t>
  </si>
  <si>
    <t>Батарейка</t>
  </si>
  <si>
    <t>1,5VLR6 AA Batteries</t>
  </si>
  <si>
    <t>тип АА</t>
  </si>
  <si>
    <t>AA</t>
  </si>
  <si>
    <t>Батарейка АА</t>
  </si>
  <si>
    <t>13 Т</t>
  </si>
  <si>
    <t>22.29.25.700.000.00.0796.000000000001</t>
  </si>
  <si>
    <t>регистратор, пластиковая, формат А4, 70 мм</t>
  </si>
  <si>
    <t>KV8</t>
  </si>
  <si>
    <t>Папка регистратор КВ8</t>
  </si>
  <si>
    <t>14 Т</t>
  </si>
  <si>
    <t>20.41.31.530.000.01.0166.000000000000</t>
  </si>
  <si>
    <t>Порошок</t>
  </si>
  <si>
    <t>Washing powder</t>
  </si>
  <si>
    <t>стиральный, для изделий из различных тканей, ГОСТ 25644-96</t>
  </si>
  <si>
    <t>automat</t>
  </si>
  <si>
    <t>Порошок автомат</t>
  </si>
  <si>
    <t>Килограмм</t>
  </si>
  <si>
    <t>15 Т</t>
  </si>
  <si>
    <t>20.41.32.590.000.11.0796.000000000000</t>
  </si>
  <si>
    <t>Средство моющее</t>
  </si>
  <si>
    <t>Conditioner for linen</t>
  </si>
  <si>
    <t>для любых видов поверхностей, порошок, СТ РК ГОСТ Р 51696-2003</t>
  </si>
  <si>
    <t>Ополаскиватель для белья</t>
  </si>
  <si>
    <t>16 Т</t>
  </si>
  <si>
    <t>13.92.29.990.007.01.0796.000000000000</t>
  </si>
  <si>
    <t>Полотно</t>
  </si>
  <si>
    <t>Wiper blade for wet cleaning</t>
  </si>
  <si>
    <t>обтирочное, хлопоковое, ГОСТ 14253-83</t>
  </si>
  <si>
    <t>Обтирочное полотно для влажной уборки</t>
  </si>
  <si>
    <t>17 Т</t>
  </si>
  <si>
    <t>Cleaning powder</t>
  </si>
  <si>
    <t>Чистящий порошок</t>
  </si>
  <si>
    <t>18 Т</t>
  </si>
  <si>
    <t>20.41.32.770.000.01.0166.000000000000</t>
  </si>
  <si>
    <t>Cleaner toilets</t>
  </si>
  <si>
    <t>для туалетов, порошок, СТ РК ГОСТ Р 51696-2003</t>
  </si>
  <si>
    <t>Средство для унитаза</t>
  </si>
  <si>
    <t>19 Т</t>
  </si>
  <si>
    <t>20.41.31.950.000.00.0796.000000000000</t>
  </si>
  <si>
    <t>Мыло</t>
  </si>
  <si>
    <t>Laundry soap</t>
  </si>
  <si>
    <t>хозяйственное, твердое, 1 группа 72%, ГОСТ 30266-95</t>
  </si>
  <si>
    <t>Хозяйственное мыло</t>
  </si>
  <si>
    <t>20 Т</t>
  </si>
  <si>
    <t>20.41.31.900.000.00.0796.000000000000</t>
  </si>
  <si>
    <t>soap</t>
  </si>
  <si>
    <t>туалетное, твердое, ГОСТ 28546-2002</t>
  </si>
  <si>
    <t>disposable</t>
  </si>
  <si>
    <t>Мыло  одноразовое</t>
  </si>
  <si>
    <t>21 Т</t>
  </si>
  <si>
    <t>22.19.60.500.000.00.0715.000000000000</t>
  </si>
  <si>
    <t>Перчатки</t>
  </si>
  <si>
    <t>Rubber gloves</t>
  </si>
  <si>
    <t>для защиты рук технические, пропитанные резиной (латексом), хлопчатобумажные</t>
  </si>
  <si>
    <t>Перчатки резиновые</t>
  </si>
  <si>
    <t>Пара</t>
  </si>
  <si>
    <t>22 Т</t>
  </si>
  <si>
    <t>20.41.32.570.000.01.0796.000000000000</t>
  </si>
  <si>
    <t>Dishwashing liquid</t>
  </si>
  <si>
    <t>для мытья посуды, гель, СТ РК ГОСТ Р 51696-2003</t>
  </si>
  <si>
    <t>Средство для мытья посуды</t>
  </si>
  <si>
    <t>23 Т</t>
  </si>
  <si>
    <t>20.41.32.750.000.01.0796.000000000000</t>
  </si>
  <si>
    <t>windscreen wiper</t>
  </si>
  <si>
    <t>для мытья стекол и зеркальных поверхностей, жидкость, СТ РК ГОСТ Р 51696-2003</t>
  </si>
  <si>
    <t>Стеклоочиститель</t>
  </si>
  <si>
    <t>24 Т</t>
  </si>
  <si>
    <t>20.41.41.000.002.00.0796.000000000000</t>
  </si>
  <si>
    <t>Освежитель воздуха</t>
  </si>
  <si>
    <t>Air freshener</t>
  </si>
  <si>
    <t>аэрозоль</t>
  </si>
  <si>
    <t>25 Т</t>
  </si>
  <si>
    <t>17.22.11.350.000.00.0736.000000000000</t>
  </si>
  <si>
    <t>Полотенце</t>
  </si>
  <si>
    <t>Paper towel</t>
  </si>
  <si>
    <t>общего назначения, бумажное</t>
  </si>
  <si>
    <t>Бумажное полотенце</t>
  </si>
  <si>
    <t>Рулон</t>
  </si>
  <si>
    <t>26 Т</t>
  </si>
  <si>
    <t>17.22.11.200.000.00.0796.000000000002</t>
  </si>
  <si>
    <t>Toilet paper</t>
  </si>
  <si>
    <t>туалетная, однослойная</t>
  </si>
  <si>
    <t>Туалетная бумага</t>
  </si>
  <si>
    <t>27 Т</t>
  </si>
  <si>
    <t>13.92.29.900.000.00.0796.000000000000</t>
  </si>
  <si>
    <t>Тряпка</t>
  </si>
  <si>
    <t>Cloth for washing floors</t>
  </si>
  <si>
    <t>для мытья полов, трикотажная</t>
  </si>
  <si>
    <t>Cloths knitted for cleaning floors</t>
  </si>
  <si>
    <t>Тряпки трикотажные для мытья полов</t>
  </si>
  <si>
    <t>28 Т</t>
  </si>
  <si>
    <t>20.41.32.570.000.02.0778.000000000000</t>
  </si>
  <si>
    <t>для посудомоечной машины, в таблетках, СТ РК ГОСТ Р 51696-2003</t>
  </si>
  <si>
    <t>Dishwasher tablets</t>
  </si>
  <si>
    <t>Средство для мытья посуды для посудомоечной машины в таблетках</t>
  </si>
  <si>
    <t>778</t>
  </si>
  <si>
    <t>Упаковка</t>
  </si>
  <si>
    <t>29 Т</t>
  </si>
  <si>
    <t>20.41.31.900.000.00.0796.000000000001</t>
  </si>
  <si>
    <t>Toilet soap liquid</t>
  </si>
  <si>
    <t>туалетное, жидкое, гелеобразное</t>
  </si>
  <si>
    <t>Мыло туалетное жидкое</t>
  </si>
  <si>
    <t>30 Т</t>
  </si>
  <si>
    <t>Конверт формат А4</t>
  </si>
  <si>
    <t>31 Т</t>
  </si>
  <si>
    <t>envelopes A4</t>
  </si>
  <si>
    <t>конверты формата А4</t>
  </si>
  <si>
    <t>32 Т</t>
  </si>
  <si>
    <t>17.21.15.350.001.00.0796.000000000002</t>
  </si>
  <si>
    <t>Envelopes A5</t>
  </si>
  <si>
    <t>формат B4 (250 х 353 мм)</t>
  </si>
  <si>
    <t>with vertical valve without window</t>
  </si>
  <si>
    <t>Конверт А5 с вертикальным клапаном без окошка.</t>
  </si>
  <si>
    <t>33 Т</t>
  </si>
  <si>
    <t>17.21.15.350.001.00.0796.000000000007</t>
  </si>
  <si>
    <t>Envelope eurostandard</t>
  </si>
  <si>
    <t>формат Евро Е65 (110 х 220 мм)</t>
  </si>
  <si>
    <t>eurostandard</t>
  </si>
  <si>
    <t>Конверт евростандарт</t>
  </si>
  <si>
    <t>34 Т</t>
  </si>
  <si>
    <t>Бумага А4  210х297мм</t>
  </si>
  <si>
    <t>35 Т</t>
  </si>
  <si>
    <t>17.23.14.500.000.00.5111.000000000051</t>
  </si>
  <si>
    <t>Paper A3</t>
  </si>
  <si>
    <t>для офисного оборудования, формат А3, плотность 90 г/м2, ГОСТ 6656-76</t>
  </si>
  <si>
    <t>Side A3</t>
  </si>
  <si>
    <t>Бумага формата А3</t>
  </si>
  <si>
    <t>36 Т</t>
  </si>
  <si>
    <t>22.29.25.900.002.00.0796.000000000000</t>
  </si>
  <si>
    <t>File diaphanous</t>
  </si>
  <si>
    <t>с перфорацией, для документов, размер 235*305 мм</t>
  </si>
  <si>
    <t>Файл прозрачный</t>
  </si>
  <si>
    <t>37 Т</t>
  </si>
  <si>
    <t>38 Т</t>
  </si>
  <si>
    <t>32.99.15.100.000.00.0796.000000000002</t>
  </si>
  <si>
    <t>Карандаш</t>
  </si>
  <si>
    <t>Pencil</t>
  </si>
  <si>
    <t>простой, с твердо-мягким грифелем</t>
  </si>
  <si>
    <t>simple TM</t>
  </si>
  <si>
    <t>Карандаш простой ТМ</t>
  </si>
  <si>
    <t>39 Т</t>
  </si>
  <si>
    <t>28.23.23.900.005.00.0796.000000000000</t>
  </si>
  <si>
    <t>Степлер</t>
  </si>
  <si>
    <t>stapler</t>
  </si>
  <si>
    <t>канцелярский, механический</t>
  </si>
  <si>
    <t>#24</t>
  </si>
  <si>
    <t>Степлер № 24</t>
  </si>
  <si>
    <t>40 Т</t>
  </si>
  <si>
    <t>#26</t>
  </si>
  <si>
    <t>Степлер № 26</t>
  </si>
  <si>
    <t>41 Т</t>
  </si>
  <si>
    <t>№ 24</t>
  </si>
  <si>
    <t>42 Т</t>
  </si>
  <si>
    <t>№ 26</t>
  </si>
  <si>
    <t>43 Т</t>
  </si>
  <si>
    <t>Stapler</t>
  </si>
  <si>
    <t>44 Т</t>
  </si>
  <si>
    <t>45 Т</t>
  </si>
  <si>
    <t>25.99.23.500.001.00.5111.000000000000</t>
  </si>
  <si>
    <t>Скоба</t>
  </si>
  <si>
    <t>Staples</t>
  </si>
  <si>
    <t>для канцелярских целей, проволочная</t>
  </si>
  <si>
    <t>#24/6</t>
  </si>
  <si>
    <t>Скобы № 24/6</t>
  </si>
  <si>
    <t>46 Т</t>
  </si>
  <si>
    <t>№24/6</t>
  </si>
  <si>
    <t>Скобы №24/6</t>
  </si>
  <si>
    <t>в течение 90 дней</t>
  </si>
  <si>
    <t>47 Т</t>
  </si>
  <si>
    <t>Staples 24/6</t>
  </si>
  <si>
    <t>48 Т</t>
  </si>
  <si>
    <t>#10</t>
  </si>
  <si>
    <t>Скобы № 10</t>
  </si>
  <si>
    <t>49 Т</t>
  </si>
  <si>
    <t>Staples #10</t>
  </si>
  <si>
    <t>Скобы для степлера № 10 для канцелярских целей</t>
  </si>
  <si>
    <t>50 Т</t>
  </si>
  <si>
    <t>22.29.25.500.000.00.0796.000000000001</t>
  </si>
  <si>
    <t>Маркер</t>
  </si>
  <si>
    <t>Markers for boards</t>
  </si>
  <si>
    <t>пластиковый, круглый, ширина линии 1,5 мм</t>
  </si>
  <si>
    <t>Маркеры для доски</t>
  </si>
  <si>
    <t>51 Т</t>
  </si>
  <si>
    <t>52 Т</t>
  </si>
  <si>
    <t>17.23.13.500.003.00.0796.000000000001</t>
  </si>
  <si>
    <t>Скоросшиватель</t>
  </si>
  <si>
    <t>картонный, размер 320x230x40 мм, формат А4</t>
  </si>
  <si>
    <t>Сшиватель</t>
  </si>
  <si>
    <t>53 Т</t>
  </si>
  <si>
    <t>Marker</t>
  </si>
  <si>
    <t>SH 800  (packeged 4pcs)</t>
  </si>
  <si>
    <t>Маркер SH 800  (в упак. 4 шт.)</t>
  </si>
  <si>
    <t>54 Т</t>
  </si>
  <si>
    <t>17.23.12.700.013.00.5111.000000000000</t>
  </si>
  <si>
    <t>Стикер</t>
  </si>
  <si>
    <t>Paper for notes</t>
  </si>
  <si>
    <t>для заметок, бумажный, самоклеющийся</t>
  </si>
  <si>
    <t>7.6 * 7.6 cm (100 sheets), Self-adhesive</t>
  </si>
  <si>
    <t xml:space="preserve">Бумага для заметок 7,6*7,6 см (100 листов), Самоклеящаяся </t>
  </si>
  <si>
    <t>55 Т</t>
  </si>
  <si>
    <t>Stickers</t>
  </si>
  <si>
    <t>for notes</t>
  </si>
  <si>
    <t>Стикеры для заметок</t>
  </si>
  <si>
    <t>56 Т</t>
  </si>
  <si>
    <t>Folder</t>
  </si>
  <si>
    <t>plastic</t>
  </si>
  <si>
    <t>Скоросшиватель пластиковый</t>
  </si>
  <si>
    <t>57 Т</t>
  </si>
  <si>
    <t>Регистратор КВ8</t>
  </si>
  <si>
    <t>58 Т</t>
  </si>
  <si>
    <t>32.99.59.900.084.00.0796.000000000004</t>
  </si>
  <si>
    <t>Скотч</t>
  </si>
  <si>
    <t>Scotch</t>
  </si>
  <si>
    <t>бумажный, ширина свыше 3 см, широкий</t>
  </si>
  <si>
    <t>a diaphanous scotch, width not less than 4.5 cm, thickness of the roll at least 5cm</t>
  </si>
  <si>
    <t>Скотч широкий прозрачный, ширина не менее 4,5см, толщина рулона н менее 5см</t>
  </si>
  <si>
    <t>59 Т</t>
  </si>
  <si>
    <t>32.99.59.900.084.00.0796.000000000005</t>
  </si>
  <si>
    <t>Scotch narrow</t>
  </si>
  <si>
    <t>бумажный, ширина до 3 см, узкий</t>
  </si>
  <si>
    <t>narrow 2cm</t>
  </si>
  <si>
    <t>Скотч узкий 2 см</t>
  </si>
  <si>
    <t>60 Т</t>
  </si>
  <si>
    <t>scotch</t>
  </si>
  <si>
    <t>a transparent scotch, width not less than 4.5 cm, thickness of the roll at least 5cm</t>
  </si>
  <si>
    <t>61 Т</t>
  </si>
  <si>
    <t>62 Т</t>
  </si>
  <si>
    <t xml:space="preserve">Клей-карандаш </t>
  </si>
  <si>
    <t>Клей-карандаш</t>
  </si>
  <si>
    <t>63 Т</t>
  </si>
  <si>
    <t>Battery</t>
  </si>
  <si>
    <t>1,5 в,LR6 АА</t>
  </si>
  <si>
    <t>Батарейка  1,5 в,LR6 АА</t>
  </si>
  <si>
    <t>64 Т</t>
  </si>
  <si>
    <t>27.20.11.900.003.00.0796.000000000003</t>
  </si>
  <si>
    <t>1,5В размер ААА</t>
  </si>
  <si>
    <t>тип ААА</t>
  </si>
  <si>
    <t>Батарейка 1,5В размер ААА</t>
  </si>
  <si>
    <t>65 Т</t>
  </si>
  <si>
    <t>22.29.25.700.006.00.0796.000000000002</t>
  </si>
  <si>
    <t>Лоток</t>
  </si>
  <si>
    <t>Separator A4</t>
  </si>
  <si>
    <t>для бумаг, из пластмассы, горизонтальный, широкий</t>
  </si>
  <si>
    <t>ESSELTE/LEITZ/DYMO (Germany)- 12 parts</t>
  </si>
  <si>
    <t xml:space="preserve">Разделитель А4ESSELTE/LEITZ/DYMO (Германия)- 12 частей </t>
  </si>
  <si>
    <t>66 Т</t>
  </si>
  <si>
    <t>17.23.12.700.008.00.0796.000000000004</t>
  </si>
  <si>
    <t>Блокнот для записей</t>
  </si>
  <si>
    <t>формат А4</t>
  </si>
  <si>
    <t>Note A4</t>
  </si>
  <si>
    <t>Блокнот - А4</t>
  </si>
  <si>
    <t>67 Т</t>
  </si>
  <si>
    <t>22.19.73.210.000.00.0796.000000000000</t>
  </si>
  <si>
    <t>Ластик</t>
  </si>
  <si>
    <t>мягкий</t>
  </si>
  <si>
    <t>Eraser</t>
  </si>
  <si>
    <t>Ластик-резинка</t>
  </si>
  <si>
    <t>68 Т</t>
  </si>
  <si>
    <t>69 Т</t>
  </si>
  <si>
    <t>25.71.13.350.000.00.0796.000000000000</t>
  </si>
  <si>
    <t>Точилка</t>
  </si>
  <si>
    <t>пластиковая</t>
  </si>
  <si>
    <t>Pencil sharpener</t>
  </si>
  <si>
    <t>Точилка  для карандашей</t>
  </si>
  <si>
    <t>70 Т</t>
  </si>
  <si>
    <t>22.29.25.900.003.00.0778.000000000003</t>
  </si>
  <si>
    <t xml:space="preserve">Файл уголок </t>
  </si>
  <si>
    <t>File angle</t>
  </si>
  <si>
    <t>формат А4, в наборе по 10 штук</t>
  </si>
  <si>
    <t>71 Т</t>
  </si>
  <si>
    <t>22.29.25.700.000.00.0796.000000000028</t>
  </si>
  <si>
    <t>Folder-file A4</t>
  </si>
  <si>
    <t>50 вкладышей, пластиковая, формат А4, 50 мм</t>
  </si>
  <si>
    <t>Папка с файлами А4</t>
  </si>
  <si>
    <t>72 Т</t>
  </si>
  <si>
    <t>22.29.25.700.000.00.0796.000000000016</t>
  </si>
  <si>
    <t>Folder with elastic</t>
  </si>
  <si>
    <t>с резинками, пластиковая, формат A4, 80 мм</t>
  </si>
  <si>
    <t>Папка на резинках</t>
  </si>
  <si>
    <t>73 Т</t>
  </si>
  <si>
    <t>22.29.25.700.000.00.0796.000000000022</t>
  </si>
  <si>
    <t>Folder-envelope</t>
  </si>
  <si>
    <t>короб, пластиковая, формат A4, 50 мм</t>
  </si>
  <si>
    <t>Папка-конверт</t>
  </si>
  <si>
    <t>74 Т</t>
  </si>
  <si>
    <t>15.12.12.100.004.00.0796.000000000001</t>
  </si>
  <si>
    <t>Еженедельник</t>
  </si>
  <si>
    <t>Map-case notes</t>
  </si>
  <si>
    <t>из искусственной кожи, ГОСТ 28631-2005</t>
  </si>
  <si>
    <t>Планшетный еженедельник</t>
  </si>
  <si>
    <t>75 Т</t>
  </si>
  <si>
    <t>22.29.25.900.006.00.0796.000000000003</t>
  </si>
  <si>
    <t>Ножницы</t>
  </si>
  <si>
    <t>scissors</t>
  </si>
  <si>
    <t>с пластиковой ручкой, длина 13 см</t>
  </si>
  <si>
    <t>76 Т</t>
  </si>
  <si>
    <t>Dishwashing liquid 500 ml</t>
  </si>
  <si>
    <t>Средство моющее для посуды 500мл</t>
  </si>
  <si>
    <t>77 Т</t>
  </si>
  <si>
    <t>windscreen wiper 500 ml</t>
  </si>
  <si>
    <t>Стеклоочиститель 500мл</t>
  </si>
  <si>
    <t>78 Т</t>
  </si>
  <si>
    <t>20.41.32.770.000.01.0796.000000000000</t>
  </si>
  <si>
    <t>для туалетов, гель, СТ РК ГОСТ Р 51696-2003</t>
  </si>
  <si>
    <t>Cleaner toilets Comet 700gr</t>
  </si>
  <si>
    <t>Средство чистящее для унитаза 750гр</t>
  </si>
  <si>
    <t>79 Т</t>
  </si>
  <si>
    <t>20.41.31.500.000.00.0868.000000000000</t>
  </si>
  <si>
    <t>туалетное, жидкое, гелеобразное, ГОСТ 23361-78</t>
  </si>
  <si>
    <t>Toilet soap liquid 200ml</t>
  </si>
  <si>
    <t>Мыло жидкое 250мл</t>
  </si>
  <si>
    <t>80 Т</t>
  </si>
  <si>
    <t>13.92.29.990.000.02.0796.000000000000</t>
  </si>
  <si>
    <t>Салфетка</t>
  </si>
  <si>
    <t>nonwoven wipes</t>
  </si>
  <si>
    <t>антистатическая, нетканая</t>
  </si>
  <si>
    <t>Салфетки нетканные</t>
  </si>
  <si>
    <t>81 Т</t>
  </si>
  <si>
    <t>13.92.29.990.008.00.0018.000000000000</t>
  </si>
  <si>
    <t>Ветошь</t>
  </si>
  <si>
    <t xml:space="preserve">Wiping rags </t>
  </si>
  <si>
    <t>хлопчатобумажная, тканая</t>
  </si>
  <si>
    <t>rags for wiping material</t>
  </si>
  <si>
    <t xml:space="preserve">Протирочные тряпки, ветошь материал обтирочный </t>
  </si>
  <si>
    <t>82 Т</t>
  </si>
  <si>
    <t>32.91.11.900.001.00.0796.000000000000</t>
  </si>
  <si>
    <t>Губка</t>
  </si>
  <si>
    <t>Scouring</t>
  </si>
  <si>
    <t>для мытья посуды</t>
  </si>
  <si>
    <t>Губка для  посуды</t>
  </si>
  <si>
    <t>83 Т</t>
  </si>
  <si>
    <t>22.22.11.300.000.00.0736.000000000013</t>
  </si>
  <si>
    <t>Пакет</t>
  </si>
  <si>
    <t>Garbage bag</t>
  </si>
  <si>
    <t>120 л</t>
  </si>
  <si>
    <t>120 l</t>
  </si>
  <si>
    <t>Мешок для мусора 120 л</t>
  </si>
  <si>
    <t>84 Т</t>
  </si>
  <si>
    <t>120l</t>
  </si>
  <si>
    <t>85 Т</t>
  </si>
  <si>
    <t>17.22.11.350.000.00.0796.000000000000</t>
  </si>
  <si>
    <t>Полотенце бумажное для рук</t>
  </si>
  <si>
    <t>86 Т</t>
  </si>
  <si>
    <t>13.92.29.990.000.02.0778.000000000000</t>
  </si>
  <si>
    <t xml:space="preserve">Wiping cloths </t>
  </si>
  <si>
    <t>for dishes and tables</t>
  </si>
  <si>
    <t>Протирочные салфетки для посуды, столов</t>
  </si>
  <si>
    <t>87 Т</t>
  </si>
  <si>
    <t>Мыло туалетное</t>
  </si>
  <si>
    <t>88 Т</t>
  </si>
  <si>
    <t>89 Т</t>
  </si>
  <si>
    <t>Бумага туалетная</t>
  </si>
  <si>
    <t>90 Т</t>
  </si>
  <si>
    <t>20.41.31.590.002.02.5111.000000000000</t>
  </si>
  <si>
    <t>Napkins</t>
  </si>
  <si>
    <t>обезжиривающая</t>
  </si>
  <si>
    <t>Салфетка бумажная</t>
  </si>
  <si>
    <t>91 Т</t>
  </si>
  <si>
    <t>32.91.11.900.005.00.0796.000000000001</t>
  </si>
  <si>
    <t>Веник</t>
  </si>
  <si>
    <t>Garbage broom</t>
  </si>
  <si>
    <t>из материалов растительного происхождения</t>
  </si>
  <si>
    <t>Веник для мусора</t>
  </si>
  <si>
    <t>92 Т</t>
  </si>
  <si>
    <t>32.91.11.300.000.00.0796.000000000000</t>
  </si>
  <si>
    <t>Швабра</t>
  </si>
  <si>
    <t>Mop for floor washing</t>
  </si>
  <si>
    <t>Швабра для мытья пола</t>
  </si>
  <si>
    <t>93 Т</t>
  </si>
  <si>
    <t>25.73.30.970.003.00.0796.000000000000</t>
  </si>
  <si>
    <t>Совок</t>
  </si>
  <si>
    <t>Dustpan</t>
  </si>
  <si>
    <t>металлический</t>
  </si>
  <si>
    <t>Совок для мусора</t>
  </si>
  <si>
    <t>94 Т</t>
  </si>
  <si>
    <t>15.20.31.300.000.00.0715.000000000005</t>
  </si>
  <si>
    <t>Ботинки</t>
  </si>
  <si>
    <t xml:space="preserve">Footwear Winter </t>
  </si>
  <si>
    <t>мужские, из комбинированного верха, на подошве полимерный материал, утепленные, с подноском защитным металлическим</t>
  </si>
  <si>
    <t>footwear designed to protect against mechanical damage, temperature fluctuations of the external environment, oil, oil products and general industrial pollutions.</t>
  </si>
  <si>
    <t xml:space="preserve">Спецобувь зимняя, предназначена для защиты от механических воздействий, колебаний температуры внешней среды, нефти, нефтепродуктов и общепроизводственных загрязнений. </t>
  </si>
  <si>
    <t>95 Т</t>
  </si>
  <si>
    <t>14.31.10.900.002.00.0715.000000000000</t>
  </si>
  <si>
    <t>Гольфы</t>
  </si>
  <si>
    <t>winter socks</t>
  </si>
  <si>
    <t>мужские, из хлопчатобумажной пряжи, ГОСТ 8541-94</t>
  </si>
  <si>
    <t>warm socks. Composition: cotton, nylon</t>
  </si>
  <si>
    <t xml:space="preserve">Носки зимние, плотные  теплые носки. Состав: хлопок,   нейлон.  </t>
  </si>
  <si>
    <t>96 Т</t>
  </si>
  <si>
    <t>14.39.10.610.001.01.0796.000000000000</t>
  </si>
  <si>
    <t>Пуловер</t>
  </si>
  <si>
    <t>Pullover</t>
  </si>
  <si>
    <t>мужской, трикотажный, из хлопчатобумажной пряжи, ГОСТ 31410-2009</t>
  </si>
  <si>
    <t>Pullover fleece material. Pullover straight silhouette. Two side pockets on the front side.</t>
  </si>
  <si>
    <t xml:space="preserve">Пуловер материал флис. Пуловер прямого силуэта. Два боковых кармана на передней части. </t>
  </si>
  <si>
    <t>97 Т</t>
  </si>
  <si>
    <t>14.14.22.210.000.00.0796.000000000000</t>
  </si>
  <si>
    <t>Кальсоны</t>
  </si>
  <si>
    <t>Underwear</t>
  </si>
  <si>
    <t>мужские, из хлопчатобумажной ткани, ГОСТ 25296-2003</t>
  </si>
  <si>
    <t>Shirt with long sleeves and pants (thermal underwear).</t>
  </si>
  <si>
    <t>Белье нательное, кофта с длинным рукавом и кальсоны (Термобелье).</t>
  </si>
  <si>
    <t>98 Т</t>
  </si>
  <si>
    <t>15.12.12.900.000.02.0796.000000000001</t>
  </si>
  <si>
    <t>Сумка</t>
  </si>
  <si>
    <t xml:space="preserve">Bag travel </t>
  </si>
  <si>
    <t>дорожная, из текстильных материалов</t>
  </si>
  <si>
    <t>bag made of water repellent extensive wear-resistant material</t>
  </si>
  <si>
    <t xml:space="preserve">Сумка дорожная, обширная из водоотталкивающего износостойкого материала. </t>
  </si>
  <si>
    <t>99 Т</t>
  </si>
  <si>
    <t>14.12.12.510.000.00.0796.000000000003</t>
  </si>
  <si>
    <t>Куртка осенняя</t>
  </si>
  <si>
    <t>Autumn jacket</t>
  </si>
  <si>
    <t>мужской, для защиты от производственных загрязнений, из хлопчатобумажной ткани, летний, ГОСТ 27575-87</t>
  </si>
  <si>
    <t>Autumn jacket with fleece lining. Waterproof and warm.</t>
  </si>
  <si>
    <t>Куртка осенняя с флисовой подкладкой. Водонепроницаемая, тёплая.</t>
  </si>
  <si>
    <t>100 Т</t>
  </si>
  <si>
    <t>15.20.31.300.000.00.0715.000000000001</t>
  </si>
  <si>
    <t>Footwear summer</t>
  </si>
  <si>
    <t>мужские, из поливинилхлоридного верха, на подошве полимерные материалы, с подноском защитным металлическим</t>
  </si>
  <si>
    <t>Shoes designed for protection against mechanical impacts, oil, oil products and general industrial pollutions.</t>
  </si>
  <si>
    <t xml:space="preserve">Спецобувь летняя, предназначена для защиты от механических воздействий,  нефти, нефтепродуктов и общепроизводственных загрязнений.  </t>
  </si>
  <si>
    <t>101 Т</t>
  </si>
  <si>
    <t>32.50.42.900.000.00.0796.000000000008</t>
  </si>
  <si>
    <t>Очки</t>
  </si>
  <si>
    <t>Goggles</t>
  </si>
  <si>
    <t>защитные, пластиковые</t>
  </si>
  <si>
    <t>Sunglasses. Lightweight polycarbonate, shock-resistant, with UV protection and scratch.</t>
  </si>
  <si>
    <t xml:space="preserve">Очки солнцезащитные. Легкие поликарбонатные, ударопрочные, с защитой от ультрафиолета и царапин. </t>
  </si>
  <si>
    <t>101-1 Т</t>
  </si>
  <si>
    <t>Март-апрель 2016г.</t>
  </si>
  <si>
    <t>11; 19; 20; 21;</t>
  </si>
  <si>
    <t>102 Т</t>
  </si>
  <si>
    <t>14.12.11.290.001.13.0839.000000000000</t>
  </si>
  <si>
    <t>Костюм (комплект)</t>
  </si>
  <si>
    <t>Costume rubberized complete</t>
  </si>
  <si>
    <t>для защиты от химических факторов (изолирующий), мужской, из прорезиненной ткани, состоит из куртки и брюк, ГОСТ 12.4.064-84</t>
  </si>
  <si>
    <t>Rubberized suit set of jacket and trousers. Material 100% polyester, double-sided PVC coating.</t>
  </si>
  <si>
    <t xml:space="preserve">Костюм прорезиненный в комплекте. прорезиненный костюм комплект из куртки и брюк. Материал полиэфир 100%, двухстороннее ПВХ покрытие. </t>
  </si>
  <si>
    <t>103 Т</t>
  </si>
  <si>
    <t>28.29.22.100.000.02.0796.000000000006</t>
  </si>
  <si>
    <t>Огнетушитель</t>
  </si>
  <si>
    <t>fire extinguisher</t>
  </si>
  <si>
    <t>порошковый, марка ОП-5 (з) (А, В, С, Е)</t>
  </si>
  <si>
    <t>Handheld powder fire extinguisher OP-5.</t>
  </si>
  <si>
    <t>Огнетушитель переносной порошковый  - ОП-5.</t>
  </si>
  <si>
    <t>ДПЗ</t>
  </si>
  <si>
    <t>104 Т</t>
  </si>
  <si>
    <t>26.51.51.700.023.00.0796.000000000000</t>
  </si>
  <si>
    <t>Датчик избыточного давления</t>
  </si>
  <si>
    <t xml:space="preserve">The pressure sensor </t>
  </si>
  <si>
    <t>класс точности 0,1</t>
  </si>
  <si>
    <t>range 1 ... 3 bar. Output signal 4 - 20 mA + hart, Ex, LCD, connection 1 \ 2 NPT</t>
  </si>
  <si>
    <t xml:space="preserve">Датчик давления диапазон 1…3 бар. Выходной сигнал 4 - 20 мА+hart, Ex, ЖК-дисплей, присоеденение 1\2 NPT </t>
  </si>
  <si>
    <t>104-1 Т</t>
  </si>
  <si>
    <t>Апрель-май 2016г.</t>
  </si>
  <si>
    <t>11; 18; 20; 21;</t>
  </si>
  <si>
    <t>105 Т</t>
  </si>
  <si>
    <t>Output signal 4 - 20 mA + hart, Ex, LCD, connection 1 \ 2 NPT (0-25 bar)</t>
  </si>
  <si>
    <t xml:space="preserve">Датчик давления Выходной сигнал 4 - 20 мА +hart, Ex, ЖК-дисплей, присоеденение 1\2 NPT  (0-25 бар) </t>
  </si>
  <si>
    <t>105-1 Т</t>
  </si>
  <si>
    <t>106 Т</t>
  </si>
  <si>
    <t>Output signal 4 - 20 mA + hart, Ex, LCD, connection 1 \ 2 NPT (0-160 bar)</t>
  </si>
  <si>
    <t xml:space="preserve">Датчик давления Выходной сигнал 4 - 20 мА +hart, Ex, ЖК-дисплей, присоеденение 1\2 NPT  (0-160 бар) </t>
  </si>
  <si>
    <t>106-1 Т</t>
  </si>
  <si>
    <t>107 Т</t>
  </si>
  <si>
    <t>range 0 ... 40 bar Output signal 4 - 20 mA + hart, Ex, LCD, connection 1 \ 2 NPT</t>
  </si>
  <si>
    <t xml:space="preserve">Датчики давления диапазон 0…40 бар  Выходной сигнал 4 - 20 мА +hart, Ex, ЖК-дисплей, присоеденение 1\2 NPT </t>
  </si>
  <si>
    <t>107-1 Т</t>
  </si>
  <si>
    <t>108 Т</t>
  </si>
  <si>
    <t>28.14.13.730.002.00.0796.000000000975</t>
  </si>
  <si>
    <t>Кран</t>
  </si>
  <si>
    <t>Three-way Valves</t>
  </si>
  <si>
    <t>шаровой, стальной, трехходовой, фланцевый, ручной для нефтехимической среды, давление условное 10,6 Мпа, проход условный 15 мм</t>
  </si>
  <si>
    <t>(reset hole with pressure!) shut-off valve (Gauge). (Thread gauge connection - internal 1/2 "NPT, threaded process connection - external 1/2" NPT) WIKA</t>
  </si>
  <si>
    <t>Кран трехходовой (со сбрасывающим отверстием  давления!) запорный вентиль  (для манометров).   (Резьба для подключения манометра - внутренняя 1/2"NPT, резьба для подключения к процессу  - внешняя  1/2"NPT)  WIKA</t>
  </si>
  <si>
    <t>108-1 Т</t>
  </si>
  <si>
    <t xml:space="preserve">(reset hole with pressure!) shut-off valve (Gauge). (Thread gauge connection - internal 1/2 "NPT, threaded process connection - external 1/2" NPT) </t>
  </si>
  <si>
    <t xml:space="preserve">Кран трехходовой (со сбрасывающим отверстием  давления!) запорный вентиль  (для манометров).   (Резьба для подключения манометра - внутренняя 1/2"NPT, резьба для подключения к процессу  - внешняя  1/2"NPT) </t>
  </si>
  <si>
    <t>6;</t>
  </si>
  <si>
    <t>108-2 Т</t>
  </si>
  <si>
    <t xml:space="preserve">Кран трехходовой (со сбрасывающим отверстием  давления!) запорный вентиль  (для манометров).   (Резьба для подключения манометра - внутренняя 1/2"NPT, резьба для подключения к процессу  - внешняя  1/2"NPT)  </t>
  </si>
  <si>
    <t>18; 20; 21;</t>
  </si>
  <si>
    <t>109 Т</t>
  </si>
  <si>
    <t xml:space="preserve">26.51.52.700.002.00.0796.000000000026
</t>
  </si>
  <si>
    <t>Манометр</t>
  </si>
  <si>
    <t>manometer</t>
  </si>
  <si>
    <t xml:space="preserve"> 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-1-3, ГОСТ 2405-88</t>
  </si>
  <si>
    <t>Range (-1 ... 3) bar, thread 1/2 "NPT, c separator, diam 100 mm scale filled with silicone. Fitting the bottom. WIKA</t>
  </si>
  <si>
    <t>Манометр Диапазон (-1…3) бар, резьба 1/2"NPT, c разделителем, Диам шкалы 100 мм  заполненный  силиконом. Штуцер снизу.  WIKA</t>
  </si>
  <si>
    <t>109-1 Т</t>
  </si>
  <si>
    <t xml:space="preserve">Манометр Диапазон (-1…3) бар, резьба 1/2"NPT, c разделителем, Диам шкалы 100 мм  заполненный  силиконом. Штуцер снизу.  </t>
  </si>
  <si>
    <t>110 Т</t>
  </si>
  <si>
    <t>26.51.52.700.002.00.0796.000000000035</t>
  </si>
  <si>
    <t xml:space="preserve"> 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0-6, ГОСТ 2405-88</t>
  </si>
  <si>
    <t>Range (0 ... 6) bar, thread 1/2 "NPT, c separator, diam 100 mm scale filled with silicone. Fitting the bottom. WIKA</t>
  </si>
  <si>
    <t>Манометр Диапазон (0...6) бар, резьба 1/2"NPT, c разделителем, Диам шкалы 100 мм  заполненный  силиконом. Штуцер снизу.  WIKA</t>
  </si>
  <si>
    <t>110-1 Т</t>
  </si>
  <si>
    <t xml:space="preserve">Манометр Диапазон (0...6) бар, резьба 1/2"NPT, c разделителем, Диам шкалы 100 мм  заполненный  силиконом. Штуцер снизу. </t>
  </si>
  <si>
    <t>111 Т</t>
  </si>
  <si>
    <t>26.51.52.700.002.00.0796.000000000036</t>
  </si>
  <si>
    <t xml:space="preserve"> 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0-10, ГОСТ 2405-88</t>
  </si>
  <si>
    <t>Range (0 ... 10) bar, thread 1/2 "NPT, c separator, diam 100 mm scale filled with silicone. Fitting the bottom. WIKA</t>
  </si>
  <si>
    <t>Манометр Диапазон (0...10) бар, резьба 1/2"NPT, c разделителем, Диам шкалы 100 мм  заполненный  силиконом. Штуцер снизу.  WIKA</t>
  </si>
  <si>
    <t>111-1 Т</t>
  </si>
  <si>
    <t xml:space="preserve">Манометр Диапазон (0...10) бар, резьба 1/2"NPT, c разделителем, Диам шкалы 100 мм  заполненный  силиконом. Штуцер снизу.  </t>
  </si>
  <si>
    <t>112 Т</t>
  </si>
  <si>
    <t>26.51.52.700.002.00.0796.000000000038</t>
  </si>
  <si>
    <t xml:space="preserve"> 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0-25, ГОСТ 2405-88</t>
  </si>
  <si>
    <t>Range (0 ... 25) bar, thread 1/2 "NPT, c separator, diam 100 mm scale filled with silicone. Fitting the bottom. WIKA</t>
  </si>
  <si>
    <t>Манометр Диапазон (0...25) бар, резьба 1/2"NPT, c разделителем, Диам шкалы 100 мм  заполненный  силиконом. Штуцер снизу.  WIKA</t>
  </si>
  <si>
    <t>112-1 Т</t>
  </si>
  <si>
    <t xml:space="preserve">Манометр Диапазон (0...25) бар, резьба 1/2"NPT, c разделителем, Диам шкалы 100 мм  заполненный  силиконом. Штуцер снизу.  </t>
  </si>
  <si>
    <t>113 Т</t>
  </si>
  <si>
    <t>26.51.52.700.002.00.0796.000000000039</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</si>
  <si>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0-40, ГОСТ 2405-88</t>
  </si>
  <si>
    <t>Range (0 ... 40) bar, thread 1/2 "NPT, c separator, diam 100 mm scale filled with silicone. Fitting the bottom. WIKA</t>
  </si>
  <si>
    <t>Манометр Диапазон (0...40) бар, резьба 1/2"NPT, c разделителем, Диам шкалы 100 мм  заполненный  силиконом. Штуцер снизу.  WIKA</t>
  </si>
  <si>
    <t>113-1 Т</t>
  </si>
  <si>
    <t xml:space="preserve">Манометр Диапазон (0...40) бар, резьба 1/2"NPT, c разделителем, Диам шкалы 100 мм  заполненный  силиконом. Штуцер снизу.  </t>
  </si>
  <si>
    <t>114 Т</t>
  </si>
  <si>
    <t>26.51.52.700.002.00.0796.000000000040</t>
  </si>
  <si>
    <t xml:space="preserve"> 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0-60, ГОСТ 2405-88</t>
  </si>
  <si>
    <t>Range (0 ... 60) bar, thread 1/2 "NPT, c separator, diam 100 mm scale filled with silicone. Fitting the bottom. WIKA</t>
  </si>
  <si>
    <t>Манометр Диапазон (0...60) бар, резьба 1/2"NPT, c разделителем, Диам шкалы 100 мм  заполненный  силиконом. Штуцер снизу.  WIKA</t>
  </si>
  <si>
    <t>114-1 Т</t>
  </si>
  <si>
    <t xml:space="preserve">Манометр Диапазон (0...60) бар, резьба 1/2"NPT, c разделителем, Диам шкалы 100 мм  заполненный  силиконом. Штуцер снизу.  </t>
  </si>
  <si>
    <t>115 Т</t>
  </si>
  <si>
    <t>26.51.52.700.002.00.0796.000000000041</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</si>
  <si>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0-100, ГОСТ 2405-88</t>
  </si>
  <si>
    <t>Range (0 ... 100) bar, thread 1/2 "NPT, c separator, diam 100 mm scale filled with silicone. Fitting the bottom. WIKA</t>
  </si>
  <si>
    <t>Манометр Диапазон (0...100) бар, резьба 1/2"NPT, c разделителем, Диам шкалы 100 мм  заполненный  силиконом. Штуцер снизу.  WIKA</t>
  </si>
  <si>
    <t>115-1 Т</t>
  </si>
  <si>
    <t xml:space="preserve">Манометр Диапазон (0...100) бар, резьба 1/2"NPT, c разделителем, Диам шкалы 100 мм  заполненный  силиконом. Штуцер снизу.  </t>
  </si>
  <si>
    <t>116 Т</t>
  </si>
  <si>
    <t>26.51.52.700.002.00.0796.000000000042</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</si>
  <si>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0-160, ГОСТ 2405-88</t>
  </si>
  <si>
    <t>Range (0-160), bar, thread 1/2 "NPT, c separator, diam 100 mm scale filled with silicone. Fitting the bottom. WIKA</t>
  </si>
  <si>
    <t>Манометр Диапазон (0-160) бар, резьба 1/2"NPT, c разделителем, Диам шкалы 100 мм  заполненный  силиконом. Штуцер снизу.  WIKA</t>
  </si>
  <si>
    <t>116-1 Т</t>
  </si>
  <si>
    <t xml:space="preserve">Манометр Диапазон (0-160) бар, резьба 1/2"NPT, c разделителем, Диам шкалы 100 мм  заполненный  силиконом. Штуцер снизу.  </t>
  </si>
  <si>
    <t>117 Т</t>
  </si>
  <si>
    <t>27.32.13.700.001.00.0006.000000000003</t>
  </si>
  <si>
    <t>Кабель инструментальный</t>
  </si>
  <si>
    <t>Instrument Cable</t>
  </si>
  <si>
    <t>2*2*0,75 мм2</t>
  </si>
  <si>
    <t>RE-2Y (St) Yv-fl 300v, 2x2x0,75 mm2 / 7 PIMF blue</t>
  </si>
  <si>
    <t>Инструментальный кабель КИП RE-2Y(St)Yv-fl 300v, 2x2x0,75 mm2/7 PIMF синий</t>
  </si>
  <si>
    <t>117-1 Т</t>
  </si>
  <si>
    <t>Май-июнь 2016г.</t>
  </si>
  <si>
    <t>11;</t>
  </si>
  <si>
    <t>118 Т</t>
  </si>
  <si>
    <t>27.32.13.700.001.00.0006.000000000002</t>
  </si>
  <si>
    <t>4*2*0,75 мм2</t>
  </si>
  <si>
    <t>RE-2Y (St) Yv-fl 300v, 4x2x0,75 mm2 / 7 PIMF blue</t>
  </si>
  <si>
    <t>Инструментальный кабель КИП RE-2Y(St)Yv-fl 300v, 4x2x0,75 mm2/7 PIMF синий</t>
  </si>
  <si>
    <t>118-1 Т</t>
  </si>
  <si>
    <t>119 Т</t>
  </si>
  <si>
    <t>27.32.13.700.001.00.0006.000000000001</t>
  </si>
  <si>
    <t>8*2*0,75 мм2</t>
  </si>
  <si>
    <t>RE-2Y (St) Yv-fl 300v, 8x2x0,75 mm2 / 7 PIMF blue</t>
  </si>
  <si>
    <t>Инструментальный кабель КИП RE-2Y(St)Yv-fl 300v, 8x2x0,75 mm2/7 PIMF синий</t>
  </si>
  <si>
    <t>119-1 Т</t>
  </si>
  <si>
    <t>120 Т</t>
  </si>
  <si>
    <t>26.30.30.900.019.00.0796.000000000000</t>
  </si>
  <si>
    <t>Модуль процессорный</t>
  </si>
  <si>
    <t>CPU &amp; Power Module</t>
  </si>
  <si>
    <t>промышленного контроллера</t>
  </si>
  <si>
    <t>type 9440/15-01-11</t>
  </si>
  <si>
    <t>Модуль  CPU &amp; Power тип 9440/15-01-11</t>
  </si>
  <si>
    <t>121 Т</t>
  </si>
  <si>
    <t>type 9440/12-01-11</t>
  </si>
  <si>
    <t>Модуль CPU &amp; Power тип 9440/12-01-11</t>
  </si>
  <si>
    <t>122 Т</t>
  </si>
  <si>
    <t>type 9440/22-01-11</t>
  </si>
  <si>
    <t>Модуль CPU &amp; Power тип 9440/22-01-11</t>
  </si>
  <si>
    <t>123 Т</t>
  </si>
  <si>
    <t>The module output (relay) digital DOMR08</t>
  </si>
  <si>
    <t>type 9477/12-08-12</t>
  </si>
  <si>
    <t>Модуль выхода (реле) цифровой DOMR08 тип 9477/12-08-12</t>
  </si>
  <si>
    <t>124 Т</t>
  </si>
  <si>
    <t>Digital output module DOM08</t>
  </si>
  <si>
    <t>type 9475/12-08-51</t>
  </si>
  <si>
    <t>Модуль выхода цифровой DOM08 тип 9475/12-08-51</t>
  </si>
  <si>
    <t>125 Т</t>
  </si>
  <si>
    <t>Digital output module DOM04</t>
  </si>
  <si>
    <t>type 9475/12-04-21</t>
  </si>
  <si>
    <t>Модуль выхода цифровой DOM04тип 9475/12-04-21</t>
  </si>
  <si>
    <t>126 Т</t>
  </si>
  <si>
    <t>module AIM08</t>
  </si>
  <si>
    <t>type 9460/12-08-11</t>
  </si>
  <si>
    <t>Модуль AIM08 тип 9460/12-08-11</t>
  </si>
  <si>
    <t>127 Т</t>
  </si>
  <si>
    <t>Module AOM 08</t>
  </si>
  <si>
    <t>type 9465/12-08-11</t>
  </si>
  <si>
    <t>Модуль АОМ 08тип 9465/12-08-11</t>
  </si>
  <si>
    <t>128 Т</t>
  </si>
  <si>
    <t>The module outputs digital DIM16</t>
  </si>
  <si>
    <t>type 9470/22-16-11</t>
  </si>
  <si>
    <t>Модуль выхода цифровой DIM16тип 9470/22-16-11</t>
  </si>
  <si>
    <t>129 Т</t>
  </si>
  <si>
    <t>Module</t>
  </si>
  <si>
    <t>Input Module SM 321 digital signals DI 16XDC24V</t>
  </si>
  <si>
    <t>Модуль ввода дискретных сигналов SM 321 DI 16XDC24V</t>
  </si>
  <si>
    <t>130 Т</t>
  </si>
  <si>
    <t>Input modules SM 321 digital signals DI 16XDC24V</t>
  </si>
  <si>
    <t>Модули ввода дискретных сигналов SM 321 DI 16XDC24V</t>
  </si>
  <si>
    <t>131 Т</t>
  </si>
  <si>
    <t>SM 322 DO 16XDC24V / 0,5A.</t>
  </si>
  <si>
    <t>МодульSM 322 DO 16XDC24V/0,5A.</t>
  </si>
  <si>
    <t>132 Т</t>
  </si>
  <si>
    <t>Analog Input Module</t>
  </si>
  <si>
    <t>SM 331 AI 8X16BIT</t>
  </si>
  <si>
    <t>Модуль ввода аналоговых сигналов SM 331 AI 8X16BIT</t>
  </si>
  <si>
    <t>133 Т</t>
  </si>
  <si>
    <t>SM 331 AI 8XRTD</t>
  </si>
  <si>
    <t>Модули ввода аналоговых сигналов SM 331 AI 8XRTD</t>
  </si>
  <si>
    <t>134 Т</t>
  </si>
  <si>
    <t>SM 332 AO 8X12BIT</t>
  </si>
  <si>
    <t>Модули вывода аналоговых сигналов SM 332 AO 8X12BIT</t>
  </si>
  <si>
    <t>135 Т</t>
  </si>
  <si>
    <t>type 9477/15-08-12</t>
  </si>
  <si>
    <t>Модуль выхода (реле) цифровой  DOMR08тип 9477/15-08-12</t>
  </si>
  <si>
    <t>136 Т</t>
  </si>
  <si>
    <t>28.21.14.700.015.00.0796.000000000000</t>
  </si>
  <si>
    <t>Датчик контроля пламени</t>
  </si>
  <si>
    <t>The flame detector</t>
  </si>
  <si>
    <t>инфракрасный спектр 1800 нм, тип фотоприемника ФР-1-3-68К, чувствительность 240 В/Вт</t>
  </si>
  <si>
    <t xml:space="preserve">Landis &amp; GYR QRA2 </t>
  </si>
  <si>
    <t xml:space="preserve">Датчик пламени Landis &amp; GYR QRA2 </t>
  </si>
  <si>
    <t>136-1 Т</t>
  </si>
  <si>
    <t>137 Т</t>
  </si>
  <si>
    <t>26.51.12.590.013.00.0796.000000000003</t>
  </si>
  <si>
    <t>Уровнемер</t>
  </si>
  <si>
    <t>Guided Wave Radar Level Meter and the upper-level interface</t>
  </si>
  <si>
    <t>радарный</t>
  </si>
  <si>
    <t xml:space="preserve">3302-H-A-1-S-1-E-3B-M-04-00-RB-E1-M1-Q5 </t>
  </si>
  <si>
    <t xml:space="preserve">Радарный волноводный измеритель верхнего уровня и уровня раздела фаз 3302-H-A-1-S-1-E-3B-M-04-00-RB-E1-M1-Q5 </t>
  </si>
  <si>
    <t>137-1 Т</t>
  </si>
  <si>
    <t>138 Т</t>
  </si>
  <si>
    <t>The level sensor flange with external membrane with capillary length of 3 meters</t>
  </si>
  <si>
    <t>3051L-2-A-G0-K-A-31-A-A-S1-K8-M5-Q4Membrane Model 1199-M-A-E-56-D-FFW-G-G-DA-0-0</t>
  </si>
  <si>
    <t>Датчик уровня фланцевый  с выносной мембраной с капилляром длиной 3 метра 3051L-2-A-G0-K-A-31-A-A-S1-K8-M5-Q4 Мембрана Model 1199-M-A-E-56-D-FFW-G-G-DA-0-0</t>
  </si>
  <si>
    <t>138-1 Т</t>
  </si>
  <si>
    <t>139 Т</t>
  </si>
  <si>
    <t>analog input module HART AIM08</t>
  </si>
  <si>
    <t>type 9461/12-08-11</t>
  </si>
  <si>
    <t>Аналоговый модуль входа HART  АIM08 тип 9461/12-08-11</t>
  </si>
  <si>
    <t>140 Т</t>
  </si>
  <si>
    <t>The digital output module DOM08</t>
  </si>
  <si>
    <t>type 9475/12-08-61</t>
  </si>
  <si>
    <t>Цифровой модуль выхода DOM08 тип 9475/12-08-61</t>
  </si>
  <si>
    <t>141 Т</t>
  </si>
  <si>
    <t>26.51.51.300.000.00.0796.000000000052</t>
  </si>
  <si>
    <t>Термометр</t>
  </si>
  <si>
    <t>Thermometer invoice 0..100ºC</t>
  </si>
  <si>
    <t>биметаллический, класс точности 0 1, диаметр корпуса не более 63 мм, биметаллический</t>
  </si>
  <si>
    <t>Type S73.100 Range 0 .. + 100 ° C, process connection on the tube; WIKA</t>
  </si>
  <si>
    <t>Термометр накладной  0..100ºC Тип S73.100  Диапазон 0..+100С, подключение к процессу на трубу; WIKA</t>
  </si>
  <si>
    <t>141-1 Т</t>
  </si>
  <si>
    <t>141-2 Т</t>
  </si>
  <si>
    <t>142 Т</t>
  </si>
  <si>
    <t>28.14.11.900.004.00.0796.000000000000</t>
  </si>
  <si>
    <t>Клапан предохранительный</t>
  </si>
  <si>
    <t>solenoid valve</t>
  </si>
  <si>
    <t>тип КПЭГ-50П, запорный, с электромагнитным приводом, давление условное 1,2 Мпа, условный диаметр 50 мм</t>
  </si>
  <si>
    <t>ВН2Н-3П фл. (Ду50,
Ру0,3 МПа; 220В; 50Гц; У2)</t>
  </si>
  <si>
    <t>Клапан электромагнитный ВН2Н-3П фл. (Ду50,
Ру0,3 МПа; 220В; 50Гц; У2)</t>
  </si>
  <si>
    <t>143 Т</t>
  </si>
  <si>
    <t>ВН2В-3; фл. (Ду50, Ру0,3
МПа; 220В; 50Гц; У2)</t>
  </si>
  <si>
    <t>Клапан электромагнитный ВН2В-3; фл. (Ду50, Ру0,3
МПа; 220В; 50Гц; У2)</t>
  </si>
  <si>
    <t>144 Т</t>
  </si>
  <si>
    <t>ВФ3/4Н-4; (Ду15, Ру0,4
МПа; 220В; 50Гц; У2)</t>
  </si>
  <si>
    <t>Клапан электромагнитный ВФ3/4Н-4; (Ду15, Ру0,4
МПа; 220В; 50Гц; У2)</t>
  </si>
  <si>
    <t>145 Т</t>
  </si>
  <si>
    <t>ВН1/2Н-4К; (Ду15, Ру0,4
МПа; 220В; 50Гц; У2)</t>
  </si>
  <si>
    <t>Клапан электромагнитный ВН1/2Н-4К; (Ду15, Ру0,4
МПа; 220В; 50Гц; У2)</t>
  </si>
  <si>
    <t>146 Т</t>
  </si>
  <si>
    <t xml:space="preserve">Explosion-proof solenoid valve </t>
  </si>
  <si>
    <t>DN50 PN25-1РТ-2КВ 1ExdIIBT4 IP66 СЕНС 492115.001 ТU</t>
  </si>
  <si>
    <t>Клапан электромагнитный взрывозащищенный СЕНСDN50 PN25-1РТ-2КВ 1ExdIIBT4 IP66 СЕНС 492115.001 ТУ</t>
  </si>
  <si>
    <t>147 Т</t>
  </si>
  <si>
    <t>28.14.20.000.016.00.0796.000000000001</t>
  </si>
  <si>
    <t>Регулятор давления газа</t>
  </si>
  <si>
    <t>Gas Pressure Regulator</t>
  </si>
  <si>
    <t>универсальный</t>
  </si>
  <si>
    <t xml:space="preserve">RDG-50-N (DN 50; PN 1,2MPa) </t>
  </si>
  <si>
    <t>Регулятор давления газа РДГ-50-Н (Ду 50; Ру
1,2МПа)</t>
  </si>
  <si>
    <t>148 Т</t>
  </si>
  <si>
    <t>28.21.14.700.011.00.0796.000000000000</t>
  </si>
  <si>
    <t>Устройство запально-защитное</t>
  </si>
  <si>
    <t>burners fuse</t>
  </si>
  <si>
    <t>для автоматического розжига и контроля наличия пламении в горелках, котлах и теплоагрегатах</t>
  </si>
  <si>
    <t>EIV-01-D-250</t>
  </si>
  <si>
    <t>Горелка запальная ЭИВ-01-Д-250</t>
  </si>
  <si>
    <t>149 Т</t>
  </si>
  <si>
    <t>26.11.40.500.002.00.0796.000000000001</t>
  </si>
  <si>
    <t>Датчик-реле</t>
  </si>
  <si>
    <t>"Ultraviolet sensor-Relay control of flame "</t>
  </si>
  <si>
    <t>диапазон измеряемого давления 0,02-0,6 МПа</t>
  </si>
  <si>
    <t>Sail-002UF-1 / 24E</t>
  </si>
  <si>
    <t>Ультрафиолетовый датчик-
реле контроля пламениПарус-002УФ-1/24Е</t>
  </si>
  <si>
    <t>150 Т</t>
  </si>
  <si>
    <t>28.21.13.600.008.00.0796.000000000000</t>
  </si>
  <si>
    <t>Контроллер</t>
  </si>
  <si>
    <t>Industrial Controller</t>
  </si>
  <si>
    <t>для газовых котлов</t>
  </si>
  <si>
    <t>Direct Logic Controller 06 DO-06DD1</t>
  </si>
  <si>
    <t>Промышленный контроллер Direct Logic 06  DO-06DD1</t>
  </si>
  <si>
    <t>151 Т</t>
  </si>
  <si>
    <t>Controller</t>
  </si>
  <si>
    <t>SCADAPack 32</t>
  </si>
  <si>
    <t>Контроллер SCADAPack 32</t>
  </si>
  <si>
    <t>152 Т</t>
  </si>
  <si>
    <t>Burner H-800</t>
  </si>
  <si>
    <t>Type: G70 / 1-B-ZM-NR.Fabr.№5436743 / Cat. II2H3B / P. Power: min 800 max 7400 kWt. The gas pressure: min 15, max 500 mbar.</t>
  </si>
  <si>
    <t>Горелка Н-800Тип: G70/1-B-ZM-NR.Fabr.№5436743/Cat. II2H3B/P. Мощность: min 800  max 7400 kWt.Даление газа:  min 15  max 500  мбар.</t>
  </si>
  <si>
    <t>153 Т</t>
  </si>
  <si>
    <t>26.51.66.500.001.00.0796.000000000000</t>
  </si>
  <si>
    <t>Процессор</t>
  </si>
  <si>
    <t>Communication processor CP343-1</t>
  </si>
  <si>
    <t>коммуникационный, для построения коммуникационной среды со связями различного типа</t>
  </si>
  <si>
    <t>6GK7343-1EX30-0XE0</t>
  </si>
  <si>
    <t>Коммуникационный процессор CP343-16GK7343-1EX30-0XE0</t>
  </si>
  <si>
    <t>154 Т</t>
  </si>
  <si>
    <t>155 Т</t>
  </si>
  <si>
    <t>Communication processor CP343-5</t>
  </si>
  <si>
    <t>6AG1342-5DA03-7XE0</t>
  </si>
  <si>
    <t>Коммуникационный процессор CP343-56AG1342-5DA03-7XE0</t>
  </si>
  <si>
    <t>156 Т</t>
  </si>
  <si>
    <t>Communication processor CP341-RS232C</t>
  </si>
  <si>
    <t>6ES7340-1AH02-0AE0</t>
  </si>
  <si>
    <t>Коммуникационный процессор CP341-RS232C6ES7340-1AH02-0AE0</t>
  </si>
  <si>
    <t>157 Т</t>
  </si>
  <si>
    <t>25.73.30.200.000.00.0796.000000000007</t>
  </si>
  <si>
    <t>Труборез</t>
  </si>
  <si>
    <t>casing knife</t>
  </si>
  <si>
    <t>для водо-газопроводных труб, ручной, диаметр не менее 100 мм</t>
  </si>
  <si>
    <t>Cutter with a closed feed RIDGID 150LS</t>
  </si>
  <si>
    <t>Труборез с закрытой подачей RIDGID 150LS</t>
  </si>
  <si>
    <t>158 Т</t>
  </si>
  <si>
    <t>28.13.31.000.063.00.0796.000000000000</t>
  </si>
  <si>
    <t>Регулятор потока</t>
  </si>
  <si>
    <t>The flow sensor lube grease</t>
  </si>
  <si>
    <t>двухлинейный, давление 250 бар, максимальный расход 15 л/мин</t>
  </si>
  <si>
    <t>Proflo (PF 1) Order number: Ariel A-11295</t>
  </si>
  <si>
    <t>Датчик потока лубрикаторной смазки Proflo (PF 1) номер для заказа: Ariel A-11295</t>
  </si>
  <si>
    <t>158-1 Т</t>
  </si>
  <si>
    <t>159 Т</t>
  </si>
  <si>
    <t>22.21.29.700.008.00.0796.000000000000</t>
  </si>
  <si>
    <t>Мембрана</t>
  </si>
  <si>
    <t>The membrane for valve Daume</t>
  </si>
  <si>
    <t>материал корпуса - поливинилхлорид, тип - внутриполое волокно</t>
  </si>
  <si>
    <t>Daume RPP-10-07</t>
  </si>
  <si>
    <t>Мембрана для клапана Daume RPP-10-07</t>
  </si>
  <si>
    <t>160 Т</t>
  </si>
  <si>
    <t>26.51.51.700.007.00.0796.000000000005</t>
  </si>
  <si>
    <t>Датчик температуры</t>
  </si>
  <si>
    <t>temperature sensor</t>
  </si>
  <si>
    <t>технологический</t>
  </si>
  <si>
    <t>TC-1388 (-50 ... + 200) degrees C.</t>
  </si>
  <si>
    <t>Датчик температуры ТС-1388 (-50…+200) град.С</t>
  </si>
  <si>
    <t>160-1 Т</t>
  </si>
  <si>
    <t>161 Т</t>
  </si>
  <si>
    <t>26.51.52.790.007.00.0796.000000000000</t>
  </si>
  <si>
    <t>Датчик предельного уровня жидкости</t>
  </si>
  <si>
    <t>The oil level sensor system ATS</t>
  </si>
  <si>
    <t>рабочая температура -50 - 150 °C, рабочее давление до 100 бар, вязкость до 10000 мм2/с</t>
  </si>
  <si>
    <t>oil level sensor system ATS pumps Bornemann. AL-ADF-RV2-V00SS-L520 / 12-V44A / 4K KUEBLER 135mm / 215 mm / 390 mm / 470 mm 81902569</t>
  </si>
  <si>
    <t>Датчик уровня масла системы ATS для насосов Борнеман. AL-ADF-RV2-V00SS-L520/12-V44A/4K KUEBLER  135mm/215 mm/390 mm/470 mm   81902569</t>
  </si>
  <si>
    <t>161-1 Т</t>
  </si>
  <si>
    <t>162 Т</t>
  </si>
  <si>
    <t>26.51.52.590.001.00.0796.000000000000</t>
  </si>
  <si>
    <t>Pressure Sensor ATS</t>
  </si>
  <si>
    <t>тип МСТ</t>
  </si>
  <si>
    <t>Pressure Sensor ATS pumps Bornemann. 2088G4S22B2I1Q4 QG ATEX EEX IA II CT5 GOST-R EMERSON 4 ... 20 mA / 0 ... 276 bar 81902000</t>
  </si>
  <si>
    <t>Датчик давления системы ATS для насосов Борнеман. 2088G4S22B2I1Q4 QG ATEX EEX IA II CT5 GOST-R EMERSON  4…20 мА/0…276 bar    81902000</t>
  </si>
  <si>
    <t>162-1 Т</t>
  </si>
  <si>
    <t>163 Т</t>
  </si>
  <si>
    <t>28.14.13.900.006.00.0796.000000000000</t>
  </si>
  <si>
    <t>Клапан распределительный</t>
  </si>
  <si>
    <t>Valve</t>
  </si>
  <si>
    <t>стальной, тип соединения фланцевое</t>
  </si>
  <si>
    <t>Valve 5.890.040 ha (for flow control Ha 2.573.006)</t>
  </si>
  <si>
    <t xml:space="preserve">Клапан Ха 5.890.040 (для регулятора расхода Ха 2.573.006)  </t>
  </si>
  <si>
    <t>164 Т</t>
  </si>
  <si>
    <t>22.19.73.900.007.00.0796.000000000000</t>
  </si>
  <si>
    <t>Кольцо</t>
  </si>
  <si>
    <t>rubber rings</t>
  </si>
  <si>
    <t>резиновое, уплотнительное, ГОСТ 9833-73</t>
  </si>
  <si>
    <t>Rubber rings 009-013-25-2-2 GOST 9833-73 (for flow control Ha 2.573.006)</t>
  </si>
  <si>
    <t xml:space="preserve">Кольцо резиновое 009-013-25-2-2 по ГОСТ 9833-73  (для регулятора расхода Ха 2.573.006) </t>
  </si>
  <si>
    <t>165 Т</t>
  </si>
  <si>
    <t>Rubber rings 010-014-25-2-2 GOST 9833-73 (for flow control Ha 2.573.006)</t>
  </si>
  <si>
    <t xml:space="preserve">Кольцо резиновое 010-014-25-2-2 по ГОСТ 9833-73  (для регулятора расхода Ха 2.573.006) </t>
  </si>
  <si>
    <t>166 Т</t>
  </si>
  <si>
    <t>Rubber rings 058-064-36-2-2 GOST 9833-73 (for flow control Ha 2.573.006)</t>
  </si>
  <si>
    <t xml:space="preserve">Кольцо резиновое 058-064-36-2-2 по ГОСТ 9833-73  (для регулятора расхода Ха 2.573.006) </t>
  </si>
  <si>
    <t>167 Т</t>
  </si>
  <si>
    <t>Rubber rings 060-065-30-2-2 GOST 9833-73 (for flow control Ha 2.573.006)</t>
  </si>
  <si>
    <t>Кольцо резиновое 060-065-30-2-2 по ГОСТ 9833-73  (для регулятора расхода Ха 2.573.006)</t>
  </si>
  <si>
    <t>168 Т</t>
  </si>
  <si>
    <t>Rubber rings 100-106-36-2-2 GOST 9833-73 (for flow control Ha 2.573.006)</t>
  </si>
  <si>
    <t>Кольцо резиновое 100-106-36-2-2 по ГОСТ 9833-73  (для регулятора расхода Ха 2.573.006)</t>
  </si>
  <si>
    <t>169 Т</t>
  </si>
  <si>
    <t>25.50.12.700.019.00.0796.000000000000</t>
  </si>
  <si>
    <t>Вал шестерни</t>
  </si>
  <si>
    <t>shaft</t>
  </si>
  <si>
    <t>для трансмиссии гидравлического ключа</t>
  </si>
  <si>
    <t>Val Ha 6,306,002</t>
  </si>
  <si>
    <t>Вал Ха 6.306.002</t>
  </si>
  <si>
    <t>170 Т</t>
  </si>
  <si>
    <t>26.51.84.300.018.00.0796.000000000000</t>
  </si>
  <si>
    <t>Каретка</t>
  </si>
  <si>
    <t>carriage</t>
  </si>
  <si>
    <t>Для счетчиков производства или потребления газа, жидкости или электроэнергии</t>
  </si>
  <si>
    <t>Carriage URO 2.03.000</t>
  </si>
  <si>
    <t xml:space="preserve">Каретка УРО 2.03.000 </t>
  </si>
  <si>
    <t>171 Т</t>
  </si>
  <si>
    <t>25.93.16.900.000.02.0796.000000000000</t>
  </si>
  <si>
    <t>Пружина</t>
  </si>
  <si>
    <t>spring</t>
  </si>
  <si>
    <t>из стальной проволоки, спиральная</t>
  </si>
  <si>
    <t>Spring URO 2.01.004</t>
  </si>
  <si>
    <t>Пружина УРО 2.01.004</t>
  </si>
  <si>
    <t>172 Т</t>
  </si>
  <si>
    <t>28.13.32.000.217.00.0796.000000000000</t>
  </si>
  <si>
    <t>Уплотнение торцевое</t>
  </si>
  <si>
    <t>compressor</t>
  </si>
  <si>
    <t>к насосу</t>
  </si>
  <si>
    <t>compressor URO 2.03.003</t>
  </si>
  <si>
    <t xml:space="preserve">Уплотнение УРО 2.03.003 </t>
  </si>
  <si>
    <t>173 Т</t>
  </si>
  <si>
    <t>28.15.39.900.000.00.0796.000000000006</t>
  </si>
  <si>
    <t>Колесо</t>
  </si>
  <si>
    <t>gear wheels</t>
  </si>
  <si>
    <t>зубчатое, цилиндрическое, прямозубое, стальное</t>
  </si>
  <si>
    <t>Gear wheels Ha 8,424,003</t>
  </si>
  <si>
    <t xml:space="preserve">Колесо зубчатое  Ха 8.424.003 </t>
  </si>
  <si>
    <t>174 Т</t>
  </si>
  <si>
    <t>28.92.61.500.068.00.0796.000000000000</t>
  </si>
  <si>
    <t>Храповик</t>
  </si>
  <si>
    <t>ratchet</t>
  </si>
  <si>
    <t>для измерительной установки ОЗНА, стальной</t>
  </si>
  <si>
    <t>Ratchet Ha 8,364,001</t>
  </si>
  <si>
    <t>Храповик Ха 8.364.001</t>
  </si>
  <si>
    <t>175 Т</t>
  </si>
  <si>
    <t>26.51.84.500.002.00.0796.000000000000</t>
  </si>
  <si>
    <t>Датчик положения</t>
  </si>
  <si>
    <t>position Sensor</t>
  </si>
  <si>
    <t>для счетчика производства или потребления газа, жидкости или электроэнергии</t>
  </si>
  <si>
    <t>Position Sensor PSM 11.00.00.00-02</t>
  </si>
  <si>
    <t>Датчик положения ПСМ 11.00.00.00-02</t>
  </si>
  <si>
    <t>176 Т</t>
  </si>
  <si>
    <t>28.49.21.500.004.00.0796.000000000001</t>
  </si>
  <si>
    <t>Рейка</t>
  </si>
  <si>
    <t>Rake Ha 8,480,002</t>
  </si>
  <si>
    <t>к станку</t>
  </si>
  <si>
    <t xml:space="preserve">Рейка Ха 8.480.002 </t>
  </si>
  <si>
    <t>177 Т</t>
  </si>
  <si>
    <t>28.13.31.000.096.00.0796.000000000000</t>
  </si>
  <si>
    <t>Гильза</t>
  </si>
  <si>
    <t>Liner Ha 8,236,019</t>
  </si>
  <si>
    <t>для насоса</t>
  </si>
  <si>
    <t>Гильза Ха 8.236.019</t>
  </si>
  <si>
    <t>178 Т</t>
  </si>
  <si>
    <t>Spring Ha 8.393.050A</t>
  </si>
  <si>
    <t>Пружина  Ха 8.393.050А</t>
  </si>
  <si>
    <t>179 Т</t>
  </si>
  <si>
    <t>compressor UR 02.03.003</t>
  </si>
  <si>
    <t>Уплотнение УР 02.03.003</t>
  </si>
  <si>
    <t>180 Т</t>
  </si>
  <si>
    <t>Rubber rings 016-020-25-2-2 GOST 9833-73</t>
  </si>
  <si>
    <t>Кольцо резиновое 016-020-25-2-2  ГОСТ 9833-73</t>
  </si>
  <si>
    <t>181 Т</t>
  </si>
  <si>
    <t>Rubber rings 040-048-46-2-2 GOST 9833-73</t>
  </si>
  <si>
    <t>Кольцо резиновое 040-048-46-2-2  ГОСТ 9833-73</t>
  </si>
  <si>
    <t>182 Т</t>
  </si>
  <si>
    <t>Rubber rings 070-080-58-2-2 GOST 9833-73</t>
  </si>
  <si>
    <t>Кольцо резиновое 070-080-58-2-2  ГОСТ 9833-73</t>
  </si>
  <si>
    <t>183 Т</t>
  </si>
  <si>
    <t>Rubber rings 075-080-30-2-2 GOST 9833-73</t>
  </si>
  <si>
    <t>Кольцо резиновое 075-080-30-2-2  ГОСТ 9833-73</t>
  </si>
  <si>
    <t>184 Т</t>
  </si>
  <si>
    <t>Rubber rings 080-085-30-2-2 GOST 9833-73</t>
  </si>
  <si>
    <t>Кольцо резиновое 080-085-30-2-2  ГОСТ 9833-73</t>
  </si>
  <si>
    <t>185 Т</t>
  </si>
  <si>
    <t>Rubber rings 080-090-58-2-2 GOST 9833-73</t>
  </si>
  <si>
    <t>Кольцо резиновое 080-090-58-2-2  ГОСТ 9833-73</t>
  </si>
  <si>
    <t>186 Т</t>
  </si>
  <si>
    <t>Rubber rings 067-075-46-2-2 GOST 9833-73</t>
  </si>
  <si>
    <t>Кольцо резиновое 067-075-46-2-2  ГОСТ 9833-73</t>
  </si>
  <si>
    <t>187 Т</t>
  </si>
  <si>
    <t>Rubber rings 350-360-58-2-2 GOST 9833-73</t>
  </si>
  <si>
    <t>Кольцо резиновое 350-360-58-2-2  ГОСТ 9833-73</t>
  </si>
  <si>
    <t>188 Т</t>
  </si>
  <si>
    <t>28.14.20.000.019.00.0796.000000000003</t>
  </si>
  <si>
    <t>Привод</t>
  </si>
  <si>
    <t>hydraulic drive</t>
  </si>
  <si>
    <t>гидравлический, многооборотный</t>
  </si>
  <si>
    <t>Hydraulic Drive GP-1M Ha 5.882.008M</t>
  </si>
  <si>
    <t>Привод гидравлический ГП-1М Ха 5.882.008М</t>
  </si>
  <si>
    <t>189 Т</t>
  </si>
  <si>
    <t>28.13.12.200.000.00.0796.000000000000</t>
  </si>
  <si>
    <t>Насос дозирующий</t>
  </si>
  <si>
    <t>pumps for hydraulic actuators</t>
  </si>
  <si>
    <t>для перекачки жидкостей, возвратно-поступательный, объемного действия</t>
  </si>
  <si>
    <t>The pump hydraulic drive GP1M.08.01.00</t>
  </si>
  <si>
    <t>Насос гидропривода ГП1М.08.01.00</t>
  </si>
  <si>
    <t>190 Т</t>
  </si>
  <si>
    <t>26.51.63.500.000.02.0796.000000000006</t>
  </si>
  <si>
    <t>Счетчик</t>
  </si>
  <si>
    <t>turbine counter</t>
  </si>
  <si>
    <t>жидкости, турбинный</t>
  </si>
  <si>
    <t>Turbine counter top 1-50</t>
  </si>
  <si>
    <t>Счетчик турбинный ТОР 1-50</t>
  </si>
  <si>
    <t>190-1 Т</t>
  </si>
  <si>
    <t>191 Т</t>
  </si>
  <si>
    <t>26.51.84.300.006.00.0796.000000000000</t>
  </si>
  <si>
    <t>Редуктор</t>
  </si>
  <si>
    <t>Reducer for the counter TOP</t>
  </si>
  <si>
    <t>для счетчиков производства, потребления газа, жидкости, электроэнергии</t>
  </si>
  <si>
    <t>Reducer for the counter top 1-50 Ha 6.332.000SB</t>
  </si>
  <si>
    <t>Редуктор для счетчика ТОР 1-50 Ха 6.332.000СБ</t>
  </si>
  <si>
    <t>192 Т</t>
  </si>
  <si>
    <t>26.51.84.300.007.00.0796.000000000000</t>
  </si>
  <si>
    <t>Крыльчатка</t>
  </si>
  <si>
    <t>Impeller for the counter top</t>
  </si>
  <si>
    <t>Impeller for counter top 1-50 Ha 6,393,008</t>
  </si>
  <si>
    <t>Крыльчатка для счетчика ТОР 1-50 Ха 6.393.008</t>
  </si>
  <si>
    <t>193 Т</t>
  </si>
  <si>
    <t>27.12.22.900.001.00.0796.000000000006</t>
  </si>
  <si>
    <t>Выключатель</t>
  </si>
  <si>
    <t>Proximity switch</t>
  </si>
  <si>
    <t>автоматический, тип А, однополюсный, с магнитным размыкателем</t>
  </si>
  <si>
    <t>Proximity switch BK-FS2A-4-N for the ball valve Power</t>
  </si>
  <si>
    <t>Бесконтактный выключатель BK-FS2A-4-N для крана шарового с электроприводом</t>
  </si>
  <si>
    <t>194 Т</t>
  </si>
  <si>
    <t>17.21.15.350.001.00.0796.000000000000</t>
  </si>
  <si>
    <t>Paper for the manufacture of PIN envelopes</t>
  </si>
  <si>
    <t>под пин-коды</t>
  </si>
  <si>
    <t>paper for sealing pressure form gluing - zigzag, A4, 80 g / m2.</t>
  </si>
  <si>
    <t>Бумага для изготовления ПИН-конвертов, для заклеивания давлением, форма склейки - зигзаг, формат А4, плотность 80 г/м2.</t>
  </si>
  <si>
    <t>194-1 Т</t>
  </si>
  <si>
    <t>7; 11;</t>
  </si>
  <si>
    <t>195 Т</t>
  </si>
  <si>
    <t>26.40.42.700.003.00.0796.000000000000</t>
  </si>
  <si>
    <t>Панель управления</t>
  </si>
  <si>
    <t>The operator panel</t>
  </si>
  <si>
    <t>сенсорная, настенная</t>
  </si>
  <si>
    <t>AUTOMATION DIRECT EA7-S6M + 11220B087</t>
  </si>
  <si>
    <t>Панель оператора ЗУ ОЗНА AUTOMATION DIRECT EA7-S6M+11220B087</t>
  </si>
  <si>
    <t>196 Т</t>
  </si>
  <si>
    <t>Apparatus for controlling the pressure drop</t>
  </si>
  <si>
    <t>ACPD-3</t>
  </si>
  <si>
    <t>Устройство для регулирования перепада давления УРПД-3</t>
  </si>
  <si>
    <t>197 Т</t>
  </si>
  <si>
    <t>28.14.13.350.003.00.0796.000000000028</t>
  </si>
  <si>
    <t>Клапан запорный</t>
  </si>
  <si>
    <t>The valve is adjustable magnetic KMP-2 (gas)</t>
  </si>
  <si>
    <t>стальной, тип соединения - фланцевый, сальниковый, электромагнитный привод, давление условное 2,5 Мпа, номинальный диаметр 32 мм</t>
  </si>
  <si>
    <t xml:space="preserve">Клапан магниторегулируемый КМР-2 КМР-2 (газовый) </t>
  </si>
  <si>
    <t>198 Т</t>
  </si>
  <si>
    <t>The valve is adjustable magnetic KMP-2 (basis weight gauge)</t>
  </si>
  <si>
    <t>Клапан магниторегулируемый КМР-2 КМР-2 (массомер)</t>
  </si>
  <si>
    <t>199 Т</t>
  </si>
  <si>
    <t>28.29.83.200.003.00.0839.000000000000</t>
  </si>
  <si>
    <t>Комплект ЗИП</t>
  </si>
  <si>
    <t>Spare parts for truck scales</t>
  </si>
  <si>
    <t>для автовесов, в комплекте датчики силы, чехлы</t>
  </si>
  <si>
    <t>Two (2) load cell type C16AS3 / 20t / EEXd, two (2) protective cover on the force sensors type C16AS3 / 20t / EEXd, (Complete spare parts for truck scales)</t>
  </si>
  <si>
    <t>Комплект ЗИП для автовесов2 (два) датчика силы типа С16АС3/20t/EEXd, 2 (два) защитных чехла на датчики силы типа С16АС3/20t/EEXd, (Комплектный ЗИП для автовесов)</t>
  </si>
  <si>
    <t>200 Т</t>
  </si>
  <si>
    <t>26.20.40.000.108.00.0796.000000000000</t>
  </si>
  <si>
    <t>Источник бесперебойного питания</t>
  </si>
  <si>
    <t>Uninterruptable power source</t>
  </si>
  <si>
    <t>резервный</t>
  </si>
  <si>
    <t>APC BackUPS RS-500VA / 350W</t>
  </si>
  <si>
    <t>Источник бесперебойного питания APC BackUPS RS-500VA / 350W</t>
  </si>
  <si>
    <t>Январь-Февраль 2016г.</t>
  </si>
  <si>
    <t>200-1 Т</t>
  </si>
  <si>
    <t>201 Т</t>
  </si>
  <si>
    <t>26.20.16.930.001.00.0796.000000000002</t>
  </si>
  <si>
    <t>Манипулятор "мышь"</t>
  </si>
  <si>
    <t>plying</t>
  </si>
  <si>
    <t>оптическая, тип подключения проводной, интерфейс подключения USB</t>
  </si>
  <si>
    <t>Optical USB, 3 buttons (the average combined with a scroll wheel) Black</t>
  </si>
  <si>
    <t>Мышь оптическая USB, 3 кнопки (средняя совмещена с колесом прокрутки) Чёрная</t>
  </si>
  <si>
    <t>202 Т</t>
  </si>
  <si>
    <t>26.20.13.000.008.01.0796.000000000000</t>
  </si>
  <si>
    <t>Компьютер</t>
  </si>
  <si>
    <t>computer</t>
  </si>
  <si>
    <t>персональный, специализированный (предназначен для решения конкретных задач), Среднепроизводительный, в комплекте системный блок, монитор, клавиатура, мышь, СТ РК 1996-2010</t>
  </si>
  <si>
    <t>Personal Computer</t>
  </si>
  <si>
    <t>Персональный компьютер</t>
  </si>
  <si>
    <t>202-1 Т</t>
  </si>
  <si>
    <t>203 Т</t>
  </si>
  <si>
    <t>26.20.17.100.000.00.0796.000000000013</t>
  </si>
  <si>
    <t>Монитор</t>
  </si>
  <si>
    <t>monitor</t>
  </si>
  <si>
    <t>жидкокристаллический, диагональ 20 дюйм, разрешение 1680*1050</t>
  </si>
  <si>
    <t>A monitor with a larger screen</t>
  </si>
  <si>
    <t>Монитор с большим экраном</t>
  </si>
  <si>
    <t>203-1 Т</t>
  </si>
  <si>
    <t>204 Т</t>
  </si>
  <si>
    <t>26.30.40.900.020.00.0796.000000000000</t>
  </si>
  <si>
    <t>Точка доступа</t>
  </si>
  <si>
    <t>Industrial Access Point</t>
  </si>
  <si>
    <t>промышленная, для безпроводной передачи сигналов</t>
  </si>
  <si>
    <t>Wi-Fi with the cables and antennas</t>
  </si>
  <si>
    <t>Промышленные точки доступа Wi-Fi в комплекте с кабелями и антеннами</t>
  </si>
  <si>
    <t>204-1 Т</t>
  </si>
  <si>
    <t>205 Т</t>
  </si>
  <si>
    <t>27.32.13.500.001.01.0006.000000000002</t>
  </si>
  <si>
    <t>Кабель</t>
  </si>
  <si>
    <t>Cable</t>
  </si>
  <si>
    <t xml:space="preserve">Кабель витая пара (FTP) категория 5e экранированная, 4 пары, для внешней, уличной прокладки (+60 C до - 40 C), с металлическим тросом д. 2мм
</t>
  </si>
  <si>
    <t>Cable, twisted pair (FTP) Category 5e shielded, 4-pair, for external, street pads (+60 C to - 40 C), with a metal cable on. 2mm</t>
  </si>
  <si>
    <t>206 Т</t>
  </si>
  <si>
    <t>27.32.13.500.001.01.0796.000000000003</t>
  </si>
  <si>
    <t>коммутационный (патч-корд), UTP, катушка 300 м</t>
  </si>
  <si>
    <t>Type: UTP
Category: 5e
The length of the Bay: 305 m.
Stranded "</t>
  </si>
  <si>
    <t>Кабель Тип: UTP
Категория: 5е
Длина в бухте: 305 м.
Многожильный</t>
  </si>
  <si>
    <t>207 Т</t>
  </si>
  <si>
    <t>26.30.30.900.093.00.0796.000000000009</t>
  </si>
  <si>
    <t>Розетка</t>
  </si>
  <si>
    <t>Information Outlet</t>
  </si>
  <si>
    <t>для соединения оптических шнуров, переходная, оптическая</t>
  </si>
  <si>
    <t>Legrand RJ45 sockets internal execution</t>
  </si>
  <si>
    <t>Информационная розетка Legrand RJ45 внутреннего исполнения</t>
  </si>
  <si>
    <t>208 Т</t>
  </si>
  <si>
    <t>Legrand RJ45 sockets of external execution (box, caliper, pad, dual core RJ45)</t>
  </si>
  <si>
    <t>Информационная розетка Legrand RJ45 внешнего исполнения  (коробка, супорт, накладка, сдвоенная сердцевина RJ45)</t>
  </si>
  <si>
    <t>209 Т</t>
  </si>
  <si>
    <t>napkins</t>
  </si>
  <si>
    <t>Defender CLN 30101 wipes for monitors</t>
  </si>
  <si>
    <t>Салфетки Defender CLN 30101 влажные салфетки для мониторов</t>
  </si>
  <si>
    <t>210 Т</t>
  </si>
  <si>
    <t>20.41.32.590.000.14.0796.000000000000</t>
  </si>
  <si>
    <t>Liquid for cleaning</t>
  </si>
  <si>
    <t>для проведения химических очисток различного оборудования, жидкость, техническое</t>
  </si>
  <si>
    <t>Spray cleaner Defender CLN 30593</t>
  </si>
  <si>
    <t>Спрей-очиститель Defender CLN 30593</t>
  </si>
  <si>
    <t>211 Т</t>
  </si>
  <si>
    <t>Wet wipes for surfaces Defender CLN 30300</t>
  </si>
  <si>
    <t>Влажные салфетки для корпусов техники Defender CLN 30300</t>
  </si>
  <si>
    <t>212 Т</t>
  </si>
  <si>
    <t>26.20.21.300.000.00.0796.000000000000</t>
  </si>
  <si>
    <t>Диск жесткий внешний</t>
  </si>
  <si>
    <t>HDD</t>
  </si>
  <si>
    <t>размер 1,8'', интерфейс USB 2.0, емкость 120 Гб</t>
  </si>
  <si>
    <t>Hard drive for notebook</t>
  </si>
  <si>
    <t xml:space="preserve"> Жёсткий диск для ноутбука</t>
  </si>
  <si>
    <t>213 Т</t>
  </si>
  <si>
    <t>22.21.29.700.001.00.0796.000000000001</t>
  </si>
  <si>
    <t>Хомут</t>
  </si>
  <si>
    <t xml:space="preserve">Nylon collars, ties </t>
  </si>
  <si>
    <t>стяжка пластиковая, крепежная, длина 100 мм, ширина 3 мм</t>
  </si>
  <si>
    <t>КСС 3х100</t>
  </si>
  <si>
    <t>Нейлоновые хомуты-стяжки (штрабсы) КСС 3х100</t>
  </si>
  <si>
    <t>214 Т</t>
  </si>
  <si>
    <t>22.21.29.700.001.00.0796.000000000006</t>
  </si>
  <si>
    <t>стяжка пластиковая, крепежная, длина 200 мм, ширина 4 мм</t>
  </si>
  <si>
    <t>КСС 4х200</t>
  </si>
  <si>
    <t>Нейлоновые хомуты-стяжки (штрабсы) КСС 4х200</t>
  </si>
  <si>
    <t>215 Т</t>
  </si>
  <si>
    <t>32.50.13.100.012.00.0796.000000000000</t>
  </si>
  <si>
    <t>Инструмент зажимный</t>
  </si>
  <si>
    <t>Crimping Tool Universal</t>
  </si>
  <si>
    <t>шарнирный</t>
  </si>
  <si>
    <t>Universal crimping tool 11212530 created for 6- and 8-position modular telephone jacks such as Western Electric (WE) / Stewart Stamping (SS)</t>
  </si>
  <si>
    <t>Инструмент обжимной универсальный 11212530 создан для 6- и 8-позиционных модульных телефонных гнезд типа Western Electric (WE)/Stewart Stamping (SS)</t>
  </si>
  <si>
    <t>215-1 Т</t>
  </si>
  <si>
    <t>216 Т</t>
  </si>
  <si>
    <t>26.20.40.000.180.00.0796.000000000003</t>
  </si>
  <si>
    <t>Картридж</t>
  </si>
  <si>
    <t>purple ink cartridge</t>
  </si>
  <si>
    <t>Тонерный, Цветной, Magenta</t>
  </si>
  <si>
    <t>HP 82, 69 ml C4912A (HP DJ 500)</t>
  </si>
  <si>
    <t>Картридж пурпурный чернильный HP 82, 69 мл C4912A (HP DJ 500)</t>
  </si>
  <si>
    <t>216-1 Т</t>
  </si>
  <si>
    <t>8; 11; 15; 18; 19; 20; 21; 22;</t>
  </si>
  <si>
    <t>217 Т</t>
  </si>
  <si>
    <t>cartridge</t>
  </si>
  <si>
    <t>blue inc HP 82 69 ml C4911A (HP DJ 500)</t>
  </si>
  <si>
    <t>Картридж голубой чернильный HP 82 69 мл C4911A (HP DJ 500)</t>
  </si>
  <si>
    <t>217-1 Т</t>
  </si>
  <si>
    <t>218 Т</t>
  </si>
  <si>
    <t>cartridge blue</t>
  </si>
  <si>
    <t>C9731A (HP CLJ 5500n)</t>
  </si>
  <si>
    <t>Картридж голубой C9731A (HP CLJ 5500n)</t>
  </si>
  <si>
    <t>219 Т</t>
  </si>
  <si>
    <t>cartridge yellow</t>
  </si>
  <si>
    <t>C9732A (HP CLJ 5500n)</t>
  </si>
  <si>
    <t>Картридж жёлтый C9732A (HP CLJ 5500n)</t>
  </si>
  <si>
    <t>220 Т</t>
  </si>
  <si>
    <t>cartridge purple</t>
  </si>
  <si>
    <t>C9733A (HP CLJ 5500n)</t>
  </si>
  <si>
    <t>Картридж пурпурный C9733A (HP CLJ 5500n)</t>
  </si>
  <si>
    <t>221 Т</t>
  </si>
  <si>
    <t>26.20.40.000.180.00.0796.000000000000</t>
  </si>
  <si>
    <t>Waste Toner Container</t>
  </si>
  <si>
    <t>для сбора отработанного тонера</t>
  </si>
  <si>
    <t>008R13089 (Xerox WC 7120)</t>
  </si>
  <si>
    <t>Контейнер отработанного тонера 008R13089 (Xerox WC 7120)</t>
  </si>
  <si>
    <t>222 Т</t>
  </si>
  <si>
    <t>26.20.40.000.120.00.0839.000000000000</t>
  </si>
  <si>
    <t>Головка</t>
  </si>
  <si>
    <t>Head blue print</t>
  </si>
  <si>
    <t>для принтера, печатающая</t>
  </si>
  <si>
    <t>НР 11 C4811A</t>
  </si>
  <si>
    <t>Головка печатающая голубая НР 11 C4811A</t>
  </si>
  <si>
    <t>223 Т</t>
  </si>
  <si>
    <t>Head black print</t>
  </si>
  <si>
    <t>НР 11 C4810A</t>
  </si>
  <si>
    <t>Головка печатающая чёрная НР 11 C4810A</t>
  </si>
  <si>
    <t>224 Т</t>
  </si>
  <si>
    <t>Head purple print</t>
  </si>
  <si>
    <t>HP 11 C4812A</t>
  </si>
  <si>
    <t>Головка печатающая пурпурная HP 11 C4812A</t>
  </si>
  <si>
    <t>225 Т</t>
  </si>
  <si>
    <t>Head yellow print</t>
  </si>
  <si>
    <t>HP 11 C4813A</t>
  </si>
  <si>
    <t>Головка печатающая жёлтая HP 11 C4813A</t>
  </si>
  <si>
    <t>226 Т</t>
  </si>
  <si>
    <t>108R00865 (Xerox Phaser 7500)</t>
  </si>
  <si>
    <t>Контейнер отработанного тонера 108R00865 (Xerox Phaser 7500)</t>
  </si>
  <si>
    <t>227 Т</t>
  </si>
  <si>
    <t>26.40.33.900.003.00.0796.000000000000</t>
  </si>
  <si>
    <t>Видеокамера</t>
  </si>
  <si>
    <t>Color Video Camera (street performance)</t>
  </si>
  <si>
    <t>цифровая</t>
  </si>
  <si>
    <t>1/3 "Panasonic 2.1 Mpix CMOS, max resolution 1920x1080, day / night: 0.4 Lux / F1.2 (color), 0 Lux (B / W IR on.) Lens DC. Mpix, f = 2.8 - 10 mm @ F1.4 / manual adjustment, digital zoom 2x-64x; Sens-up: 2x -60x; outdoor, water resistant (IP-66), meals: DC12B / AS24V; power DC12B: 7.8 W / AS24V: 10 W; t = -40 ° C ~ + 50 ° C; 1.5 kg weight.</t>
  </si>
  <si>
    <t>Видеокамера цветная (уличного исполнения)1/3" Panasonic 2.1 Mpix CMOS, максимальное разрешение 1920х1080; режим день/ночь; 0.4 Люкс/F1.2 (цвет); 0 Люкс (ч/б ИК вкл.); объектив DC. Mpix, f=2.8 – 10 мм@F1.4/ручной подстройки; цифровой зум 2х-64х; Sens-up: 2x -60x; уличная, влагонепроницаемая (IP-66); питание: DC12B/АС24В; энергопотребление DC12B:7.8 Вт/АС24В: 10 Вт; t=-40°С~+50°С;  вес 1,5 кг.</t>
  </si>
  <si>
    <t>228 Т</t>
  </si>
  <si>
    <t>IP Camera color (street performance)</t>
  </si>
  <si>
    <t>3.0 megapixel outdoor IP-camera, 1 / 2.8 'CMOS.klass protection IP66, Min. Illumination: 0.1Lux @ f1.2, 0.14lux @ f1.4; 2.8-12mm varifocal lens. Video resolution: 1920x1080, 1280x960, and 1280x720 @ 25fps.3D DNR; WDR; Support ICR, BLC; HLC; EIS (electronic control); 2048x1536 @ 20fps; 1920x1080 @ 25 fps; 1280x960 and 1280x720 @ 25fps, ABF (Auto Back Focus), motion detection; detection of persons; ROI (Desirable area) up to 4 zones; audio input / audio output - 1/1 support three streams. 12V or via Ethernet (PoE). intelligent IR illumination up to 30 m; 11B consumption; t = -30 ° C ~ + 60 ° C; 98h105x328,8 mm; weight 1.7 kg;</t>
  </si>
  <si>
    <t xml:space="preserve">IP видеокамера цветная (уличного исполнения) 3.0 мегапиксельная уличная IP-камера,1/2.8' CMOS.класс защиты IP66, Мин. Освещение: 0.1Lux @ f1.2, 0.14lux @ f1.4; Вариофокальный объектив 2.8-12мм. Разрешение видео: 1920x1080, 1280х960 и 1280x720 @ 25fps.3D DNR; WDR;  Support ICR, BLC; HLC; EIS (Электронный Стабилизатор); 2048х1536 @ 20fps; 1920x1080 @ 25 fps; 1280x960 и 1280x720 @ 25fps, ABF (Автоматический Задний Фокус), детекция движения; детекция лиц; ROI (Интересуемые зоны) до 4 зон; аудиовход/аудиовыход - 1/1 Поддержка трех потоков. Питание 12В  или через Ethernet (PoE). умная ИК-подсветка до 30 м; потребление 11В; t=-30°C~+60°C; 98х105x328,8 мм; вес 1,7кг; </t>
  </si>
  <si>
    <t>228-1 Т</t>
  </si>
  <si>
    <t>229 Т</t>
  </si>
  <si>
    <t>26.40.33.900.004.00.0796.000000000002</t>
  </si>
  <si>
    <t>Видеорегистратор</t>
  </si>
  <si>
    <t>DVR 16-channel</t>
  </si>
  <si>
    <t>16-канальный</t>
  </si>
  <si>
    <t>"16-channel NVR bundled with a joystick to control the camera; the capacity of 100 MB, Recording resolution: 5MP / 3MP / 1080P / UXGA / 720P / VGA / 4CIF / DCIF / 2CIF / CIF / QCIF; Bandwidth 100Mbps; 1 audiovh ./1 O .; Video Out .: 1 HDMI output (1920 × 1080P / 60Hz), (1600 × 1200 / 60Hz), (1280 × 1024 / 60Hz), (1280 × 720 / 60Hz), (1,024 × 768 / 60Hz ); 1 VGA output (1920 × 1080P / 60Hz), (1600 × 1200 / 60Hz), (1280 × 1024 / 60Hz), (1280 × 720 / 60Hz), (1,024 × 768 / 60Hz); 1 CVBS output BNC 1.0 Vp-p, 75 Ω (704 × 576); 2hUSB-2.0 Supports up to 2 SATA 4 TB, 1 RS485; Network Interface 1 RJ-45 10/100/1000 Mbps self-adaptive Ethernet, 8 independent 100 Mbps PoE; power 100 ~ 240VAC; t = -10 ° - + 55 ° C; 445 × 290 × 45 mm (19 "" rack), a weight of 2 kg + Hard Drive, HDD 4Tb.SATA II WD Caviar Green 64 Mb - 3 PC.</t>
  </si>
  <si>
    <t>Видеорегистратор 16-ти канальный в комплекте с  джойстиком для управления видеокамер; пропускная способность 100 Мб; Разрешение записи: 5MP / 3MP / 1080P / UXGA / 720P / VGA / 4CIF / DCIF / 2CIF / CIF / QCIF; Пропускная способность 100Mbps; 1 аудиовх./1 вых.; видеовых.: 1 HDMI выход (1920 × 1080P /60Hz), (1600 × 1200 /60Hz), (1280 × 1024 /60Hz), (1280 × 720/60Hz), (1024 × 768 /60Hz); 1 VGA выход (1920 × 1080P /60Hz), (1600 × 1200 /60Hz), (1280 × 1024 /60Hz), (1280 × 720/60Hz), (1024 × 768 /60Hz); 1 CVBS выход BNC 1.0 Vp-p, 75 Ω (704 × 576); 2хUSB-2.0; Поддержка до 2 SATA по 4 Тб; 1 RS485; Сетевой интерфейс 1 RJ-45 10 /100 /1000 Mbps self-adaptive Ethernet, 8 независимых 100 Mbps PoE; питание 100~240VAC;  t= -10° - + 55°C; 445×290×45 мм (в 19" стойку); вес 2 кг; +Жесткий диск, HDD 4Tb.SATA II WD Caviar Green 64 Mb - 3 шт.</t>
  </si>
  <si>
    <t>229-1 Т</t>
  </si>
  <si>
    <t>230 Т</t>
  </si>
  <si>
    <t>26.40.33.900.004.00.0796.000000000000</t>
  </si>
  <si>
    <t>DVR 4-channel</t>
  </si>
  <si>
    <t>4-канальный</t>
  </si>
  <si>
    <t>Digital 4-channel DVR, complete with a joystick to control the camera. Compression H.264; Velocity recording - 25 ips at 960x576 (WD1), 704x576 (4CIF), 704h288 (2CIF), 352x288 (CIF) and 176x144 (QCIF); Video Inputs - 4 BNC; Video outputs - 1-ch, BNC (1.0 Vp-p, 75 Ω); HDMI-out / VGA output 1-ch, resolution: 1920 × 1080P / 60 Hz, 1600 × 1200/60 Hz, of 1280 × 1024/60 Hz, of 1280 × 720/60 Hz, of 1024 × 768/60 Hz; 1 audio input, 1 audio output; two-way flow; Protocols: 1 RJ45 10M / 100M adaptive Ethernet Interface; Supports up to 4 SATA 1 TB; USB-2x2; RS-485; 12VDC, ≤10Vt; t = -10 ° C + 55 ° C. 315 × 230 × 45 mm; weight 2 kg. + HDD SATA 2000Gb GB Seagate Barracuda 7200.14, ST2000DM001, 7200rpm, 64Mb cache, Sata 6 Gb / s - 2 pieces</t>
  </si>
  <si>
    <t>Видеорегистратор 4-х канальный в комплекте с  джойстиком для управления видеокамер. Компрессия H.264; Cкорость записи - 25 ips при 960x576 (WD1), 704х576 (4CIF), 704х288 (2CIF), 352х288 (CIF) и 176х144 (QCIF); Видеовходы - 4 BNС; Видеовыходы - 1-ch, BNC (1.0 Vp-p, 75 Ω); HDMI-выход/VGA выход 1-ch, resolution: 1920 × 1080P / 60 Hz, 1600 × 1200 / 60 Hz,1280 × 1024 / 60 Hz, 1280 × 720 / 60 Hz, 1024 × 768 / 60 Hz;  1 аудиовход, 1 аудиовыход; двусторонний поток; Протоколы: 1 RJ45 10M/100M adaptive Ethernet Interface; Поддержка 1 SATA до 4 Тб; USB-2x2; RS-485; DC12В, ≤10Вт; t=-10°C+55°C. 315 × 230 × 45 мм; вес 2 кг. + HDD SATA 2000Gb GB Seagate Barracuda 7200.14, ST2000DM001, 7200rpm, 64Mb cache, Sata 6 Gb/s - 2 шт</t>
  </si>
  <si>
    <t>231 Т</t>
  </si>
  <si>
    <t>26.40.33.900.004.00.0796.000000000001</t>
  </si>
  <si>
    <t>DVR 8-channel</t>
  </si>
  <si>
    <t>8-канальный</t>
  </si>
  <si>
    <t>8-channel NVR bundled with a joystick to control the camera; capacity of 50 MB, Recording resolution: 5MP / 3MP / 1080P / UXGA / 720P / VGA / 4CIF / DCIF / 2CIF / CIF / QCIF; The capacity of 50Mbps; 1 audiovh. / 1 ​​O .; Video Out .: 1 HDMI output (1920 × 1080P / 60Hz), (1600 × 1200 / 60Hz), (1280 × 1024 / 60Hz), (1280 × 720 / 60Hz), (1,024 × 768 / 60Hz); 1 VGA output (1920 × 1080P / 60Hz), (1600 × 1200 / 60Hz), (1280 × 1024 / 60Hz), (1280 × 720 / 60Hz), (1,024 × 768 / 60Hz); 8 channels @ 4CIF / 4 channels @ 720P / 1080P @ Channel 2 / Channel 1 @ 5MP; 1 CVBS output BNC 1.0 Vp-p, 75 Ω (704 × 576); 2hUSB-2.0; Supports up to 2 SATA 4 TB; Network interface 1 RJ-45 10/100/1000 Mbps self-adaptive Ethernet, 8 independent 100 Mbps PoE; power 100 ~ 240VAC; t = -10 ° - + 55 ° C; 445 × 290 × 45 mm (19 "rack) Weight 2 kg (without DVD-drive or hard drive); + HDD SATA 2000Gb GB Seagate Barracuda 7200.14, ST2000DM001, 7200rpm, 64Mb cache, Sata 6 Gb / s - 3 pieces</t>
  </si>
  <si>
    <t>Видеорегистратор 8-ми канальный в комплекте с  джойстиком для управления видеокамер; пропускная способность 50 Мб;Разрешение записи: 5MP / 3MP / 1080P / UXGA / 720P / VGA / 4CIF / DCIF / 2CIF / CIF / QCIF; Пропускная способность 50Mbps; 1 аудиовх./1 вых.; видеовых.: 1 HDMI выход (1920 × 1080P /60Hz), (1600 × 1200 /60Hz), (1280 × 1024 /60Hz), (1280 × 720/60Hz), (1024 × 768 /60Hz); 1 VGA выход (1920 × 1080P /60Hz), (1600 × 1200 /60Hz), (1280 × 1024 /60Hz), (1280 × 720/60Hz), (1024 × 768 /60Hz); 8 каналов@4CIF/4 канала@720Р/2 канала@1080Р/1 канал @5МП; 1 CVBS выход BNC 1.0 Vp-p, 75 Ω (704 × 576); 2хUSB-2.0; Поддержка до 2 SATA по 4 Тб; Сетевой интерфейс 1 RJ-45 10 /100 /1000 Mbps self-adaptive Ethernet, 8 независимых 100 Mbps PoE; питание 100~240VAC;  t= -10° - + 55°C; 445×290×45 мм (в 19" стойку); вес 2 кг (без DVD-привода или жестких дисков); + HDD SATA 2000Gb GB Seagate Barracuda 7200.14, ST2000DM001, 7200rpm, 64Mb cache, Sata 6 Gb/s - 3 шт</t>
  </si>
  <si>
    <t>232 Т</t>
  </si>
  <si>
    <t>26.30.60.000.014.01.0796.000000000000</t>
  </si>
  <si>
    <t>Mounting accessories (cables, adapters, connectors, etc.).</t>
  </si>
  <si>
    <t>монтажный</t>
  </si>
  <si>
    <t>Монтажные принадлежности (кабель, переходники, коннектора и др.) Монтажные принадлежности (кабель, переходники, коннектора и др.)</t>
  </si>
  <si>
    <t>232-1 Т</t>
  </si>
  <si>
    <t>7; 11; 14;</t>
  </si>
  <si>
    <t>233 Т</t>
  </si>
  <si>
    <t>28.14.11.900.004.00.0796.000000000026</t>
  </si>
  <si>
    <t>Emergency, release valve BDV1354, BDV1254</t>
  </si>
  <si>
    <t>из нержавеющей стали, тип соединения - фланцевый, рычажно-грузовой, однорычажный, давление условное 1,6 Мпа, условный диаметр 50 мм</t>
  </si>
  <si>
    <t xml:space="preserve">"Model: SB / 520-SP60 BETTIS.
SERIAL 043001A-4.
OPERATING PRESSURE RANGE 60/116 PSIG
TEMP.RANGE -20 / 200F.
Inter-flanging distance 290mm.
Diameter: 2 ".
The diameter of the pin: Ø16mm
Flanging 8 holes. Diameter: 2 ".
Distance between centers 128mm flanging along.
</t>
  </si>
  <si>
    <t>Аварийный, стравливающий клапан BDV1354, BDV1254 Модель: SB/520-SP60   BETTIS.
SERIAL 043001A-4.
OPERATING PRESSURE RANGE  60/116 PSIG
TEMP.RANGE   -20/200F.
Межфлянцевое расстояние 290мм.
Диаметр:2″.
Диаметр шпильки  : ø16мм
Флянец  8-ми дырый. Диаметр: 2″.
Межцентровое расстояние флянца  128мм.</t>
  </si>
  <si>
    <t>в  течение 150 дней</t>
  </si>
  <si>
    <t>234 Т</t>
  </si>
  <si>
    <t>Emergency, release valve BDV5000, BDV5010.</t>
  </si>
  <si>
    <t xml:space="preserve">"EL-O-MATIC
Inter-flanging distance 280mm.
The diameter of the stud: 18mm.
Flanging 8 holes.
Distance between centers: 170mm.
Diameter: 3 ".
</t>
  </si>
  <si>
    <t>Аварийный, стравливающий клапан BDV5000, BDV5010.EL-O-MATIC
Межфлянцовое расстояние 280мм.
Диаметр шпилек: 18мм.
Флянец 8-ми дырый.
Межцентровое расстояние: 170мм.
Диаметр:3″.</t>
  </si>
  <si>
    <t>235 Т</t>
  </si>
  <si>
    <t>Temperature Sensor Bearing E / compressor motor CG-1, CG-2A / B</t>
  </si>
  <si>
    <t>EPHY-MESS GmbH   09020832-001065205 Wlesbaden-Delkenhelm 04/09  -50°C/+100°°C   lm//10mA PTB 00 ATEX 2G Ex ll T4  SN70133  PT100/B-150x6S-M10x1-2/5-EX-O    Sn/-№0002</t>
  </si>
  <si>
    <t>Датчик температуры подшипника эл/двигателя компрессора КГ-1,КГ-2А/БEPHY-MESS GmbH   09020832-001065205 Wlesbaden-Delkenhelm 04/09  -50°C/+100°°C   lm//10mA PTB 00 ATEX 2G Ex ll T4  SN70133  PT100/B-150x6S-M10x1-2/5-EX-O    Sn/-№0002</t>
  </si>
  <si>
    <t>235-1 Т</t>
  </si>
  <si>
    <t>236 Т</t>
  </si>
  <si>
    <t>62.01.29.000.000.00.0796.000000000000</t>
  </si>
  <si>
    <t>Программное обеспечение</t>
  </si>
  <si>
    <t>Software: TIA PORTAL PROFESSIONAL V 13.0, SIEMENS</t>
  </si>
  <si>
    <t>Оригинал программного обеспечения (кроме услуг по разработке программных обеспечении по заказу)</t>
  </si>
  <si>
    <t xml:space="preserve">6ES7822-1AA03-0YA5, SIMATIC STEP 7 PROFESSIONAL V13
FLOATING LICENSE;
ENGINEERING SOFTWARE
IN TIA PORTAL;
SOFTWARE AND DOCUMENTATION
ON DVD; LICENSE KEY
ON USB-STICK; CLASS A;
6 LANGUAGES: GE,EN,IT,FR,SP,CH;
EXECUTABLE UNDER
WINDOWS 7 (32 BIT, 64 BIT),
WINDOWS 8 SP1 (64 BIT);
FOR CONFIGURATION OF
SIMATIC S7-1200/1500,
SIMATIC S7-300/400/WINAC,
SIMATIC BASIC PANELS
</t>
  </si>
  <si>
    <t>Программное обеспечение: TIA PORTAL PROFESSIONAL V 13.0, SIEMENS6ES7822-1AA03-0YA5, SIMATIC STEP 7 PROFESSIONAL V13
FLOATING LICENSE;
ENGINEERING SOFTWARE
IN TIA PORTAL;
SOFTWARE AND DOCUMENTATION
ON DVD; LICENSE KEY
ON USB-STICK; CLASS A;
6 LANGUAGES: GE,EN,IT,FR,SP,CH;
EXECUTABLE UNDER
WINDOWS 7 (32 BIT, 64 BIT),
WINDOWS 8 SP1 (64 BIT);
FOR CONFIGURATION OF
SIMATIC S7-1200/1500,
SIMATIC S7-300/400/WINAC,
SIMATIC BASIC PANELS</t>
  </si>
  <si>
    <t>236-1 Т</t>
  </si>
  <si>
    <t>237 Т</t>
  </si>
  <si>
    <t>Block of spark ignition</t>
  </si>
  <si>
    <t>Block of spark ignition BSI-M (TU 3113-018-5080-2029-06) 220 B 50Hz ip54</t>
  </si>
  <si>
    <t>Блок искрового розжига БИР-М (ТУ 3113-018-5080-2029-06) 220 В- 50ГЦ ip54</t>
  </si>
  <si>
    <t>238 Т</t>
  </si>
  <si>
    <t>25.21.13.000.000.00.0796.000000000000</t>
  </si>
  <si>
    <t>Электромагнит</t>
  </si>
  <si>
    <t>The electro-magnet</t>
  </si>
  <si>
    <t xml:space="preserve">Coil for electric magnet air </t>
  </si>
  <si>
    <t>Катушка на электромагнит подачи воздуха  3Д 101 01, 3Д10102</t>
  </si>
  <si>
    <t>239 Т</t>
  </si>
  <si>
    <t>26.51.53.100.004.00.0796.000000000000</t>
  </si>
  <si>
    <t>Газоанализатор</t>
  </si>
  <si>
    <t>gas alarm</t>
  </si>
  <si>
    <t>портативный, ГОСТ 13320-81</t>
  </si>
  <si>
    <t>GSM-05 (01-5/2/A-0-0-3</t>
  </si>
  <si>
    <t>Газосигнализатор ГСМ-05 (01-5/2/A-0-0-3</t>
  </si>
  <si>
    <t>239-1 Т</t>
  </si>
  <si>
    <t>240 Т</t>
  </si>
  <si>
    <t>25.21.13.000.018.00.0796.000000000000</t>
  </si>
  <si>
    <t>Датчик предельной температуры</t>
  </si>
  <si>
    <t>Temperature sensor WIKA</t>
  </si>
  <si>
    <t>Pt-100 -50 +250С (TR-10D)</t>
  </si>
  <si>
    <t>Термодатчик WIKAPt-100 -50 +250С (TR-10D)</t>
  </si>
  <si>
    <t>240-1 Т</t>
  </si>
  <si>
    <t>241 Т</t>
  </si>
  <si>
    <t>Temperature sensor Metran</t>
  </si>
  <si>
    <t>Metran Temperature sensor 4-20 mA (TSPU-Metran-276-08)</t>
  </si>
  <si>
    <t>Термодатчик Метран 4-20 ма (ТСПУ-МЕТРАН-276-08)</t>
  </si>
  <si>
    <t>241-1 Т</t>
  </si>
  <si>
    <t>242 Т</t>
  </si>
  <si>
    <t>gas analyzer</t>
  </si>
  <si>
    <t>The block detector (TU4215-410-20885897-2006)</t>
  </si>
  <si>
    <t>Газоанализатор, блок детекторный (ТУ4215-410-20885897-2006)</t>
  </si>
  <si>
    <t>242-1 Т</t>
  </si>
  <si>
    <t>243 Т</t>
  </si>
  <si>
    <t>APC Smart-UPS 1000VA LCD 230V</t>
  </si>
  <si>
    <t>APC Smart-UPS,700 Watts /1000 VA,Input 230V /Output 230V, Interface Port SmartSlot, USB. Includes: CD with software, Documentation CD, Installation guide, Smart UPS signalling RS-232 cable, USB cable.</t>
  </si>
  <si>
    <t>Источник бесперебойного питания, APC Smart-UPS 1000VA LCD 230VAPC Smart-UPS,700 Watts /1000 VA,Input 230V /Output 230V, Interface Port SmartSlot, USB. Includes: CD with software, Documentation CD, Installation guide, Smart UPS signalling RS-232 cable, USB cable.</t>
  </si>
  <si>
    <t>244 Т</t>
  </si>
  <si>
    <t>APC Smart-UPS 1500VA LCD 230V</t>
  </si>
  <si>
    <t>APC Smart-UPS,1000 Watts /1500 VA,Input 230V /Output 230V, Interface Port SmartSlot, USB. Includes: CD with software, Documentation CD, Installation guide, Smart UPS signalling RS-232 cable, USB cable.</t>
  </si>
  <si>
    <t>Источник бесперебойного питания, APC Smart-UPS 1500VA LCD 230VAPC Smart-UPS,1000 Watts /1500 VA,Input 230V /Output 230V, Interface Port SmartSlot, USB. Includes: CD with software, Documentation CD, Installation guide, Smart UPS signalling RS-232 cable, USB cable.</t>
  </si>
  <si>
    <t>245 Т</t>
  </si>
  <si>
    <t>manual wringing out</t>
  </si>
  <si>
    <t>for crimping contact sleeves (according to DIN 46 228 part 1 + 4). To create the electrical contacts that meet the standards without the use of solder contact sleeves Lateral installation into an instrument Self. Code KN-975 314, Application: Sleeves contact AWG 28-10, range (mm) 0,08-6,0</t>
  </si>
  <si>
    <t xml:space="preserve">Обжимник ручной для опрессовки гильз контактных( по стандарту DIN 46 228 часть 1+4). Для создания электрических контактов, удовлетворяющих стандартам, без применения пайки Боковая установка контактных гильз в инструмент Самонастраивающийся. Артикул  KN-975314, Применение:  Гильзы контактные AWG  28-10, Диапазон(mm)  0,08-6,0 
</t>
  </si>
  <si>
    <t>246 Т</t>
  </si>
  <si>
    <t>25.99.29.490.008.00.0796.000000000000</t>
  </si>
  <si>
    <t>Штамп ковочный</t>
  </si>
  <si>
    <t>Set of stamps for punching holes with a hydraulic punch</t>
  </si>
  <si>
    <t>из черных металлов  , открытый</t>
  </si>
  <si>
    <t>Set of stamps for punching holes with a hydraulic punch 12 items, 0619,701,002, Kit: Reference
Stamp threaded M16 1 pc. Reference: 0619.702.162,
Stamp threaded M20 1 pc. Reference: 0619.702.204,
Stamp threaded M25 1 pc. Reference: 0619.702.254,
Stamp threaded M32 1 pc. Reference: 0619.702.325,
Stamp threaded M40 1 pc. Reference: 0619.702.405,
Stamp hole diameter 30.5 mm 1 pc. Reference: 0619.701.305
Hydraulic punch, set screws and plugs 1 pc. Wurth.</t>
  </si>
  <si>
    <t>Набор штампов для просечки отверстий с гидравлическим пробойником, 12 предметов, 0619.701.002, Состав набора: Артикул
Штамп под резьбу М16 1 шт. Артикул: 0619.702.162,
Штамп под резьбу М20 1 шт. Артикул: 0619.702.204,
Штамп под резьбу М25 1 шт. Артикул: 0619.702.254,
Штамп под резьбу М32 1 шт. Артикул: 0619.702.325,
Штамп под резьбу М40 1 шт. Артикул: 0619.702.405,
Штамп для отверстия диаметром 30.5 мм 1 шт. Артикул: 0619.701.305
Гидравлический пробойник, набор болтов и втулок 1 шт. Wurth.</t>
  </si>
  <si>
    <t>247 Т</t>
  </si>
  <si>
    <t>27.12.32.900.001.00.0796.000000000000</t>
  </si>
  <si>
    <t>Шкаф распределительный электрический</t>
  </si>
  <si>
    <t>distribution box</t>
  </si>
  <si>
    <t>для приема и распределения электрической энергии в сетях и защиты электрических установок, серия К-5900, на номинальное напряжение 6 и 10 кВ переменного тока</t>
  </si>
  <si>
    <t>STAHL, 8102/21</t>
  </si>
  <si>
    <t>Распределительная коробка, STAHL, 8102/21</t>
  </si>
  <si>
    <t>247-1 Т</t>
  </si>
  <si>
    <t>248 Т</t>
  </si>
  <si>
    <t>24.44.26.300.001.00.0796.000000000000</t>
  </si>
  <si>
    <t>Трубка</t>
  </si>
  <si>
    <t>pulse tube</t>
  </si>
  <si>
    <t>импульсная, медная, резьба соединения 6*1, угловая</t>
  </si>
  <si>
    <t>R10X1.571 (316 stainless steel)</t>
  </si>
  <si>
    <t>Импульсные трубки R10X1.571 (316 нерж. сталь)</t>
  </si>
  <si>
    <t>249 Т</t>
  </si>
  <si>
    <t xml:space="preserve">R12X1.571 (316 stainless steel)                     </t>
  </si>
  <si>
    <t xml:space="preserve">Импульсные трубки R12X1.571 (316 нерж. сталь)                     </t>
  </si>
  <si>
    <t>250 Т</t>
  </si>
  <si>
    <t xml:space="preserve">1/2х64SS   (316 stainless steel)                     </t>
  </si>
  <si>
    <t xml:space="preserve">Импульсные трубки 1/2х64SS   (316 нерж. сталь)                     </t>
  </si>
  <si>
    <t>251 Т</t>
  </si>
  <si>
    <t xml:space="preserve">3/8x64SS   (316 stainless steel)                     </t>
  </si>
  <si>
    <t xml:space="preserve">Импульсные трубки 3/8x64SS   (316 нерж. сталь)                     </t>
  </si>
  <si>
    <t>252 Т</t>
  </si>
  <si>
    <t>26.30.60.000.013.00.0796.000000000001</t>
  </si>
  <si>
    <t>Couplings A-LOC</t>
  </si>
  <si>
    <t>соединительная, напорная, муфтовая</t>
  </si>
  <si>
    <t xml:space="preserve">8SC8      1/2 ”  (316  stainless steel)                  </t>
  </si>
  <si>
    <t xml:space="preserve">Соединительные муфты A-LOC8SC8      1/2 ”  (316 нерж. сталь)                  </t>
  </si>
  <si>
    <t>253 Т</t>
  </si>
  <si>
    <t xml:space="preserve">6SC6      3/8 ”   (316  stainless steel)                 </t>
  </si>
  <si>
    <t xml:space="preserve">Соединительные муфты A-LOC6SC6      3/8 ”   (316 нерж. сталь)                 </t>
  </si>
  <si>
    <t>254 Т</t>
  </si>
  <si>
    <t xml:space="preserve">SCM12   12mm  (316  stainless steel)               </t>
  </si>
  <si>
    <t xml:space="preserve">Соединительные муфты A-LOCSCM12   12mm  (316 нерж. сталь)               </t>
  </si>
  <si>
    <t>255 Т</t>
  </si>
  <si>
    <t xml:space="preserve">SCM10    10mm  (316  stainless steel)              </t>
  </si>
  <si>
    <t xml:space="preserve">Соединительные муфты A-LOCSCM10    10mm  (316 нерж. сталь)              </t>
  </si>
  <si>
    <t>256 Т</t>
  </si>
  <si>
    <t>24.20.40.100.000.01.0796.000000000008</t>
  </si>
  <si>
    <t>Тройник</t>
  </si>
  <si>
    <t>Straight tee A-LOC</t>
  </si>
  <si>
    <t>стальной, равнопроходной, сварной, размер 114*8 мм, ГОСТ 17376-2001</t>
  </si>
  <si>
    <t xml:space="preserve">8ET8      1/2 ”   (316 stainless steel)                </t>
  </si>
  <si>
    <t xml:space="preserve">Проходной тройник A-LOC8ET8      1/2 ”   (316 нерж. сталь)                </t>
  </si>
  <si>
    <t>257 Т</t>
  </si>
  <si>
    <t xml:space="preserve">6ET6      3/8 ”    (316 stainless steel)               </t>
  </si>
  <si>
    <t xml:space="preserve">Проходной тройник A-LOC6ET6      3/8 ”    (316 нерж. сталь)               </t>
  </si>
  <si>
    <t>258 Т</t>
  </si>
  <si>
    <t xml:space="preserve">ETM12    12mm  (316 stainless steel)             </t>
  </si>
  <si>
    <t xml:space="preserve">Проходной тройник A-LOCETM12    12mm  (316 нерж. сталь)             </t>
  </si>
  <si>
    <t>259 Т</t>
  </si>
  <si>
    <t xml:space="preserve">ETM10    10mm   (316 stainless steel)            </t>
  </si>
  <si>
    <t xml:space="preserve">Проходной тройник A-LOCETM10    10mm   (316 нерж. сталь)            </t>
  </si>
  <si>
    <t>260 Т</t>
  </si>
  <si>
    <t>25.99.29.490.075.00.0796.000000000007</t>
  </si>
  <si>
    <t>Патрубок</t>
  </si>
  <si>
    <t>Straight elbow A-LOC</t>
  </si>
  <si>
    <t>длина 0,457 м, технологический, наружный диаметр 127 мм, внутренний диаметр 47.6 мм</t>
  </si>
  <si>
    <t xml:space="preserve">8EE8     1/2 ”    (316 stainless steel)              </t>
  </si>
  <si>
    <t xml:space="preserve">Проходной коленчатый патрубок A-LOC8EE8     1/2 ”    (316 нерж. сталь)              </t>
  </si>
  <si>
    <t>261 Т</t>
  </si>
  <si>
    <t xml:space="preserve">6EE6     3/8 ”    (316 stainless steel)              </t>
  </si>
  <si>
    <t xml:space="preserve">Проходной коленчатый патрубок A-LOC6EE6     3/8 ”    (316 нерж. сталь)              </t>
  </si>
  <si>
    <t>262 Т</t>
  </si>
  <si>
    <t xml:space="preserve">EEM12  12mm   (316 stainless steel)            </t>
  </si>
  <si>
    <t xml:space="preserve">Проходной коленчатый патрубок A-LOCEEM12  12mm   (316 нерж. сталь)            </t>
  </si>
  <si>
    <t>263 Т</t>
  </si>
  <si>
    <t xml:space="preserve">EEM10  10mm   (316 stainless steel)            </t>
  </si>
  <si>
    <t xml:space="preserve">Проходной коленчатый патрубок A-LOCEEM10  10mm   (316 нерж. сталь)            </t>
  </si>
  <si>
    <t>264 Т</t>
  </si>
  <si>
    <t>24.20.40.500.009.00.0796.000000000002</t>
  </si>
  <si>
    <t>Ниппель шестигранный</t>
  </si>
  <si>
    <t>The female hexagon nipple MHN</t>
  </si>
  <si>
    <t>размер резьбы NPT 1/2, длина 46,7 мм, внутренний радиус 11,9 мм</t>
  </si>
  <si>
    <t>8-8 MHN male thread 1/2 "(316 stainless steel. Steel)</t>
  </si>
  <si>
    <t xml:space="preserve">Охватывающий шестиугольный ниппель MHN 8-8 MHN наружная резьба 1/2 ”   (316 нерж. сталь) </t>
  </si>
  <si>
    <t>265 Т</t>
  </si>
  <si>
    <t>28.92.61.300.050.00.0796.000000000003</t>
  </si>
  <si>
    <t>Муфта</t>
  </si>
  <si>
    <t>Охватывающая шестиугольная муфта  FHC</t>
  </si>
  <si>
    <t>шестигранная, для гидравлического ключа</t>
  </si>
  <si>
    <t>8-8 MHN internal thread 1/2 "(316 stainless steel. Steel)</t>
  </si>
  <si>
    <t xml:space="preserve">Охватывающая шестиугольная муфта  FHC8-8 MHN  внутренняя резьба 1/2 ”   (316 нерж. сталь)       </t>
  </si>
  <si>
    <t>265-1 Т</t>
  </si>
  <si>
    <t>266 Т</t>
  </si>
  <si>
    <t>27.20.22.900.000.00.0796.000000000003</t>
  </si>
  <si>
    <t>Аккумулятор</t>
  </si>
  <si>
    <t>accumulator</t>
  </si>
  <si>
    <t>напряжение 12 В, емкость 1,2 А/ч, свинцово-кислотный</t>
  </si>
  <si>
    <t>"Type: Ni-MH
Voltage: 1.2 V
Size: AA
Capacity: 3000 mAh "</t>
  </si>
  <si>
    <t>Аккумулятор Тип: Ni-MH
Напряжение: 1,2 В
Типоразмер: AA
Ёмкость: 3000 мАч</t>
  </si>
  <si>
    <t>266-1 Т</t>
  </si>
  <si>
    <t>267 Т</t>
  </si>
  <si>
    <t>"Type: Ni-MH
Voltage: 1.2 V
Size: AAA
Capacity: 1000 mAh "</t>
  </si>
  <si>
    <t>Аккумулятор Тип: Ni-MH
Напряжение: 1,2 В
Типоразмер: AAA
Ёмкость: 1000 мАч</t>
  </si>
  <si>
    <t>267-1 Т</t>
  </si>
  <si>
    <t>268 Т</t>
  </si>
  <si>
    <t>26.20.21.300.000.00.0796.000000000033</t>
  </si>
  <si>
    <t>размер 2,5'', интерфейс FireWire 400, емкость 640 Гб</t>
  </si>
  <si>
    <t>Interface: SAS Volume: 600 GB Rotational Speed: 10,000 rpm / min Size: 2.5 ''
Runners to be installed in Dell PowerEdge R710 server</t>
  </si>
  <si>
    <t>Жёсткий диск, интерфейс: SAS Объём: 600 ГБ Скорость вращения: 10000 об/мин Размер: 2,5''
Салазки для установки в сервер Dell PowerEdge R710</t>
  </si>
  <si>
    <t>269 Т</t>
  </si>
  <si>
    <t>20.11.11.600.000.00.5108.000000000000</t>
  </si>
  <si>
    <t>Азот</t>
  </si>
  <si>
    <t>nitrogen</t>
  </si>
  <si>
    <t>газзобразный, особой чистоты, сорт 1, ГОСТ 9293-74</t>
  </si>
  <si>
    <t>Nitrogen gas was high purity GOST 9293-74, Class 1 - volume fraction of nitrogen is not less than 99.99%.</t>
  </si>
  <si>
    <t>Азот газообразный повышенной чистоты ГОСТ 9293-74, сорт 1 - объёмная доля азота не менее 99,99%.</t>
  </si>
  <si>
    <t>5108</t>
  </si>
  <si>
    <t>Один баллон</t>
  </si>
  <si>
    <t>270 Т</t>
  </si>
  <si>
    <t>19.20.31.300.001.00.5108.000000000000</t>
  </si>
  <si>
    <t>Пропан-бутан</t>
  </si>
  <si>
    <t>Balon with propane gas</t>
  </si>
  <si>
    <t>технический, массовая доля сероводорода и меркаптановой серы не более 0,013%, интенсивность запаха не менее 3 баллов</t>
  </si>
  <si>
    <t>Bottled gas propane - a chemical formula:
C3H8 / CH3-CH2-CH3, molecular weight: 44.1, CAS: 74-98-6, RTECS: TX2275000, UN 1978 EU: 601-003-00-5
PROPANE - physical properties Temp. boiling point: -42 ° C, Temp. melting point: -189 ° C. Solubility in water, ml / 100 ml at 18 ° C: 6.5, relative vapor density (air = 1): 1.6, temp. Flash point: Flammable gas temp. Autoignition 450 ° C, explosive limits, vol% in air: 2.1-9.5 In a 50 liter tank.</t>
  </si>
  <si>
    <t>Балон газ с ПРОПАНОМ - химическая формула:
C3H8 / CH3-CH2-CH3, молекулярная масса: 44.1, CAS: 74-98-6, RTECS: TX2275000, ООН: 1978, ЕС: 601-003-00-5
ПРОПАН - физические свойства, Темп. кипения: -42°C, Темп. плавления: -189°C. Растворимость в воде, мл/100 мл при 18°C: 6.5, Относительная плотность пара (воздух = 1): 1.6, Темп. вспышки: Горючий газ, Темп. самовоспламенения: 450°C, пределы взрываемости, объем % в воздухе: 2.1-9.5 В одном баллоне 50 л.</t>
  </si>
  <si>
    <t>271 Т</t>
  </si>
  <si>
    <t>25.72.11.300.000.00.0796.000000000000</t>
  </si>
  <si>
    <t>Замок</t>
  </si>
  <si>
    <t>lock</t>
  </si>
  <si>
    <t>навесной</t>
  </si>
  <si>
    <t>a small padlock</t>
  </si>
  <si>
    <t>Замок навесной, маленький</t>
  </si>
  <si>
    <t>272 Т</t>
  </si>
  <si>
    <t>a large padlock</t>
  </si>
  <si>
    <t>Замок навесной, большой</t>
  </si>
  <si>
    <t>273 Т</t>
  </si>
  <si>
    <t>padlock average</t>
  </si>
  <si>
    <t>Замок навесной, средний</t>
  </si>
  <si>
    <t>274 Т</t>
  </si>
  <si>
    <t>275 Т</t>
  </si>
  <si>
    <t>276 Т</t>
  </si>
  <si>
    <t>an average padlock</t>
  </si>
  <si>
    <t>277 Т</t>
  </si>
  <si>
    <t>278 Т</t>
  </si>
  <si>
    <t>279 Т</t>
  </si>
  <si>
    <t>28.15.10.530.001.01.0796.000000000000</t>
  </si>
  <si>
    <t>Роликоподшипник</t>
  </si>
  <si>
    <t xml:space="preserve">roller bearing
</t>
  </si>
  <si>
    <t>с коническими роликами, наружный диаметр 30-55 мм, со штампованным сепаратором, качения, однорядный</t>
  </si>
  <si>
    <t>Repair kit for pumps Borneman DNS Nuraly. S201527</t>
  </si>
  <si>
    <t>Роликовый подшипник, ремкомплект для Насосов Borneman ДНС Нуралы. S201527</t>
  </si>
  <si>
    <t>280 Т</t>
  </si>
  <si>
    <t>28.11.33.000.011.02.0796.000000000000</t>
  </si>
  <si>
    <t>Фильтр</t>
  </si>
  <si>
    <t>A filter element for pumps Bornemann</t>
  </si>
  <si>
    <t>маслянный, для ГПА типа ГТК-10И, главный</t>
  </si>
  <si>
    <t>Mahle PI 4111 PS (SMX) 25</t>
  </si>
  <si>
    <t>Фильтровальный элемент для насосов борнеманн Mahle PI 4111 PS (SMX) 25</t>
  </si>
  <si>
    <t>281 Т</t>
  </si>
  <si>
    <t>Mahle PI 3111 PS 10</t>
  </si>
  <si>
    <t>Фильтровальный элемент для насосов борнеманн Mahle PI 3111 PS 10</t>
  </si>
  <si>
    <t>282 Т</t>
  </si>
  <si>
    <t>28.22.12.500.000.00.0796.000000000041</t>
  </si>
  <si>
    <t>Лебедка</t>
  </si>
  <si>
    <t>winch</t>
  </si>
  <si>
    <t>ручная, барабанная, грузоподъемность  1,0 тн</t>
  </si>
  <si>
    <t xml:space="preserve">Winch mobile hand-Gear designed for lifting, hold in the raised position, and lowering weight and to move the load on the suspension path of I-profile in the various papers. Climatic performance hoist operation at ambient temperatures up to minus 40 degrees C. Mounted on a monorail I-beams №№ 18M, 24M, 30M, 36M GOST 19425. Hand-operated gear consists of a mobile hoist the cat, lower suspension, load chain, two chains and traction hoist mechanism coupled with a cat. Hoist mechanism comprises two power cheeks gruzoupornym gear with brake, housing, commercial sprocket traction sprockets and housing. Load hoist: 1 m, weight without hoist chains no more than 21 kg, the traction hoist of not more than 300 N, the number of branches of the load chain 1, load chain: 6h18, traction chain: 5h26, the radius of curvature at least suspended ways: 1m . Lifting height: 3, 6, 9 </t>
  </si>
  <si>
    <t>Лебедка передвижной ручной шестерённые предназначены для подъёма, удержания в поднятом положении и опускания груза массой, а также для перемещения груза по подвесному пути двутаврового профиля при различных работах. Климатический исполнение эксплуатация талей при температуре окружающей среды до минус 40 град С. Монтируются на однорельсовых двутавровых балках №№ 18М, 24М, 30М, 36М по ГОСТ 19425. Ручная шестеренная таль передвижная состоит из кошки, нижней подвески, грузовой цепи, двух тяговых цепей и механизма тали, соединенного с кошкой. Механизм тали состоит из двух силовых щёк, редуктора с грузоупорным тормозом, корпуса, грузовой звездочки, тяговой звёздочки и кожуха. Грузоподъемность тали: 1 т, масса тали без цепей не более: 21 кг, тяговое усилие механизма подъема не более 300 Н, количество ветвей грузовой цепи: 1, грузовая цепь: 6х18, тяговая цепь: 5х26, радиус кривизны подвесного пути не менее: 1м. Высота подъема: 3, 6, 9 м</t>
  </si>
  <si>
    <t>283 Т</t>
  </si>
  <si>
    <t>28.22.13.900.003.00.0796.000000000004</t>
  </si>
  <si>
    <t>Домкрат</t>
  </si>
  <si>
    <t>Farm Jack</t>
  </si>
  <si>
    <t>реечный, для поднятия транспортных средств, грузоподъемность 5 т</t>
  </si>
  <si>
    <t>FJ5</t>
  </si>
  <si>
    <t>Домкрат реечный ДР5</t>
  </si>
  <si>
    <t>284 Т</t>
  </si>
  <si>
    <t>22.19.50.900.002.00.0796.000000000000</t>
  </si>
  <si>
    <t>Лента</t>
  </si>
  <si>
    <t>Tape FUM</t>
  </si>
  <si>
    <t>изоляционная, для широкого  применения, прорезиненная, ШОЛ - односторонняя обычной липкости, ширина 20 мм, ГОСТ 2162-97</t>
  </si>
  <si>
    <t>Tape FUM carving great for different corrosive environments of common industrial type. Tape thickness 120mkm, belt width 50mm.</t>
  </si>
  <si>
    <t xml:space="preserve">Лента ФУМ для резьбы большой, для различных агрессивных сред общепромышленного типа. Толщина ленты 120мкм,  ширина ленты 50мм. </t>
  </si>
  <si>
    <t>285 Т</t>
  </si>
  <si>
    <t>25.99.29.190.000.00.0796.000000000000</t>
  </si>
  <si>
    <t>Стремянка</t>
  </si>
  <si>
    <t>Ladder 2.5m</t>
  </si>
  <si>
    <t>авиационная, 4-х секционная, из черных металлов</t>
  </si>
  <si>
    <t>Стремянка 2,5 м</t>
  </si>
  <si>
    <t>286 Т</t>
  </si>
  <si>
    <t>24.20.40.500.002.00.0796.000000000068</t>
  </si>
  <si>
    <t xml:space="preserve">tee
</t>
  </si>
  <si>
    <t>стальной, размер 57*5-57*5 мм</t>
  </si>
  <si>
    <t>60,3х60,3х60,3х6</t>
  </si>
  <si>
    <t>Тройник  60,3х60,3х60,3х6</t>
  </si>
  <si>
    <t>287 Т</t>
  </si>
  <si>
    <t>25.93.13.500.000.00.0055.000000000006</t>
  </si>
  <si>
    <t>Лист просечно-вытяжной</t>
  </si>
  <si>
    <t xml:space="preserve">Sheet punching t-4
</t>
  </si>
  <si>
    <t>толщина 4 мм, ширина менее 500 мм</t>
  </si>
  <si>
    <t xml:space="preserve">Sheet PVL-410 4mm thick
</t>
  </si>
  <si>
    <t>Лист просечка t-4 Лист ПВЛ-410 толщ 4мм</t>
  </si>
  <si>
    <t>055</t>
  </si>
  <si>
    <t>Метр квадратный</t>
  </si>
  <si>
    <t>287-1 Т</t>
  </si>
  <si>
    <t>11; 18; 19; 20; 21;</t>
  </si>
  <si>
    <t>288 Т</t>
  </si>
  <si>
    <t>22.19.73.230.002.00.0796.000000000001</t>
  </si>
  <si>
    <t>Материал</t>
  </si>
  <si>
    <t>Foam assembly</t>
  </si>
  <si>
    <t>теплоизоляционный, эластомерная пена на базе синтетического каучука, толщина 10 мм, длина 1450 мм, ширина 310 мм</t>
  </si>
  <si>
    <t>750 ml bottle - a one-component self-expanding polyurethane foam based on polyurethane. It is used regardless of the season from -10 to +30 c. Foam yield of 65 liters.</t>
  </si>
  <si>
    <t xml:space="preserve">Пена монтажная баллон 750 мл -  однокомпонентная саморасширяющаяся монтажная пена на основе полиуретана. Используется независимо от времени года от -10 до +30 гр. Выход пены 65 литров. </t>
  </si>
  <si>
    <t>289 Т</t>
  </si>
  <si>
    <t>20.52.10.900.011.00.0796.000000000002</t>
  </si>
  <si>
    <t>Герметик силиконовый</t>
  </si>
  <si>
    <t>sealant</t>
  </si>
  <si>
    <t>марка У-30М, ГОСТ 13489-79</t>
  </si>
  <si>
    <t>Silicone sealant for sealing and encapsulation of fixed detachable connections (flange flat joints, threaded joints) and for replacing currently in use asbestos fabric, cardboard and liquid silicone-based gasket. The Brookfield viscosity at a temperature of 25,0 ± 0,2) ° C (A / 6/20): 15000-25000 mPa.s, Brookfield viscosity at a temperature of 25,0 ± 0,2) ° C (A / 6 / 20 or A / 5/2): 8000-10000 mPas, the setting time on samples of ST 45 steel or aluminum alloys: 20-40 MPa.</t>
  </si>
  <si>
    <t xml:space="preserve">Герметик силиконовый предназначен для уплотнения и герметизации неподвижных разъемных соединений (фланцев, плоских стыков, резьбовых соединений) и для замены применяющихся в настоящее время паронитовых, картонных и жидких прокладок на силиконовой основе.  Вязкость по Брукфильду при температуре 25,0±0,2)°С (А/6/20) : 15000-25000 МПа·с, вязкость по Брукфильду при температуре 25,0±0,2)°С (А/6/20 или A/5/2):  8000-10000 МПа·с, время схватывания на образцах из стали СТ 45 или алюминиевых сплавов: 20-40 МПа. </t>
  </si>
  <si>
    <t>290 Т</t>
  </si>
  <si>
    <t>25.93.15.100.000.00.0166.000000000000</t>
  </si>
  <si>
    <t>Электрод сварочный</t>
  </si>
  <si>
    <t>Electrodes Ø2,5 mm</t>
  </si>
  <si>
    <t>марка ЭВЧ, вольфрамовый</t>
  </si>
  <si>
    <t>Электроды Ø2,5 мм</t>
  </si>
  <si>
    <t>291 Т</t>
  </si>
  <si>
    <t>Electrodes Ø3.2 mm</t>
  </si>
  <si>
    <t>Электроды Ø3,2 мм</t>
  </si>
  <si>
    <t>292 Т</t>
  </si>
  <si>
    <t>22.19.30.500.002.01.0006.000000000000</t>
  </si>
  <si>
    <t>Шланг</t>
  </si>
  <si>
    <t>propane hose</t>
  </si>
  <si>
    <t>газовый, для сварки и резки металлов класса I предназначен для подачи ацетилена, городского газа, пропана и бутана, I–6.3–0,63, наружный диаметр 13, ГОСТ 9356-75</t>
  </si>
  <si>
    <t>Reinforced, Ø11mm</t>
  </si>
  <si>
    <t>Шланг пропановый, армированный ,  Ø11мм</t>
  </si>
  <si>
    <t>293 Т</t>
  </si>
  <si>
    <t>27.32.13.700.000.00.0006.000000000424</t>
  </si>
  <si>
    <t xml:space="preserve">welding cable
</t>
  </si>
  <si>
    <t>марка КГ, 1*16 мм2</t>
  </si>
  <si>
    <t>welding cable</t>
  </si>
  <si>
    <t>Кабель сварочный</t>
  </si>
  <si>
    <t>294 Т</t>
  </si>
  <si>
    <t>32.99.11.900.009.00.0796.000000000002</t>
  </si>
  <si>
    <t>Маска</t>
  </si>
  <si>
    <t>Masks of the welder</t>
  </si>
  <si>
    <t>сварочная</t>
  </si>
  <si>
    <t>Masks of the welder with spare glasses</t>
  </si>
  <si>
    <t>Маска сварщика с запасными стеклами</t>
  </si>
  <si>
    <t>295 Т</t>
  </si>
  <si>
    <t>22.29.29.900.058.00.0796.000000000000</t>
  </si>
  <si>
    <t>Штатив</t>
  </si>
  <si>
    <t>tripod</t>
  </si>
  <si>
    <t>лабораторный, пластмассовый</t>
  </si>
  <si>
    <t>Tripod magnetic code 042 140 062</t>
  </si>
  <si>
    <t>Штатив магнитный Код 042 140 062</t>
  </si>
  <si>
    <t>исключена</t>
  </si>
  <si>
    <t>296 Т</t>
  </si>
  <si>
    <t>Tripod magnetic code 042 143 130</t>
  </si>
  <si>
    <t>Штатив магнитный Код 042 143 130</t>
  </si>
  <si>
    <t>297 Т</t>
  </si>
  <si>
    <t>26.51.33.900.005.01.0796.000000000002</t>
  </si>
  <si>
    <t>Рулетка</t>
  </si>
  <si>
    <t>Roulette 3m</t>
  </si>
  <si>
    <t>из нержавеющей стали, шкала номинальной длины 3 м</t>
  </si>
  <si>
    <t>measuring pocket roulette 044,052,003</t>
  </si>
  <si>
    <t>Рулетка 3м, измерительные карманные 044 052 003</t>
  </si>
  <si>
    <t>298 Т</t>
  </si>
  <si>
    <t>26.51.33.900.005.01.0796.000000000003</t>
  </si>
  <si>
    <t>Roulette 5m</t>
  </si>
  <si>
    <t>из нержавеющей стали, шкала номинальной длины 5 м, ГОСТ 7502-98</t>
  </si>
  <si>
    <t>measuring pocket roulette  044 052 005</t>
  </si>
  <si>
    <t>Рулетка 5м, измерительные карманные 044 052 005</t>
  </si>
  <si>
    <t>299 Т</t>
  </si>
  <si>
    <t>26.51.33.900.005.01.0796.000000000004</t>
  </si>
  <si>
    <t>Roulette 8m</t>
  </si>
  <si>
    <t>из нержавеющей стали, шкала номинальной длины 10 м, ГОСТ 7502-98</t>
  </si>
  <si>
    <t>measuring pocket roulette 044 052 008</t>
  </si>
  <si>
    <t>Рулетка 8м, измерительные карманные 044 052 008</t>
  </si>
  <si>
    <t>300 Т</t>
  </si>
  <si>
    <t>25.71.11.920.001.00.0796.000000000006</t>
  </si>
  <si>
    <t>scissors for metal</t>
  </si>
  <si>
    <t>для резки металла</t>
  </si>
  <si>
    <t>scissors for metal. Code 072 224 025</t>
  </si>
  <si>
    <t>Ножницы по металлу. Код 072 224 025</t>
  </si>
  <si>
    <t>301 Т</t>
  </si>
  <si>
    <t>25.73.40.390.000.01.0796.000000000000</t>
  </si>
  <si>
    <t>Сверло</t>
  </si>
  <si>
    <t>Drills</t>
  </si>
  <si>
    <t>спиральное, с цилиндрическим хвостовиком</t>
  </si>
  <si>
    <t>Ø-2,1. code 010 044 202</t>
  </si>
  <si>
    <t>СверлаØ-2,1. Код 010 044 202</t>
  </si>
  <si>
    <t>302 Т</t>
  </si>
  <si>
    <t>Ø-2,5. code 010 044 210</t>
  </si>
  <si>
    <t>СверлаØ-2,5. Код 010 044 210</t>
  </si>
  <si>
    <t>303 Т</t>
  </si>
  <si>
    <t>Ø-3,0. code 010 044 220</t>
  </si>
  <si>
    <t>СверлаØ-3,0. Код 010 044 220</t>
  </si>
  <si>
    <t>304 Т</t>
  </si>
  <si>
    <t>Ø-3,3. code 010 044 226</t>
  </si>
  <si>
    <t>СверлаØ-3,3. Код 010 044 226</t>
  </si>
  <si>
    <t>305 Т</t>
  </si>
  <si>
    <t>Ø-4,0. code 010 044 240</t>
  </si>
  <si>
    <t>СверлаØ-4,0. Код 010 044 240</t>
  </si>
  <si>
    <t>306 Т</t>
  </si>
  <si>
    <t>Ø-4,2. code 010 044 244</t>
  </si>
  <si>
    <t>СверлаØ-4,2. Код 010 044 244</t>
  </si>
  <si>
    <t>307 Т</t>
  </si>
  <si>
    <t>Ø-5,0. code 010 044 260</t>
  </si>
  <si>
    <t>СверлаØ-5,0. Код 010 044 260</t>
  </si>
  <si>
    <t>308 Т</t>
  </si>
  <si>
    <t>Ø-5,5. code 010 044 270</t>
  </si>
  <si>
    <t>СверлаØ-5,5. Код 010 044 270</t>
  </si>
  <si>
    <t>309 Т</t>
  </si>
  <si>
    <t>Ø-6,0. code 010 044 280</t>
  </si>
  <si>
    <t>СверлаØ-6,0. Код 010 044 280</t>
  </si>
  <si>
    <t>310 Т</t>
  </si>
  <si>
    <t>Ø-6,8. code 010 044 296</t>
  </si>
  <si>
    <t>СверлаØ-6,8. Код 010 044 296</t>
  </si>
  <si>
    <t>311 Т</t>
  </si>
  <si>
    <t>Ø-7,0. code 010 044 300</t>
  </si>
  <si>
    <t>СверлаØ-7,0. Код 010 044 300</t>
  </si>
  <si>
    <t>312 Т</t>
  </si>
  <si>
    <t>25.94.13.900.001.00.0704.000000000006</t>
  </si>
  <si>
    <t>Набор инструментов</t>
  </si>
  <si>
    <t>Set thread-cutting tools. M</t>
  </si>
  <si>
    <t>для нарезания внутренней метрической резьбы, в наборе метчики, плашки, сверла, экстрактор, метчикодержатель, плашкодержатель, резьбомер, отвертка, керн</t>
  </si>
  <si>
    <t>Set thread-cutting tools. Code 013 904 521</t>
  </si>
  <si>
    <t>Набор резьбонарезного инструмента. Код 013 904 521</t>
  </si>
  <si>
    <t>313 Т</t>
  </si>
  <si>
    <t>Set thread-cutting tools. G</t>
  </si>
  <si>
    <t>Set thread-cutting tools. Code 013 904 630</t>
  </si>
  <si>
    <t>Набор резьбонарезного инструмента. Код 013 904 630</t>
  </si>
  <si>
    <t>314 Т</t>
  </si>
  <si>
    <t>28.24.22.000.025.00.0796.000000000020</t>
  </si>
  <si>
    <t>Патрон сверлильный</t>
  </si>
  <si>
    <t>drill holders</t>
  </si>
  <si>
    <t>самозажимной (быстрозажимной), с цилиндрическим хвостовиком,  для правого вращения, диаметр зажима 3,0 - 16,0 мм</t>
  </si>
  <si>
    <t>Drill chuck with shank MK. Code 030 037 001</t>
  </si>
  <si>
    <t xml:space="preserve">Патрон сверлильный с хвостовиком МК. Код 030 037 001 </t>
  </si>
  <si>
    <t>315 Т</t>
  </si>
  <si>
    <t>Drill chuck with shank MK. Code 030 037 009</t>
  </si>
  <si>
    <t>Патрон сверлильный с хвостовиком МК. Код 030 037 009</t>
  </si>
  <si>
    <t>316 Т</t>
  </si>
  <si>
    <t>28.13.32.000.061.00.0839.000000000000</t>
  </si>
  <si>
    <t>Комплект ремней</t>
  </si>
  <si>
    <t>Strap lathe</t>
  </si>
  <si>
    <t>для компрессорной установки</t>
  </si>
  <si>
    <t>Set belt lathe CU 500</t>
  </si>
  <si>
    <t>Комплект ремней для токарного станка CU 500</t>
  </si>
  <si>
    <t>317 Т</t>
  </si>
  <si>
    <t>19.20.29.510.000.00.0112.000000000007</t>
  </si>
  <si>
    <t>Масло</t>
  </si>
  <si>
    <t>Oil (Nuraly)</t>
  </si>
  <si>
    <t>моторное, марка 10W-40, ГОСТ 12337-84</t>
  </si>
  <si>
    <t>DTE 10 EXCEL 15</t>
  </si>
  <si>
    <t>Масло (Нуралы) DTE 10 EXCEL 15</t>
  </si>
  <si>
    <t>Литр</t>
  </si>
  <si>
    <t>318 Т</t>
  </si>
  <si>
    <t>28.15.10.550.000.00.0796.000000000000</t>
  </si>
  <si>
    <t>Подшипник роликовый</t>
  </si>
  <si>
    <t>Spherical Roller Bearing P / N 170 0051504</t>
  </si>
  <si>
    <t>радиальный, сферический, наружный диаметр 80 мм, двухрядный, с коническим внутренним отверстием</t>
  </si>
  <si>
    <t>Spherical Roller Bearing P / N 170 0051504 (Leistritz)</t>
  </si>
  <si>
    <t>Сферический роликовый подшипник P/N 170 0051504 (Leistritz)</t>
  </si>
  <si>
    <t>319 Т</t>
  </si>
  <si>
    <t>28.15.10.300.000.00.0796.000000000000</t>
  </si>
  <si>
    <t>Подшипник шариковый</t>
  </si>
  <si>
    <t>ball bearing P / N 771 0045451</t>
  </si>
  <si>
    <t>радиальный, наружный диаметр 340 мм, однорядный, гибкий, ГОСТ 831-75</t>
  </si>
  <si>
    <t>ball bearing P / N 771 0045451 (Leistritz)</t>
  </si>
  <si>
    <t>Шарикоподшипник P/N 771 0045451 (Leistritz)</t>
  </si>
  <si>
    <t>320 Т</t>
  </si>
  <si>
    <t>Dosing pumps (Nuraly)</t>
  </si>
  <si>
    <t>Pump type "ND 2.5 10 / 100K14V" max-flow 10l / h. max pressure-100bar.</t>
  </si>
  <si>
    <t xml:space="preserve">Насос дозировочный (Нуралы) на насосы БДР-1   Тип насоса: " НД 2,5  10/100К14В" max расход-10л/час. max давление-100bar.          </t>
  </si>
  <si>
    <t>321 Т</t>
  </si>
  <si>
    <t>28.12.13.200.002.00.0796.000000000001</t>
  </si>
  <si>
    <t>Насос поршневой</t>
  </si>
  <si>
    <t>Circulation pump (Nuraly)</t>
  </si>
  <si>
    <t>давление номинальное 0,1 МПА</t>
  </si>
  <si>
    <t>Type NMSH 5-25-4,0 / 4BUZ</t>
  </si>
  <si>
    <t>Насос циркуляционный (Нуралы) тип НМШ 5-25-4,0/4БУ3</t>
  </si>
  <si>
    <t>322 Т</t>
  </si>
  <si>
    <t>Water pump (Nuraly)</t>
  </si>
  <si>
    <t>PEDROLLO type JSBm 1BX Q = 5-50m3 / h, Hmax-41m, V-220, kw-0.5</t>
  </si>
  <si>
    <t>Насос водяной (Нуралы) PEDROLLO тип JSBm 1BX Q=5-50м3/ч, Hmax-41м, V-220, kw-0.5</t>
  </si>
  <si>
    <t>323 Т</t>
  </si>
  <si>
    <t>19.20.29.510.000.00.0112.000000000000</t>
  </si>
  <si>
    <t>Oil lathe CU 500MT</t>
  </si>
  <si>
    <t>моторное, марка МС-20</t>
  </si>
  <si>
    <t>Brand CB 32 according to GOST ISO 3498-1979</t>
  </si>
  <si>
    <t>Масло для токарного станка CU 500MT марка CB 32 согласно ГОСТ ISO 3498-1979</t>
  </si>
  <si>
    <t>324 Т</t>
  </si>
  <si>
    <t>20.59.41.990.002.13.0166.000000000050</t>
  </si>
  <si>
    <t>Смазка</t>
  </si>
  <si>
    <t>Oil for lathe C10T.10</t>
  </si>
  <si>
    <t>марка 1-13, ГОСТ 1631-61</t>
  </si>
  <si>
    <t>brand CL 32 DIN 51502</t>
  </si>
  <si>
    <t>Масло для смазки токарного станка C10T.10 марка CL 32  DIN 51502</t>
  </si>
  <si>
    <t>325 Т</t>
  </si>
  <si>
    <t>24.33.20.000.001.01.0168.000000000000</t>
  </si>
  <si>
    <t>Лист</t>
  </si>
  <si>
    <t>Sheet steel t-2mm</t>
  </si>
  <si>
    <t>из нелегированной стали, толщина 2,5-12 мм, с ромбическим рифлением</t>
  </si>
  <si>
    <t>thick. 2mm GOST 16523-89</t>
  </si>
  <si>
    <t>Лист стальной t-2ммтолщ. 2мм  ГОСТ 16523-89</t>
  </si>
  <si>
    <t xml:space="preserve"> 168</t>
  </si>
  <si>
    <t>Тонна (метрическая)</t>
  </si>
  <si>
    <t>326 Т</t>
  </si>
  <si>
    <t>24.10.31.900.000.01.0055.000000000000</t>
  </si>
  <si>
    <t>Sheet steel t-3</t>
  </si>
  <si>
    <t>стальной, горячекатанный, ширина 1600 мм, ГОСТ 19903-74</t>
  </si>
  <si>
    <t>thick. 3mm GOST 16523-89</t>
  </si>
  <si>
    <t>Лист стальной t-3толщ. 3мм  ГОСТ ГОСТ 16523-89</t>
  </si>
  <si>
    <t>168</t>
  </si>
  <si>
    <t>Тонна (Метрическая)</t>
  </si>
  <si>
    <t>326-1 Т</t>
  </si>
  <si>
    <t>18; 19; 20; 21;</t>
  </si>
  <si>
    <t>327 Т</t>
  </si>
  <si>
    <t>Sheet steel t-30</t>
  </si>
  <si>
    <t>thick. GOST 14637-89 30mm</t>
  </si>
  <si>
    <t>Лист стальной t-30толщ. 30мм ГОСТ 14637-89</t>
  </si>
  <si>
    <t>327-1 Т</t>
  </si>
  <si>
    <t>328 Т</t>
  </si>
  <si>
    <t>Sheet steel t-40</t>
  </si>
  <si>
    <t>thick. GOST 14637-89 40mm</t>
  </si>
  <si>
    <t>Лист стальной t-40толщ. 40мм  ГОСТ 14637-89</t>
  </si>
  <si>
    <t>328-1 Т</t>
  </si>
  <si>
    <t>329 Т</t>
  </si>
  <si>
    <t>Sheet steel t-50</t>
  </si>
  <si>
    <t>thick. GOST 14637-89 50mm</t>
  </si>
  <si>
    <t>Лист стальной t-50толщ. 50мм  ГОСТ 14637-89</t>
  </si>
  <si>
    <t>330 Т</t>
  </si>
  <si>
    <t>20.11.11.700.000.01.5108.000000000001</t>
  </si>
  <si>
    <t>Кислород</t>
  </si>
  <si>
    <t>oxygen</t>
  </si>
  <si>
    <t>технический, сорт 1, ГОСТ 5583-78</t>
  </si>
  <si>
    <t>Oxygen gas technical GOST 5583-78 Class 1 - volume fraction of oxygen is not less than 99.7%.</t>
  </si>
  <si>
    <t>Кислород газообразный технический ГОСТ 5583-78 сорт 1 - объёмная доля кислорода не менее 99,7%.</t>
  </si>
  <si>
    <t>331 Т</t>
  </si>
  <si>
    <t>20.11.12.350.000.00.5108.000000000000</t>
  </si>
  <si>
    <t>Диоксид углерода</t>
  </si>
  <si>
    <t>carbon dioxide</t>
  </si>
  <si>
    <t>газообразный, сорт высший, ГОСТ 8050-85</t>
  </si>
  <si>
    <t>Carbon dioxide (liquid) in accordance with GOST 8050-85 for semi-automatic welding machine</t>
  </si>
  <si>
    <t>Углекислый газ (жидкая) по ГОСТ 8050-85 для полуавтоматического сварочного аппарата</t>
  </si>
  <si>
    <t>332 Т</t>
  </si>
  <si>
    <t>25.73.40.190.003.03.0796.000000000000</t>
  </si>
  <si>
    <t>Резец токарный</t>
  </si>
  <si>
    <t>Cutter-hard entrance, right</t>
  </si>
  <si>
    <t>из сверхтвердых материалов, проходной, ГОСТ 28980-91</t>
  </si>
  <si>
    <t>Cutters with soldered carbide plate T5K10 brand. Holder steel (ST45) in section 16h25 length 130 mm *.</t>
  </si>
  <si>
    <t>Резец проходной-упорный, правый        
Резцы токарные с напаянной твердосплавной пластиной марки Т5К10. Державка стальная (Ст45) р-ры в сечении 16х25 длина 130 мм*.</t>
  </si>
  <si>
    <t>333 Т</t>
  </si>
  <si>
    <t>Cutter-hard entrance, left</t>
  </si>
  <si>
    <t>Резец проходной-упорный, левый, токарные с напаянной твердосплавной пластиной марки Т5К10. Державка стальная (Ст45) р-ры в сечении 16х25 длина 130 мм*.</t>
  </si>
  <si>
    <t>334 Т</t>
  </si>
  <si>
    <t>Cutter pass-bent, right</t>
  </si>
  <si>
    <t xml:space="preserve"> Резец проходной-отогнутый, правый, токарные с напаянной твердосплавной пластиной марки Т5К10. Державка стальная (Ст45) р-ры в сечении 16х25 длина 130 мм*.</t>
  </si>
  <si>
    <t>335 Т</t>
  </si>
  <si>
    <t>Cutter pass-bent, left</t>
  </si>
  <si>
    <t xml:space="preserve"> Резец проходной-отогнутый, левый, токарные с напаянной твердосплавной пластиной марки Т5К10. Державка стальная (Ст45) р-ры в сечении 16х25 длина 130 мм*.</t>
  </si>
  <si>
    <t>336 Т</t>
  </si>
  <si>
    <t>Cutter pass-line, right</t>
  </si>
  <si>
    <t xml:space="preserve"> Резец проходной-прямой, правый, токарные с напаянной твердосплавной пластиной марки Т5К10. Державка стальная (Ст45) р-ры в сечении 16х25 длина 130 мм*.</t>
  </si>
  <si>
    <t>337 Т</t>
  </si>
  <si>
    <t>Cutter pass-line, left</t>
  </si>
  <si>
    <t xml:space="preserve"> Резец проходной-прямой, левый, токарные с напаянной твердосплавной пластиной марки Т5К10. Державка стальная (Ст45) р-ры в сечении 16х25 длина 130 мм*.</t>
  </si>
  <si>
    <t>338 Т</t>
  </si>
  <si>
    <t>cutter scapular</t>
  </si>
  <si>
    <t>Резец лопаточный, токарные с напаянной твердосплавной пластиной марки Т5К10. Державка стальная (Ст45) р-ры в сечении 16х25 длина 130 мм*.</t>
  </si>
  <si>
    <t>339 Т</t>
  </si>
  <si>
    <t>thread cutter</t>
  </si>
  <si>
    <t>Резец резьбовой, токарные с напаянной твердосплавной пластиной марки Т5К10. Державка стальная (Ст45) р-ры в сечении 16х25 длина 130 мм*.</t>
  </si>
  <si>
    <t>340 Т</t>
  </si>
  <si>
    <t>cutter cutting</t>
  </si>
  <si>
    <t>Резец отрезной, токарные с напаянной твердосплавной пластиной марки Т5К10. Державка стальная (Ст45) р-ры в сечении 16х25 длина 130 мм*.</t>
  </si>
  <si>
    <t>341 Т</t>
  </si>
  <si>
    <t>Cutter passage inner-folded</t>
  </si>
  <si>
    <t>Резец внутренний проходной-отогнутый, токарные с напаянной твердосплавной пластиной марки Т5К10. Державка стальная (Ст45) р-ры в сечении 16х25 длина 130 мм*.</t>
  </si>
  <si>
    <t>342 Т</t>
  </si>
  <si>
    <t>The inner cutter passing-hard</t>
  </si>
  <si>
    <t>Резец Внутренний проходной-упорный, токарные с напаянной твердосплавной пластиной марки Т5К10. Державка стальная (Ст45) р-ры в сечении 16х25 длина 130 мм*.</t>
  </si>
  <si>
    <t>343 Т</t>
  </si>
  <si>
    <t>Cutter internal threaded</t>
  </si>
  <si>
    <t>Резец Внутренний резьбовой, токарные с напаянной твердосплавной пластиной марки Т5К10. Державка стальная (Ст45) р-ры в сечении 16х25 длина 130 мм*.</t>
  </si>
  <si>
    <t>344 Т</t>
  </si>
  <si>
    <t>The inner trench cutter</t>
  </si>
  <si>
    <t>Резец Внутренний канавочный, токарные с напаянной твердосплавной пластиной марки Т5К10. Державка стальная (Ст45) р-ры в сечении 16х25 длина 130 мм*.</t>
  </si>
  <si>
    <t>345 Т</t>
  </si>
  <si>
    <t>The cutter-hard entrance, right</t>
  </si>
  <si>
    <t>Cutters with soldered carbide plate T5K10 brand. Holder steel (ST45) in section 25x40 length 170 mm *.</t>
  </si>
  <si>
    <t>Резец проходной-упорный, правый, токарные с напаянной твердосплавной пластиной марки Т5К10. Державка стальная (Ст45) р-ры в сечении 25х40 длина 170 мм*.</t>
  </si>
  <si>
    <t>346 Т</t>
  </si>
  <si>
    <t xml:space="preserve"> Резец проходной-упорный, левый             Резцы токарные с напаянной твердосплавной пластиной марки Т5К10. Державка стальная (Ст45) р-ры в сечении 25х40 длина 170 мм*.</t>
  </si>
  <si>
    <t>347 Т</t>
  </si>
  <si>
    <t xml:space="preserve"> Резец проходной-отогнутый, правый         Резцы токарные с напаянной твердосплавной пластиной марки Т5К10. Державка стальная (Ст45) р-ры в сечении 25х40 длина 170 мм*.</t>
  </si>
  <si>
    <t>348 Т</t>
  </si>
  <si>
    <t xml:space="preserve"> Резец проходной-отогнутый, левый  Резцы токарные с напаянной твердосплавной пластиной марки Т5К10. Державка стальная (Ст45) р-ры в сечении 25х40 длина 170 мм*.</t>
  </si>
  <si>
    <t>349 Т</t>
  </si>
  <si>
    <t>Резец проходной-прямой, правый           Резцы токарные с напаянной твердосплавной пластиной марки Т5К10. Державка стальная (Ст45) р-ры в сечении 25х40 длина 170 мм*.</t>
  </si>
  <si>
    <t>350 Т</t>
  </si>
  <si>
    <t>Резец проходной-прямой, левый              Резцы токарные с напаянной твердосплавной пластиной марки Т5К10. Державка стальная (Ст45) р-ры в сечении 25х40 длина 170 мм*.</t>
  </si>
  <si>
    <t>351 Т</t>
  </si>
  <si>
    <t xml:space="preserve"> Резец лопаточный                                          Резцы токарные с напаянной твердосплавной пластиной марки Т5К10. Державка стальная (Ст45) р-ры в сечении 25х40 длина 170 мм*.</t>
  </si>
  <si>
    <t>352 Т</t>
  </si>
  <si>
    <t>Резцы токарные с напаянной твердосплавной пластиной марки Т5К10. Державка стальная (Ст45) р-ры в сечении 25х40 длина 170 мм*.</t>
  </si>
  <si>
    <t>353 Т</t>
  </si>
  <si>
    <t xml:space="preserve"> Резец отрезной                                               Резцы токарные с напаянной твердосплавной пластиной марки Т5К10. Державка стальная (Ст45) р-ры в сечении 25х40 длина 170 мм*.</t>
  </si>
  <si>
    <t>354 Т</t>
  </si>
  <si>
    <t>The inner cutter passing-bent</t>
  </si>
  <si>
    <t>Резец Внутренний проходной-отогнутый              Резцы токарные с напаянной твердосплавной пластиной марки Т5К10. Державка стальная (Ст45) р-ры в сечении 25х40 длина 170 мм*.</t>
  </si>
  <si>
    <t>355 Т</t>
  </si>
  <si>
    <t>Внутренний проходной-упорный. Резцы токарные с напаянной твердосплавной пластиной марки Т5К10. Державка стальная (Ст45) р-ры в сечении 25х40 длина 170 мм*.</t>
  </si>
  <si>
    <t>356 Т</t>
  </si>
  <si>
    <t xml:space="preserve"> Резцы токарные с напаянной твердосплавной пластиной марки Т5К10. Державка стальная (Ст45) р-ры в сечении 25х40 длина 170 мм*.</t>
  </si>
  <si>
    <t>357 Т</t>
  </si>
  <si>
    <t>358 Т</t>
  </si>
  <si>
    <t>22.21.30.100.000.00.0736.000000000000</t>
  </si>
  <si>
    <t>warning tape</t>
  </si>
  <si>
    <t>оградительная, сигнальная, полиэтилен</t>
  </si>
  <si>
    <t xml:space="preserve">Warning tape, red-and-white 70mm x 150m. Made of high-density polyethylene composition (LDPE). Length 150 m, width of 70 mm.
</t>
  </si>
  <si>
    <t>Лента сигнальная, красно-белая 70мм х 150м.  Изготовлена из композиции полиэтилена высокого давления (ПЭВД). Длина-150 м, ширина 70 мм.</t>
  </si>
  <si>
    <t>359 Т</t>
  </si>
  <si>
    <t>24.34.13.100.001.00.0166.000000000000</t>
  </si>
  <si>
    <t>Проволока</t>
  </si>
  <si>
    <t>Wire Ø1mm</t>
  </si>
  <si>
    <t>сварочная, сплошного сечения, диаметр 1,2 мм</t>
  </si>
  <si>
    <t xml:space="preserve">For semi-automatic welding machine (in coils of 10 kg)
</t>
  </si>
  <si>
    <t>Проволока Ø1ммДля полуавтоматического сварочного аппарата (в катушках по 10 кг)</t>
  </si>
  <si>
    <t>360 Т</t>
  </si>
  <si>
    <t>28.13.31.000.031.00.0796.000000000001</t>
  </si>
  <si>
    <t>Подшипник</t>
  </si>
  <si>
    <t>bearing</t>
  </si>
  <si>
    <t>Bearing pump CNS-N 60-250. ball or roller double row № 6308. (2-row ball 90h40h33)</t>
  </si>
  <si>
    <t>Подшипник к насосу ЦНС-Н 60-250. шариковый или роликовый двухрядный № 6308.(2-х рядный шариковый 90х40х33)</t>
  </si>
  <si>
    <t>361 Т</t>
  </si>
  <si>
    <t>Ball bearing two-row 2312</t>
  </si>
  <si>
    <t>2-row 2312 (1612) GOST 520-2002 CNS 105/294</t>
  </si>
  <si>
    <t>Подшипники шариковые 2-х рядные 23122-х рядные 2312 (1612) ГОСТ 520-2002 для ЦНС 105/294</t>
  </si>
  <si>
    <t>362 Т</t>
  </si>
  <si>
    <t>Bearing for pump CNS 38-220</t>
  </si>
  <si>
    <t>Bearing for pump CNS 38-220 №62308-2RS</t>
  </si>
  <si>
    <t xml:space="preserve">Подшипник для насоса ЦНС 38-220 №62308-2RS                      </t>
  </si>
  <si>
    <t>362-1 Т</t>
  </si>
  <si>
    <t>363 Т</t>
  </si>
  <si>
    <t>Bearing type: 6301 2RS</t>
  </si>
  <si>
    <t>Bearing type: 6301 2RS, gated to drive the diesel pump boiler unit TA - 61.</t>
  </si>
  <si>
    <t>Подшипник типа: 6301 2RS, закрытого типа, для привода дизельного насоса котельной установки ТА - 61.</t>
  </si>
  <si>
    <t>364 Т</t>
  </si>
  <si>
    <t>25.93.14.800.004.00.0796.000000000000</t>
  </si>
  <si>
    <t>Заклепка</t>
  </si>
  <si>
    <t>rivets 4mm</t>
  </si>
  <si>
    <t>из алюминия</t>
  </si>
  <si>
    <t>Rivet pistol diameter of 4mm,</t>
  </si>
  <si>
    <t xml:space="preserve">Заклепки 4ммЗаклепки пистолетные диаметр 4мм, </t>
  </si>
  <si>
    <t>365 Т</t>
  </si>
  <si>
    <t xml:space="preserve">Rivets 5mm </t>
  </si>
  <si>
    <t>Rivet pistol diameter of 5 mm,</t>
  </si>
  <si>
    <t xml:space="preserve">Заклепки 5ммЗаклепки пистолетные диаметр 5мм, </t>
  </si>
  <si>
    <t>366 Т</t>
  </si>
  <si>
    <t>13.94.11.600.002.00.0006.000000000004</t>
  </si>
  <si>
    <t>Канат капроновый плетеный 
Диаметр 16 мм.</t>
  </si>
  <si>
    <t>"Braided nylon rope Diameter 16 mm. "</t>
  </si>
  <si>
    <t xml:space="preserve">полиамидный, диаметр 16 мм, ГОСТ 30055-93
 </t>
  </si>
  <si>
    <t>Braided nylon rope to the static load. The diameter of 16 mm. Static breaking load, daN (kgf) not less than 5500; The number of strands in a braid of 16 pieces; Step weaving, 41.0 +/- 0.5 mm; The weight of the rope 1 meter long, g164,0 +/- 3.3; Mass content is not more than 7.0%</t>
  </si>
  <si>
    <t>Канат капроновый плетеный 
Диаметр 16 мм.Канат капроновый плетеный для статической нагрузки. Диаметр 16 мм. 
Статическая разрывная нагрузка, даН (кгс) не менее 5500;  Число прядей в оплетке 16 штук; Шаг плетения, мм 41,0 +/- 0,5;  Масса веревки длиной 1 метр, г164,0 +/- 3,3; Массовая доля влаги, % не более 7,0</t>
  </si>
  <si>
    <t>367 Т</t>
  </si>
  <si>
    <t>19.20.31.300.000.00.5108.000000000000</t>
  </si>
  <si>
    <t>Пропан</t>
  </si>
  <si>
    <t>Tech. propane</t>
  </si>
  <si>
    <t>R-290, 99.5%</t>
  </si>
  <si>
    <t>Тех. пропан R-290 99.5%</t>
  </si>
  <si>
    <t>Метр кубический</t>
  </si>
  <si>
    <t>368 Т</t>
  </si>
  <si>
    <t>20.59.43.900.005.00.0166.000000000004</t>
  </si>
  <si>
    <t>Хладагент</t>
  </si>
  <si>
    <t>freon</t>
  </si>
  <si>
    <t>R-22 (Фреон R-22), газ</t>
  </si>
  <si>
    <t>R-22</t>
  </si>
  <si>
    <t>Фреон R-22</t>
  </si>
  <si>
    <t>369 Т</t>
  </si>
  <si>
    <t>32.99.59.900.084.00.0796.000000000002</t>
  </si>
  <si>
    <t>металлизированный, ширина свыше 3 см, широкий</t>
  </si>
  <si>
    <t>75мм*50м  для утепления устья скважин</t>
  </si>
  <si>
    <t>75mm * 50m for warming wellheads</t>
  </si>
  <si>
    <t>Скотч металлизированный 75мм*50м  для утепления устья скважин</t>
  </si>
  <si>
    <t>370 Т</t>
  </si>
  <si>
    <t>371 Т</t>
  </si>
  <si>
    <t xml:space="preserve">Тур CPKEURO 40-160 Nr 4-N48-20/74/2 Q-20m3/h,H-20 m n-2880 об/мин  от основного вала на насос KSB </t>
  </si>
  <si>
    <t>CPKEURO 40-160 Nr 4-N48-20 / 74/2 Q-20m3 / h, H-20 m n-2880 rpm of the main shaft at the pump KSB</t>
  </si>
  <si>
    <t xml:space="preserve">Подшипник Тур CPKEURO 40-160 Nr 4-N48-20/74/2 Q-20m3/h,H-20 m n-2880 об/мин  от основного вала на насос KSB </t>
  </si>
  <si>
    <t>372 Т</t>
  </si>
  <si>
    <t>22319 Е В 33 М.</t>
  </si>
  <si>
    <t>Подшипник  двухрядный на сферических роликах (роликовый)22319 Е В 33 М.</t>
  </si>
  <si>
    <t>373 Т</t>
  </si>
  <si>
    <t>3314. Т 06.03. IMA 45.</t>
  </si>
  <si>
    <t>Подшипники радиальные двухрядные шариковые3314. Т 06.03. IMA 45.</t>
  </si>
  <si>
    <t>374 Т</t>
  </si>
  <si>
    <t>Подшипник скольжения (вкладыши) на насос АЦНСК-40/800г тип Н05.134.134.00 СБ</t>
  </si>
  <si>
    <t>Plain bearing (ear) on the pump ATSNSK-40 / 800g type H05.134.134.00 SB</t>
  </si>
  <si>
    <t>375 Т</t>
  </si>
  <si>
    <t>Подшипник скольжения (вкладыши) на насос АЦНСК-40/800г тип Н05.134.124.00 СБ</t>
  </si>
  <si>
    <t>Plain bearing (ear) on the pump ATSNSK-40 / 800g type H05.134.124.00 SB</t>
  </si>
  <si>
    <t>376 Т</t>
  </si>
  <si>
    <t>Подшипник №66410</t>
  </si>
  <si>
    <t>#66410</t>
  </si>
  <si>
    <t>377 Т</t>
  </si>
  <si>
    <t>20.52.10.900.005.00.0796.000000000004</t>
  </si>
  <si>
    <t>Siloplast» PW 230-FP</t>
  </si>
  <si>
    <t>эпоксидный, универсальный</t>
  </si>
  <si>
    <t>For the pipe, DN 20 - 25, the size of 50 x 760. The product sticks together with any free of oil (fat), surface materials such as metal (lead, steel, aluminum, etc.), cement, rubber, wood, PVC , plastic, fiberglass, glass, etc. Guaranteed exposure limit of pressure - 40 bar. Temperature range from -70C to + 370C. The number in the foot: 9
Production method: wet lamination
Curing time at 75F: 30 minutes
Barcol Hardness: 53
Dielectric strength: 16,969 volts
Heat resistance: 370 degrees Celsius "</t>
  </si>
  <si>
    <t>Для трубы, Dу  20 - 25, размер 50 х 760.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</si>
  <si>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378 Т</t>
  </si>
  <si>
    <t>Siloplast» PW 260-FP</t>
  </si>
  <si>
    <t>For the pipe, DN 25 - 57, the size of 50 x 1520 stick together with the product is free from any oil (fat), surface materials such as metal (lead, steel, aluminum, etc.), cement, rubber, wood, PVC , plastic, fiberglass, glass, etc. Guaranteed exposure limit of pressure - 40 bar. Temperature range from -70C to + 370C. The number in the foot: 9
Production method: wet lamination
Curing time at 75F: 30 minutes
Barcol Hardness: 53
Dielectric strength: 16,969 volts
Heat resistance: 370 degrees Celsius "</t>
  </si>
  <si>
    <t>Для трубы, Dу  25 - 57, размер 50 х 1520.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</si>
  <si>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379 Т</t>
  </si>
  <si>
    <t>Siloplast» PW 3108-FP</t>
  </si>
  <si>
    <t>For the pipe, DN 57 - 102, the size of 75 x 2740 stick together with the product is purified either from the oil (fat), surface materials such as metal (lead, steel, aluminum, etc.), cement, rubber, wood, PVC, plastic, fiberglass, glass, etc. Guaranteed exposure limit of pressure - 40 bar. Temperature range from -70C to + 370C. The number in the foot: 9
Production method: wet lamination
Curing time at 75F: 30 minutes
Barcol Hardness: 53
Dielectric strength: 16,969 volts
Heat resistance: 370 degrees Celsius "</t>
  </si>
  <si>
    <t>Для трубы, Dу 57 - 102, размер 75 x 2740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</si>
  <si>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380 Т</t>
  </si>
  <si>
    <t>Siloplast» PW 4180-FP</t>
  </si>
  <si>
    <t>"For pipes, Dy 102 - 219, 4570 x 100 resolution product sticks together with any free of oil (fat) surface materials such as metal (lead, steel, aluminum, etc.), cement, rubber, wood, PVC , plastic, fiberglass, glass, etc. Guaranteed exposure limit of pressure - 40 bar. Temperature range from -70C to + 370C. The number in the foot: 9
Production method: wet lamination
Curing time at 75F: 30 minutes
Barcol Hardness: 53
Dielectric strength: 16,969 volts
Heat resistance: 370 degrees Celsius "</t>
  </si>
  <si>
    <t>Для трубы, Dу 102 - 219, размер 100 х 4570.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</si>
  <si>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381 Т</t>
  </si>
  <si>
    <t>13.94.11.900.002.00.0796.000000000001</t>
  </si>
  <si>
    <t>Строп</t>
  </si>
  <si>
    <t>Nylon sling</t>
  </si>
  <si>
    <t>ленточный, текстильный, грузоподъемность 1 т, петлевой</t>
  </si>
  <si>
    <t xml:space="preserve">"Sling Nylon: Slings stitched into a single layer or two layers of cross-linked, thus increasing the workload for the same width of the tape.
- Material 100% polyester.
- A safety factor of 7: 1
- Load capacity of 0.5 tons.
</t>
  </si>
  <si>
    <t>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0.5  т.</t>
  </si>
  <si>
    <t>382 Т</t>
  </si>
  <si>
    <t xml:space="preserve">"Sling Nylon: Slings stitched into a single layer or two layers of cross-linked, thus increasing the workload for the same width of the tape.
- Material 100% polyester.
- A safety factor of 7: 1
- Load capacity of 1 tons.
</t>
  </si>
  <si>
    <t xml:space="preserve">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1  т.
</t>
  </si>
  <si>
    <t>383 Т</t>
  </si>
  <si>
    <t>13.94.11.900.002.00.0796.000000000002</t>
  </si>
  <si>
    <t>ленточный, текстильный, грузоподъемность 2 т, петлевой</t>
  </si>
  <si>
    <t xml:space="preserve">"Sling Nylon: Slings stitched into a single layer or two layers of cross-linked, thus increasing the workload for the same width of the tape.
- Material 100% polyester.
- A safety factor of 7: 1
- Load capacity of 2 tons.
</t>
  </si>
  <si>
    <t>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2  т.</t>
  </si>
  <si>
    <t>384 Т</t>
  </si>
  <si>
    <t>13.94.11.900.002.00.0796.000000000003</t>
  </si>
  <si>
    <t>ленточный, текстильный, грузоподъемность 3 т, петлевой</t>
  </si>
  <si>
    <t xml:space="preserve">"Sling Nylon: Slings stitched into a single layer or two layers of cross-linked, thus increasing the workload for the same width of the tape.
- Material 100% polyester.
- A safety factor of 7: 1
- Load capacity of 3 tons.
</t>
  </si>
  <si>
    <t>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3 т.</t>
  </si>
  <si>
    <t>385 Т</t>
  </si>
  <si>
    <t>13.94.11.900.002.00.0796.000000000005</t>
  </si>
  <si>
    <t>ленточный, текстильный, грузоподъемность 5 т, петлевой</t>
  </si>
  <si>
    <t xml:space="preserve">"Sling Nylon: Slings stitched into a single layer or two layers of cross-linked, thus increasing the workload for the same width of the tape.
- Material 100% polyester.
- A safety factor of 7: 1
- Load capacity of 5 tons.
</t>
  </si>
  <si>
    <t>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5 т.</t>
  </si>
  <si>
    <t>386 Т</t>
  </si>
  <si>
    <t>13.94.11.900.002.00.0796.000000000006</t>
  </si>
  <si>
    <t>ленточный, текстильный, грузоподъемность 8 т, петлевой</t>
  </si>
  <si>
    <t xml:space="preserve">"Sling Nylon: Slings stitched into a single layer or two layers of cross-linked, thus increasing the workload for the same width of the tape.
- Material 100% polyester.
- A safety factor of 7: 1
- Load capacity of 8 tons.
</t>
  </si>
  <si>
    <t>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8 т.</t>
  </si>
  <si>
    <t>387 Т</t>
  </si>
  <si>
    <t>13.94.11.900.002.00.0796.000000000007</t>
  </si>
  <si>
    <t>ленточный, текстильный, грузоподъемность 10 т, петлевой</t>
  </si>
  <si>
    <t xml:space="preserve">"Sling Nylon: Slings stitched into a single layer or two layers of cross-linked, thus increasing the workload for the same width of the tape.
- Material 100% polyester.
- A safety factor of 7: 1
- Load capacity of 12 tons.
</t>
  </si>
  <si>
    <t>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12 т.</t>
  </si>
  <si>
    <t>388 Т</t>
  </si>
  <si>
    <t>25.94.11.900.000.01.0796.000000000003</t>
  </si>
  <si>
    <t>Саморез</t>
  </si>
  <si>
    <t xml:space="preserve">Screws for metal
 </t>
  </si>
  <si>
    <t>оцинкованный, с шестигранной головкой</t>
  </si>
  <si>
    <t xml:space="preserve">Hexagon head 8 mm, with fine thread, length of 20-30 mm
</t>
  </si>
  <si>
    <t>Саморезы по металлу, головка шестигранная 8 мм, с мелкой резьбой, длина 20-30 мм</t>
  </si>
  <si>
    <t>389 Т</t>
  </si>
  <si>
    <t>13.92.22.100.001.00.0796.000000000001</t>
  </si>
  <si>
    <t>Брезент</t>
  </si>
  <si>
    <t xml:space="preserve">Tent canvas (Nuraly)
</t>
  </si>
  <si>
    <t>из хлопчатобумажной ткани</t>
  </si>
  <si>
    <t>Tent canvas welding machine</t>
  </si>
  <si>
    <t xml:space="preserve">Палатка брезентовая (Нуралы) для сварочных работ       </t>
  </si>
  <si>
    <t>390 Т</t>
  </si>
  <si>
    <t>28.11.33.000.009.00.0796.000000000000</t>
  </si>
  <si>
    <t>Уплотнение</t>
  </si>
  <si>
    <t xml:space="preserve">Mechanical seal circulation pump WILO (Nuraly)
</t>
  </si>
  <si>
    <t xml:space="preserve">для насоса, </t>
  </si>
  <si>
    <t>Mechanical seal circulation pump WILO Type BL65 / 190-15 / 2 for K-2.</t>
  </si>
  <si>
    <t xml:space="preserve"> Механическое уплотнение циркуляционного насоса WILO  (Нуралы) Type BL65/190-15/2 для К- 2.</t>
  </si>
  <si>
    <t>390-1 Т</t>
  </si>
  <si>
    <t>391 Т</t>
  </si>
  <si>
    <t>20.14.63.800.002.00.0166.000000000000</t>
  </si>
  <si>
    <t>Диметиловый эфир диэтиленгликоля</t>
  </si>
  <si>
    <t xml:space="preserve">diethylene glycol
</t>
  </si>
  <si>
    <t>жидкость</t>
  </si>
  <si>
    <t>10136-77</t>
  </si>
  <si>
    <t>Диэтиленгликоль ГОСТ 10136-77</t>
  </si>
  <si>
    <t>392 Т</t>
  </si>
  <si>
    <t>20.14.63.900.002.00.0166.000000000000</t>
  </si>
  <si>
    <t>Триэтиленгликоль</t>
  </si>
  <si>
    <t>triethylene glycol</t>
  </si>
  <si>
    <t>brand A</t>
  </si>
  <si>
    <t>Триэтиленгликоль марка А</t>
  </si>
  <si>
    <t>393 Т</t>
  </si>
  <si>
    <t>28.13.31.000.103.00.0796.000000000000</t>
  </si>
  <si>
    <t>Плунжер</t>
  </si>
  <si>
    <t>Plunger pump P-603</t>
  </si>
  <si>
    <t xml:space="preserve">Pump: WP Westpower equipment. Factory №: R1061A№: 040820D. Model: CX5
Part number 11A30300551085E Plunger Colmonoy 1 "" SX / DX / TX.
</t>
  </si>
  <si>
    <t xml:space="preserve">Плунжер на насос Р-603 насос: WP Westpower equipment. заводской №: Р1061А№: 040820D. модель:CX5 
№ детали 11A30300551085E  Plunger Colmonoy 1" SX/DX/TX. 
</t>
  </si>
  <si>
    <t>393-1 Т</t>
  </si>
  <si>
    <t>394 Т</t>
  </si>
  <si>
    <t>28.13.31.000.037.00.0796.000000000003</t>
  </si>
  <si>
    <t xml:space="preserve">The ring on the pump P-603
</t>
  </si>
  <si>
    <t>Pump: WP Westpower equipment. Factory №: R1061A№: 040820D. Model: CX5
Part number 03A31500281081S Packing Ring 1 5052 "" x 1/4</t>
  </si>
  <si>
    <t xml:space="preserve">Кольцо на насос Р-603 насос: WP Westpower equipment. заводской №: Р1061А№: 040820D. модель:CX5 
№ детали 03A31500281081S  Packing Ring 5052 1" x 1/4" </t>
  </si>
  <si>
    <t>394-1 Т</t>
  </si>
  <si>
    <t>395 Т</t>
  </si>
  <si>
    <t>28.22.19.300.015.00.0796.000000000000</t>
  </si>
  <si>
    <t>Грязесъемник</t>
  </si>
  <si>
    <t xml:space="preserve">Wiper slider to the pump P-603
</t>
  </si>
  <si>
    <t>для подъемно-транспортного оборудования</t>
  </si>
  <si>
    <t>Pump: WP Westpower equipment. Factory №: R1061A№: 040820D. Model: CX5
 Part number 11 A10400209030A Crosshead Oil Seal DX-10 "</t>
  </si>
  <si>
    <t xml:space="preserve">Грязесъемник ползуна на насос Р-603 насос: WP Westpower equipment. заводской №: Р1061А№: 040820D. модель:CX5 
№ детали 11 A10400209030A  Crosshead Oil Seal DX-10 </t>
  </si>
  <si>
    <t>395-1 Т</t>
  </si>
  <si>
    <t>396 Т</t>
  </si>
  <si>
    <t>32.99.59.400.000.00.0796.000000000000</t>
  </si>
  <si>
    <t>Набивка</t>
  </si>
  <si>
    <t xml:space="preserve">Stuffing box to the pump P-603
</t>
  </si>
  <si>
    <t>сальниковая, арамидная</t>
  </si>
  <si>
    <t>"Pump: WP Westpower equipment. Factory №: R1061A№: 040820D. Model: CX5
Part number 11A3100000902AA Stuffing Box 3/4 "" - 1 "" SX, DX, T "</t>
  </si>
  <si>
    <t xml:space="preserve">Набивка сальниковая на насос Р-603 насос: WP Westpower equipment. заводской №: Р1061А№: 040820D. модель:CX5 
№ детали 11A3100000902AA  Stuffing Box 3/4"-1"SX,DX ,T </t>
  </si>
  <si>
    <t>396-1 Т</t>
  </si>
  <si>
    <t>397 Т</t>
  </si>
  <si>
    <t xml:space="preserve">O-ring on the pump P-603
</t>
  </si>
  <si>
    <t xml:space="preserve">Pump: WP Westpower equipment. Factory №: R1061A№: 040820D. Model: CX5
Part number 11A0010027802J Gasket Stuffing Box Tx10 1 "" C </t>
  </si>
  <si>
    <t xml:space="preserve">Кольцо уплотнительное  на насос Р-603 насос: WP Westpower equipment. заводской №: Р1061А№: 040820D. модель:CX5 
№ детали 11A0010027802J Gasket Stuffing Box Tx10 1"C </t>
  </si>
  <si>
    <t>397-1 Т</t>
  </si>
  <si>
    <t>398 Т</t>
  </si>
  <si>
    <t>28.13.31.000.112.00.0839.000000000000</t>
  </si>
  <si>
    <t>Комплект ремонтный</t>
  </si>
  <si>
    <t>Pump Repair Kit H-3</t>
  </si>
  <si>
    <t>ремкомплект, для насоса</t>
  </si>
  <si>
    <t>"Type: НЦСГ-E-5-250-A-V2, serial №477 / 283, manufacturer: JSC" Pumps PDP ", Russia.
 Coupling half leading magnetic NTSSGE VSCH.80.60.000 "</t>
  </si>
  <si>
    <t xml:space="preserve">Рем. комплект насоса Н-3 тип: НЦСГ-Е-5-250-А-У2, серийный №477/283,  производитель: ЗАО «Насосы ППД», Россия. 
Полумуфта ведущая магнитная НЦСГЕ ВЩ.80.60.000 </t>
  </si>
  <si>
    <t>399 Т</t>
  </si>
  <si>
    <t>"Type: НЦСГ-E-5-250-A-V2, serial №477 / 283, manufacturer: JSC" Pumps PDP ", Russia.
Glass sealed НЦСГЕ СГ T.83.60.000 "</t>
  </si>
  <si>
    <t>Рем. комплект насоса Н-3 тип: НЦСГ-Е-5-250-А-У2, серийный №477/283,  производитель: ЗАО «Насосы ППД», Россия. 
Стакан герметичный НЦСГЕ СГ Т.83.60.000</t>
  </si>
  <si>
    <t>400 Т</t>
  </si>
  <si>
    <t>28.13.31.000.033.00.0796.000000000000</t>
  </si>
  <si>
    <t>Манжета (сальник) штока</t>
  </si>
  <si>
    <t xml:space="preserve">Cuff to the pump Н-1
 </t>
  </si>
  <si>
    <t>для поршневого насоса нагнетания жидких сред</t>
  </si>
  <si>
    <t>H52.001.03.004 cuff to the pump H-1 unit electric-pump dosage plunger DP-U2 400/63 K14V №09001</t>
  </si>
  <si>
    <t>Манжета к насосу Н-1Н52.001.03.004 агрегат электронасосный дозировочный плунжерный ДП 400/63 К14В-У2 зав.№09001</t>
  </si>
  <si>
    <t>401 Т</t>
  </si>
  <si>
    <t>The plunger pump 1 H</t>
  </si>
  <si>
    <t>Н52.017.02.001 plunger pump Н-1 unit electric-pump dosage plunger DP-U2 400/63 K14V №09002</t>
  </si>
  <si>
    <t>Плунжер к насосу Н-1Н52.017.02.001 агрегат электронасосный дозировочный плунжерный ДП 400/63 К14В-У2 зав.№09002</t>
  </si>
  <si>
    <t>402 Т</t>
  </si>
  <si>
    <t>28.15.31.300.001.00.0796.000000000000</t>
  </si>
  <si>
    <t>Шарик</t>
  </si>
  <si>
    <t>Ball pump Н-1</t>
  </si>
  <si>
    <t>стальной, диаметр до 12 мм, номинальный диаметр 0,250 мм, ГОСТ 3722-81</t>
  </si>
  <si>
    <t xml:space="preserve">19.844 +/- 0.15YU2 TU 37.006.103-79 ball to the pump Н-1 unit electric-pump dosage plunger DP 400/63 K14V №09003,
</t>
  </si>
  <si>
    <t xml:space="preserve">Шарик к насосу Н-119,844+/-0.15Ю2 ТУ 37.006.103-79 агрегат электронасосный дозировочный плунжерный ДП 400/63 К14В-У2 зав.№09003, </t>
  </si>
  <si>
    <t>403 Т</t>
  </si>
  <si>
    <t>Ring reference to the pump Н-1</t>
  </si>
  <si>
    <t xml:space="preserve">Н52.001.03.005 ring reference to the pump Н-1 unit electric-pump dosage plunger DP-U2 400/63 K14V №09002
</t>
  </si>
  <si>
    <t>Кольцо опорное к насосу Н-1Н52.001.03.005 агрегат электронасосный дозировочный плунжерный ДП 400/63 К14В-У2 зав.№09002</t>
  </si>
  <si>
    <t>404 Т</t>
  </si>
  <si>
    <t>Ring to the pump Н-1</t>
  </si>
  <si>
    <t xml:space="preserve">
Н52.001.03.003 ring to the pump Н-1 unit electric-pump dosage plunger DP-U2 400/63 K14V №09002
</t>
  </si>
  <si>
    <t>Кольцо к насосу Н-1Н52.001.03.003 агрегат электронасосный дозировочный плунжерный ДП 400/63 К14В-У2 зав.№09002</t>
  </si>
  <si>
    <t>405 Т</t>
  </si>
  <si>
    <t>28.92.61.500.053.00.0796.000000000000</t>
  </si>
  <si>
    <t>Установочный винт</t>
  </si>
  <si>
    <t>Screw mounting cap</t>
  </si>
  <si>
    <t>трансмиссии гидравлического ключа</t>
  </si>
  <si>
    <t xml:space="preserve">5/16-24X1-1/4      FS0455DH     </t>
  </si>
  <si>
    <t xml:space="preserve">Винт установочный колпачковый 5/16-24X1-1/4      FS0455DH     </t>
  </si>
  <si>
    <t>406 Т</t>
  </si>
  <si>
    <t>28.14.13.900.006.00.0796.000000000002</t>
  </si>
  <si>
    <t xml:space="preserve">block grease
</t>
  </si>
  <si>
    <t>стальной, тип соединения резьбовое</t>
  </si>
  <si>
    <t xml:space="preserve">18T-18T-12T  A-2476       </t>
  </si>
  <si>
    <t xml:space="preserve">Блок смазочный 18T-18T-12T  A-2476       </t>
  </si>
  <si>
    <t>407 Т</t>
  </si>
  <si>
    <t>22.19.73.230.001.00.0796.000000000000</t>
  </si>
  <si>
    <t>Прокладка</t>
  </si>
  <si>
    <t xml:space="preserve">Laying round
</t>
  </si>
  <si>
    <t>резиновая, уплотнительная</t>
  </si>
  <si>
    <t xml:space="preserve">RND,2-1/4,X 1/32, INNER  A-5375                 </t>
  </si>
  <si>
    <t xml:space="preserve">Прокладка круглая RND,2-1/4,X 1/32, INNER  A-5375                 </t>
  </si>
  <si>
    <t>408 Т</t>
  </si>
  <si>
    <t>Distribution block oil lubrication system 18T-12T-18T (for proflo) K-102A / B (2x4)</t>
  </si>
  <si>
    <t>А-2476</t>
  </si>
  <si>
    <t>Распределительный блок масла системы смазки 18T-12T-18T (к профло) К-102А/В (2х4 цилин.)А-2476</t>
  </si>
  <si>
    <t>409 Т</t>
  </si>
  <si>
    <t>Distribution block oil lubrication system 12T-12T-12T (for proflo) KG-2A / B (1x3)</t>
  </si>
  <si>
    <t>А-2475</t>
  </si>
  <si>
    <t>Распределительный блок масла системы смазки 12T-12T-12T (к профло) КГ-2А/В (1х3 цилин.)А-2475</t>
  </si>
  <si>
    <t>410 Т</t>
  </si>
  <si>
    <t>Distribution block oil lubrication system 24T-18T-18T (for proflo) KG-2A / B (2x4)</t>
  </si>
  <si>
    <t>А-3345</t>
  </si>
  <si>
    <t>Распределительный блок масла системы смазки 24T-18T-18T (к профло) КГ-2А/В (2х4 цилин.)А-3345</t>
  </si>
  <si>
    <t>411 Т</t>
  </si>
  <si>
    <t>Lubricating units (for proflo) 9T-9T-9T</t>
  </si>
  <si>
    <t xml:space="preserve">A-8862                </t>
  </si>
  <si>
    <t xml:space="preserve">Смазочные блоки( к профло ) 9T-9T-9T A-8862                </t>
  </si>
  <si>
    <t>412 Т</t>
  </si>
  <si>
    <t>Kit packing</t>
  </si>
  <si>
    <t>B-1582-K  rod 2.000</t>
  </si>
  <si>
    <t>Ремкомплект сальникового уплотнения B-1582-K  шток 2.000</t>
  </si>
  <si>
    <t>413 Т</t>
  </si>
  <si>
    <t xml:space="preserve">Kit packing K-101/103
</t>
  </si>
  <si>
    <t>B-1584-K</t>
  </si>
  <si>
    <t>Ремкомплект сальникового уплотнения
К-101/103B-1584-K</t>
  </si>
  <si>
    <t>414 Т</t>
  </si>
  <si>
    <t>Repair Kit, a set of oil-removable rings, 2.500, WAT</t>
  </si>
  <si>
    <t>В-6470-К</t>
  </si>
  <si>
    <t>Ремкомплект, комплект маслосьемных колец, 2.500,WAT.В-6470-К</t>
  </si>
  <si>
    <t>415 Т</t>
  </si>
  <si>
    <t>Kit on the inlet valve</t>
  </si>
  <si>
    <t>KB-2372-V</t>
  </si>
  <si>
    <t>Ремкомплект на входной клапанKB-2372-V</t>
  </si>
  <si>
    <t>416 Т</t>
  </si>
  <si>
    <t>KB-2373-AA</t>
  </si>
  <si>
    <t>Рем.комплект на входной клапанKB-2373-AA</t>
  </si>
  <si>
    <t>417 Т</t>
  </si>
  <si>
    <t>KB-1943-U</t>
  </si>
  <si>
    <t>Ремкомплект на входной клапанKB-1943-U</t>
  </si>
  <si>
    <t>418 Т</t>
  </si>
  <si>
    <t>Kit for the outlet valve K-103</t>
  </si>
  <si>
    <t>KB-1944-DD</t>
  </si>
  <si>
    <t>Ремкомплект на выходной клапан К-103 KB-1944-DD</t>
  </si>
  <si>
    <t>419 Т</t>
  </si>
  <si>
    <t>Kit valve 1st stage input</t>
  </si>
  <si>
    <t>KB-2230-S</t>
  </si>
  <si>
    <t>Ремкомплект клапана 1-я ступень входной KB-2230-S</t>
  </si>
  <si>
    <t>420 Т</t>
  </si>
  <si>
    <t>valve Repair Kit</t>
  </si>
  <si>
    <t xml:space="preserve">KB-2231-AA, 148CHT, MT               </t>
  </si>
  <si>
    <t xml:space="preserve">Рем.комплект клапана KB-2231-AA, 148CHT, MT               </t>
  </si>
  <si>
    <t>421 Т</t>
  </si>
  <si>
    <t xml:space="preserve">"Valve Repair Kit 2nd stage input stage "
</t>
  </si>
  <si>
    <t>KB-2451-U</t>
  </si>
  <si>
    <t>Ремкомплект клапана
2-я ступень входной ступениKB-2451-U</t>
  </si>
  <si>
    <t>422 Т</t>
  </si>
  <si>
    <t xml:space="preserve">Kit valve output stage 2
</t>
  </si>
  <si>
    <t>KB-2452-СС</t>
  </si>
  <si>
    <t>Рем.комплект клапанов выхода 2-й ступени KB-2452-СС</t>
  </si>
  <si>
    <t>423 Т</t>
  </si>
  <si>
    <t>Kit valves entrance 3rd stage</t>
  </si>
  <si>
    <t>KB-1646-S</t>
  </si>
  <si>
    <t>Рем.комплект клапанов входа 3-й ступениKB-1646-S</t>
  </si>
  <si>
    <t>424 Т</t>
  </si>
  <si>
    <t>Kit valve 3rd stage outlet valve</t>
  </si>
  <si>
    <t>KB-1647-CC</t>
  </si>
  <si>
    <t>Рем.комплект клапанов 3-я ступень выходной клапанKB-1647-CC</t>
  </si>
  <si>
    <t>425 Т</t>
  </si>
  <si>
    <t>25.94.11.310.002.00.0796.000000000000</t>
  </si>
  <si>
    <t>Болт</t>
  </si>
  <si>
    <t>Bolts for exit seats</t>
  </si>
  <si>
    <t>с шестигранной головкой </t>
  </si>
  <si>
    <t xml:space="preserve">A-0145 </t>
  </si>
  <si>
    <t xml:space="preserve">Болты для седел выходаA-0145 </t>
  </si>
  <si>
    <t>426 Т</t>
  </si>
  <si>
    <t>The rupture membrane with this disc.</t>
  </si>
  <si>
    <t>A-0080</t>
  </si>
  <si>
    <t>Разрывная мембрана с указаным диском.A-0080</t>
  </si>
  <si>
    <t>427 Т</t>
  </si>
  <si>
    <t>valve in complete</t>
  </si>
  <si>
    <t>KB-2457-CC 127CT,MTX,D/S</t>
  </si>
  <si>
    <t>Комплект клапана KB-2457-CC 127CT,MTX,D/S</t>
  </si>
  <si>
    <t>428 Т</t>
  </si>
  <si>
    <t>Kit valve</t>
  </si>
  <si>
    <t>KB-2458-T 127CGT,NYX,D/S</t>
  </si>
  <si>
    <t>Рем.комплект клапана,KB-2458-T 127CGT,NYX,D/S</t>
  </si>
  <si>
    <t>429 Т</t>
  </si>
  <si>
    <t>Leaf spring, 127CGT</t>
  </si>
  <si>
    <t>A-2313</t>
  </si>
  <si>
    <t>Пластиничатая пружина,127CGTA-2313</t>
  </si>
  <si>
    <t>430 Т</t>
  </si>
  <si>
    <t>centering bolts</t>
  </si>
  <si>
    <t>A-2150  12 PT, 7/16-20 X 2</t>
  </si>
  <si>
    <t>Центровочный болт A-2150  12 PT, 7/16-20 X 2</t>
  </si>
  <si>
    <t>431 Т</t>
  </si>
  <si>
    <t>28.13.32.000.062.00.0796.000000000000</t>
  </si>
  <si>
    <t>Kit valve 158CT MTX</t>
  </si>
  <si>
    <t>регулировочного клапана, для компрессора</t>
  </si>
  <si>
    <t>KB-2705-DD</t>
  </si>
  <si>
    <t>Рем.комплект клапана 158 CT MTXKB-2705-DD</t>
  </si>
  <si>
    <t>432 Т</t>
  </si>
  <si>
    <t>Kit valve 158CT, NYX</t>
  </si>
  <si>
    <t>KB-2704-T</t>
  </si>
  <si>
    <t>Рем.комплект клапана 158 CT, NYXKB-2704-T</t>
  </si>
  <si>
    <t>433 Т</t>
  </si>
  <si>
    <t>Central bolt suction valve 1/2 stop.CNTR BOLT, 12PT, 7 / 16-20X2-1 / 2 "</t>
  </si>
  <si>
    <t xml:space="preserve">A-2162  </t>
  </si>
  <si>
    <t xml:space="preserve">Центральный болт всасывающего клапана 1/2 ступени.
CNTR BOLT,12PT,7/16-20X2-1/2A-2162  </t>
  </si>
  <si>
    <t>434 Т</t>
  </si>
  <si>
    <t>Seal valve cover 1st stage</t>
  </si>
  <si>
    <t>A-0032  O-RING,VT, 7.145 O.D. X .210</t>
  </si>
  <si>
    <t>Уплотняющее кольцо крышки клапана 1й ступениA-0032  O-RING,VT, 7.145 O.D. X .210</t>
  </si>
  <si>
    <t>435 Т</t>
  </si>
  <si>
    <t>28.13.32.000.059.00.0796.000000000000</t>
  </si>
  <si>
    <t>Фильтроэлемент</t>
  </si>
  <si>
    <t>filter</t>
  </si>
  <si>
    <t>для компрессора</t>
  </si>
  <si>
    <t>for compressor A-9940-K</t>
  </si>
  <si>
    <t xml:space="preserve">Фильтр для компрессора A-9940-K
    </t>
  </si>
  <si>
    <t>436 Т</t>
  </si>
  <si>
    <t>The centering bolt, 3 / 4-16</t>
  </si>
  <si>
    <t>А-2855</t>
  </si>
  <si>
    <t>Центровочный болт, 3/4-16А-2855</t>
  </si>
  <si>
    <t>437 Т</t>
  </si>
  <si>
    <t>КВ-2231-DD  148CНТ, МТ</t>
  </si>
  <si>
    <t>Рем.комплект клапана КВ-2231-DD  148CНТ, МТ</t>
  </si>
  <si>
    <t>438 Т</t>
  </si>
  <si>
    <t>Kit valve 148CNT, NY</t>
  </si>
  <si>
    <t>КВ-2230-Т</t>
  </si>
  <si>
    <t>Рем.комплект клапана  148CНТ,NYКВ-2230-Т</t>
  </si>
  <si>
    <t>439 Т</t>
  </si>
  <si>
    <t>КВ-5106-AA  158CТ, NYX</t>
  </si>
  <si>
    <t>Рем.комплект клапана КВ-5106-AA  158CТ, NYX</t>
  </si>
  <si>
    <t>440 Т</t>
  </si>
  <si>
    <t>КВ-4426-V</t>
  </si>
  <si>
    <t>Рем.комплект клапана 158CТ,NYXКВ-4426-V</t>
  </si>
  <si>
    <t>441 Т</t>
  </si>
  <si>
    <t>Kit valve 158CT, MTX</t>
  </si>
  <si>
    <t>КВ-2705-AA</t>
  </si>
  <si>
    <t>Рем.комплект клапана 158CТ, МТXКВ-2705-AA</t>
  </si>
  <si>
    <t>442 Т</t>
  </si>
  <si>
    <t>Kit valve 158CT, NY</t>
  </si>
  <si>
    <t>КВ-2704-U</t>
  </si>
  <si>
    <t>Рем.комплект клапана  158CТ,NYКВ-2704-U</t>
  </si>
  <si>
    <t>443 Т</t>
  </si>
  <si>
    <t>28.13.32.000.126.01.0796.000000000000</t>
  </si>
  <si>
    <t>Насос</t>
  </si>
  <si>
    <t>Lubricator pump compressor "Ariel"</t>
  </si>
  <si>
    <t>для компрессора, масляный</t>
  </si>
  <si>
    <t>G-19924</t>
  </si>
  <si>
    <t>Лубрикаторный насос для компрессора "Ariel"G-19924</t>
  </si>
  <si>
    <t>444 Т</t>
  </si>
  <si>
    <t>G-20152</t>
  </si>
  <si>
    <t>Лубрикаторный насос для компрессора "Ariel"G-20152</t>
  </si>
  <si>
    <t>445 Т</t>
  </si>
  <si>
    <t>Seal valve cover</t>
  </si>
  <si>
    <t>A-0724</t>
  </si>
  <si>
    <t>Уплотнение крышки клапана A-0724</t>
  </si>
  <si>
    <t>446 Т</t>
  </si>
  <si>
    <t>Kit suction valve</t>
  </si>
  <si>
    <t>KB-2372-S</t>
  </si>
  <si>
    <t>Рем. комплект всасывающего клапана KB-2372-S</t>
  </si>
  <si>
    <t>447 Т</t>
  </si>
  <si>
    <t>Kit injection valve</t>
  </si>
  <si>
    <t>КB-2373-CC</t>
  </si>
  <si>
    <t>Рем. комплект клапана нагнетанияКB-2373-CC</t>
  </si>
  <si>
    <t>448 Т</t>
  </si>
  <si>
    <t>28.13.32.000.103.00.0796.000000000000</t>
  </si>
  <si>
    <t>Подшипник входного вала</t>
  </si>
  <si>
    <t>Bearing support for a cooler E-401D</t>
  </si>
  <si>
    <t>для газового компрессора</t>
  </si>
  <si>
    <t xml:space="preserve">"Manufacturer: Dodge
Bearing Type:
P2B-GTM-211
PN 129229 "
</t>
  </si>
  <si>
    <t>Подшипник опорный для охладителя Е-401D Производитель: Dodge
Тип подшипника: 
P2B-GTM-211 
PN 129229</t>
  </si>
  <si>
    <t>449 Т</t>
  </si>
  <si>
    <t>Bearing support for a cooler E-401A / B / C, the E-409</t>
  </si>
  <si>
    <t xml:space="preserve">Manufacturer: Dodge
Bearing Type:
P2B-GTM-207
PN 129227 "
</t>
  </si>
  <si>
    <t>Подшипник опорный для охладителя Е-401A/B/C, Е-409 Производитель: Dodge
Тип подшипника: 
P2B-GTM-207 
PN 129227</t>
  </si>
  <si>
    <t>450 Т</t>
  </si>
  <si>
    <t>28.13.32.000.097.02.0796.000000000000</t>
  </si>
  <si>
    <t>Ремень</t>
  </si>
  <si>
    <t>belt</t>
  </si>
  <si>
    <t>drive EA-409, 3 / 5VX1000</t>
  </si>
  <si>
    <t>Ремень приводной EA-409,  3/5VX1000</t>
  </si>
  <si>
    <t>451 Т</t>
  </si>
  <si>
    <t>22.19.30.500.002.00.0796.000000000000</t>
  </si>
  <si>
    <t>Flexible hose filling</t>
  </si>
  <si>
    <t>заправочный, для автомобильной газонаполнительной компрессорной станции</t>
  </si>
  <si>
    <t>flexible for filling LPG LNG terminal. The pressure of 24 bar-length, 6 meters in diameter, 2 ", both ends of the hose-threaded (thread pipe)</t>
  </si>
  <si>
    <t>Шланг заправочный гибкий для заправки газовозов на терминале СУГ. Давление-24 бар, длина-6 метров, диаметр-2”, оба конца шланга-резьбовые (резьба трубная)</t>
  </si>
  <si>
    <t>452 Т</t>
  </si>
  <si>
    <t>hose flexible</t>
  </si>
  <si>
    <t>pressure of 24 bar-length, 6 meters in diameter, 15mm, both ends of the hose-threaded (thread pipe)</t>
  </si>
  <si>
    <t>Шланг гибкий давление-24 бар, длина-6 метров, диаметр-15мм, оба конца шланга-резьбовые (резьба трубная)</t>
  </si>
  <si>
    <t>453 Т</t>
  </si>
  <si>
    <t>28.13.32.000.112.01.0796.000000000000</t>
  </si>
  <si>
    <t>Поршень</t>
  </si>
  <si>
    <t>polyurethane piston</t>
  </si>
  <si>
    <t>компрессора, 5 ступени</t>
  </si>
  <si>
    <t>3Д1М-325</t>
  </si>
  <si>
    <t>Поршень полиуритановый 3Д1М-325</t>
  </si>
  <si>
    <t>454 Т</t>
  </si>
  <si>
    <t>filter element</t>
  </si>
  <si>
    <t>Peco PCHG-336, Peach filtration, 1 micron, coreless. Material polyester.</t>
  </si>
  <si>
    <t>Фильтрующий элемент Peco PCHG-336, Peach filtration, 1 micron, без сердечника. Материал полиэстер.</t>
  </si>
  <si>
    <t>455 Т</t>
  </si>
  <si>
    <t>ring</t>
  </si>
  <si>
    <t xml:space="preserve">Polo (Pall ring) Stainless column for regeneration of glycol, glycol regeneration unit H-604
</t>
  </si>
  <si>
    <t xml:space="preserve">Кольцо Поло (Pall ring) нержавеющее для колонны регенерации гликоля, блок регенерации гликоля Н-604 </t>
  </si>
  <si>
    <t>132</t>
  </si>
  <si>
    <t>Фут кубический</t>
  </si>
  <si>
    <t>456 Т</t>
  </si>
  <si>
    <t>Oil pump</t>
  </si>
  <si>
    <t>Oil pump P-600 Type: M100P 4PM L 125-100 H 01, Mycom pump CA, M100P, ser. № LN12106, DP (kg / cm²) 26; TP (kg / cm²) 39; AP (kg / cm²) 26 ; Pnom.-2,6MPa, 3,9MPa.
Tech. Feature:
Productivity - 800-850 l / min.
Max. temperature - 130 ° C
Adjustable differential range - 1 ... 4 kgf / cm2
Pumped environment - oil
With a white metal bearing flat-DM0099-W10 (white metal bushing set ht) "</t>
  </si>
  <si>
    <t>Маслонасос  Р-600 тип: M100P 4PM L 125-100 H 01, Mycom pump CA, M100P, ser. № LN12106,  DP (kg/cm²) 26; TP(kg/cm²) 39; AP(kg/cm²) 26;  Pном.-2,6МПа, Рисп.-3,9МПа. 
Тех. характеристика:  
Производительность  - 800-850 л/мин. 
Макс. температура  – 130 °С
Настраиваемый диапазон перепада – 1…4 kgf/cm2
Перекачиваемая среда – масло
С белым металлическим плоским подшипником DM0099-W10 (white metal bushing set h.t.)</t>
  </si>
  <si>
    <t>457 Т</t>
  </si>
  <si>
    <t>20.14.22.100.001.00.0168.000000000000</t>
  </si>
  <si>
    <t>Метанол-яд</t>
  </si>
  <si>
    <t>substitute methanol</t>
  </si>
  <si>
    <t>химически чистый, ГОСТ 6995-77</t>
  </si>
  <si>
    <t>Rauan 141</t>
  </si>
  <si>
    <t>Заменитель метанола  Рауан 141 (для Аксай)</t>
  </si>
  <si>
    <t>458 Т</t>
  </si>
  <si>
    <t>28.13.32.000.062.00.0796.000000000002</t>
  </si>
  <si>
    <t>Repair kit for the overhaul of screw compressors "MAEKAWA" compressor Model: 320 VLD H.</t>
  </si>
  <si>
    <t>для ремонта компрессора</t>
  </si>
  <si>
    <t xml:space="preserve">Gasket 320V
</t>
  </si>
  <si>
    <t xml:space="preserve">Ремкомплект для капитального ремонта винтовых компрессоров "MAEKAWA"компрессор Модель: 320 VLD H.Комплект прокладок 320V </t>
  </si>
  <si>
    <t>459 Т</t>
  </si>
  <si>
    <t>Set of O-rings 320VS / LD BUNA-N</t>
  </si>
  <si>
    <t>Ремкомплект для капитального ремонта винтовых компрессоров "MAEKAWA"компрессор Модель: 320 VLD H.Комплект О-образных колец 320VS/LD BUNA-N</t>
  </si>
  <si>
    <t>460 Т</t>
  </si>
  <si>
    <t>Set lock nuts and washers 320U.DG</t>
  </si>
  <si>
    <t>Ремкомплект для капитального ремонта винтовых компрессоров "MAEKAWA"компрессор Модель: 320 VLD H.Комплект стопорных гаек и шайб  320U.D.G</t>
  </si>
  <si>
    <t>461 Т</t>
  </si>
  <si>
    <t>The main bearings 320S / L</t>
  </si>
  <si>
    <t>Ремкомплект для капитального ремонта винтовых компрессоров "MAEKAWA"компрессор Модель: 320 VLD H.Основной подшипник 320S/L</t>
  </si>
  <si>
    <t>462 Т</t>
  </si>
  <si>
    <t>Side bearings 320S / L</t>
  </si>
  <si>
    <t>Ремкомплект для капитального ремонта винтовых компрессоров "MAEKAWA"компрессор Модель: 320 VLD H.Боковой подшипник 320S/L</t>
  </si>
  <si>
    <t>463 Т</t>
  </si>
  <si>
    <t>balancing piston 320S / LDH</t>
  </si>
  <si>
    <t>Ремкомплект для капитального ремонта винтовых компрессоров "MAEKAWA"компрессор Модель: 320 VLD H.уравновешивающий поршень 320S/LDH</t>
  </si>
  <si>
    <t>464 Т</t>
  </si>
  <si>
    <t>Bush balancing piston 320 *** H</t>
  </si>
  <si>
    <t>Ремкомплект для капитального ремонта винтовых компрессоров "MAEKAWA"компрессор Модель: 320 VLD H.Втулка уравновешивающего поршня  320***H</t>
  </si>
  <si>
    <t>465 Т</t>
  </si>
  <si>
    <t>Thrust bearing 320S / L 7321</t>
  </si>
  <si>
    <t>Ремкомплект для капитального ремонта винтовых компрессоров "MAEKAWA"компрессор Модель: 320 VLD H.Опорный подшипник  320S/L 7321</t>
  </si>
  <si>
    <t>466 Т</t>
  </si>
  <si>
    <t>Oil seal 320S / LVD (Teflon)</t>
  </si>
  <si>
    <t>Ремкомплект для капитального ремонта винтовых компрессоров "MAEKAWA"компрессор Модель: 320 VLD H.Масляное уплотнение 320S/LVD (тефлон)</t>
  </si>
  <si>
    <t>467 Т</t>
  </si>
  <si>
    <t>ball bearing # 6000</t>
  </si>
  <si>
    <t>Ремкомплект для капитального ремонта винтовых компрессоров "MAEKAWA"компрессор Модель: 320 VLD H.Шарикоподшипник #6000</t>
  </si>
  <si>
    <t>468 Т</t>
  </si>
  <si>
    <t>-ring VH10 BUNA-N (Teflon)</t>
  </si>
  <si>
    <t>Ремкомплект для капитального ремонта винтовых компрессоров "MAEKAWA"компрессор Модель: 320 VLD H.V-образное кольцо  VH10 BUNA-N (тефлон)</t>
  </si>
  <si>
    <t>469 Т</t>
  </si>
  <si>
    <t>Spring (screw / STD)</t>
  </si>
  <si>
    <t>Ремкомплект для капитального ремонта винтовых компрессоров "MAEKAWA"компрессор Модель: 320 VLD H.Пружина (винт/STD)</t>
  </si>
  <si>
    <t>470 Т</t>
  </si>
  <si>
    <t>Teflon cover seal</t>
  </si>
  <si>
    <t>Ремкомплект для капитального ремонта винтовых компрессоров "MAEKAWA"компрессор Модель: 320 VLD H.Тефлоновое уплотнение крышки</t>
  </si>
  <si>
    <t>471 Т</t>
  </si>
  <si>
    <t>Mechanical seal 320S / L BBS-E assembly</t>
  </si>
  <si>
    <t>Ремкомплект для капитального ремонта винтовых компрессоров "MAEKAWA"компрессор Модель: 320 VLD H.Механическое уплотнение 320S/L BBS-E в сборе</t>
  </si>
  <si>
    <t>472 Т</t>
  </si>
  <si>
    <t>Thrust adjusting liner 320SL 0.03</t>
  </si>
  <si>
    <t>Ремкомплект для капитального ремонта винтовых компрессоров "MAEKAWA"компрессор Модель: 320 VLD H.Упорный регулировочный вкладыш  320SL 0.03</t>
  </si>
  <si>
    <t>473 Т</t>
  </si>
  <si>
    <t>Thrust adjusting liner 320SL 0.05</t>
  </si>
  <si>
    <t>Ремкомплект для капитального ремонта винтовых компрессоров "MAEKAWA"компрессор Модель: 320 VLD H.Упорный регулировочный вкладыш  320SL 0.05</t>
  </si>
  <si>
    <t>474 Т</t>
  </si>
  <si>
    <t>liner 320VD</t>
  </si>
  <si>
    <t>Ремкомплект для капитального ремонта винтовых компрессоров "MAEKAWA"компрессор Модель: 320 VLD H.Вкладыш  320VD</t>
  </si>
  <si>
    <t>475 Т</t>
  </si>
  <si>
    <t>27.12.22.900.001.00.0796.000000000000</t>
  </si>
  <si>
    <t>automatical switch</t>
  </si>
  <si>
    <t>автоматический, тип А, однополюсный, с тепловым размыкателем</t>
  </si>
  <si>
    <t>MS 132 -25. Range of 20-25 A. Ordering 1SAM350000R1014:</t>
  </si>
  <si>
    <t xml:space="preserve">Автомат выключатель MS 132 -25. Пределы регулирования 20-25 А. Код заказа 1SAM350000R1014: </t>
  </si>
  <si>
    <t>476 Т</t>
  </si>
  <si>
    <t>MS 132 -6.3. Range of 4-6,3 A. Ordering 1SAM350000R1009:</t>
  </si>
  <si>
    <t xml:space="preserve">Автомат выключатель MS 132 -6,3. Пределы регулирования 4-6,3 А. Код заказа 1SAM350000R1009: </t>
  </si>
  <si>
    <t>477 Т</t>
  </si>
  <si>
    <t>MS 132 -4. Range of 2.5-4 A. Ordering 1SAM350000R1008</t>
  </si>
  <si>
    <t xml:space="preserve">Автомат выключатель MS 132 -4. Пределы регулирования 2,5-4 А. Код заказа 1SAM350000R1008: </t>
  </si>
  <si>
    <t>478 Т</t>
  </si>
  <si>
    <t>MS132 - 20. Range of 16 - 20A. Ordering 1SAM350000R1013</t>
  </si>
  <si>
    <t>Автоматический Выключатель MS132 - 20. Пределы регулирования 16 - 20A. Код заказа 1SAM350000R1013</t>
  </si>
  <si>
    <t>479 Т</t>
  </si>
  <si>
    <t>MS 132 -32. Range of 25-32 A. Ordering 1SAM350000R1015:</t>
  </si>
  <si>
    <t xml:space="preserve">Автомат выключатель MS 132 -32. Пределы регулирования 25-32 А. Код заказа 1SAM350000R1015: </t>
  </si>
  <si>
    <t>480 Т</t>
  </si>
  <si>
    <t>MS 450 -32. Range of 25-32 A</t>
  </si>
  <si>
    <t>Автоматический Выключатель MS 450 -32. Пределы регулирования 25-32 А</t>
  </si>
  <si>
    <t>481 Т</t>
  </si>
  <si>
    <t>differential current automatical switch</t>
  </si>
  <si>
    <t>differential current automatical switch C25 / 30. the number of poles: 1P + N, rated voltage 230V.</t>
  </si>
  <si>
    <t>Автоматический выключатель дифференциального тока С25/30. количество полюсов:1Р+N, номинальное напряжение 230В.</t>
  </si>
  <si>
    <t>482 Т</t>
  </si>
  <si>
    <t>differential current automatical switch C32 / 30. the number of poles: 1P + N, rated voltage 230V.</t>
  </si>
  <si>
    <t>Автоматический выключатель дифференциального тока  С32/30. количество полюсов:1Р+N, номинальное напряжение 230В.</t>
  </si>
  <si>
    <t>483 Т</t>
  </si>
  <si>
    <t>differential current automatical switch C63 / 30. the number of poles: 1P + N, rated voltage 230V.</t>
  </si>
  <si>
    <t>Автоматический выключатель дифференциального тока  С63/30. количество полюсов:1Р+N, номинальное напряжение 230В.</t>
  </si>
  <si>
    <t>484 Т</t>
  </si>
  <si>
    <t>27.33.11.100.002.00.0796.000000000005</t>
  </si>
  <si>
    <t>One-button switch waterproof passing wirings</t>
  </si>
  <si>
    <t>одноклавишный, внутренней установки</t>
  </si>
  <si>
    <t>Switch-Key pass waterproof wirings 18303 Makel. Mains voltage 220-250 V
Rated current up to 10 A.
Built-in protective sleeves provide moisture protection body.
Screw terminals allow you to attach the wire with a cross section up to 2.5 mm2.
Degree of protection IP44.
Dimensions 73,5h66,5h47 mm. "</t>
  </si>
  <si>
    <t>Выключатель одноклавишный проходной влагозащищенный открытой проводки Выключатель одноклавишный проходной влагозащищенный открытой проводки 18303 Makel. Напряжение сети 220-250 В
Номинальный ток не более 10 А.
Встроенные защитные манжеты обеспечивают влагозащиту корпуса.
Винтовые зажимы позволяют присоединять провода с сечением до 2,5 мм2.
Степень защиты IP44.
Габариты 73,5х66,5х47 мм.</t>
  </si>
  <si>
    <t>485 Т</t>
  </si>
  <si>
    <t>ABB, Extended Product Type: S6H 630 PR211-I In = 630A 3p FF, ID Products: 1SDA018734R1, rated current (In): 630 A, Rated voltage: 690 V AC</t>
  </si>
  <si>
    <t>Автоматический выключатель ABB, Тип расширенного изделия: S6H 630 PR211-I In=630A 3p F F, Идентификационный номер изделия: 1SDA018734R1, Номинальный ток (In):630 A, Номинальное рабочее напряжение:690 V AC</t>
  </si>
  <si>
    <t>486 Т</t>
  </si>
  <si>
    <t>Switch for interior lighting</t>
  </si>
  <si>
    <t>Switch open installation 10A. 230; closed on all sides; One Key performance</t>
  </si>
  <si>
    <t>Выключатель для внутреннего освещения, открытой установки 10А. 230В; закрытый со всех сторон; одноклавишного исполнения</t>
  </si>
  <si>
    <t>487 Т</t>
  </si>
  <si>
    <t xml:space="preserve">LZMN3-AE630-I  In =630A                                                    </t>
  </si>
  <si>
    <t xml:space="preserve">Автоматический Выключатель LZMN3-AE630-I  In =630A                                                    </t>
  </si>
  <si>
    <t>488 Т</t>
  </si>
  <si>
    <t xml:space="preserve">NM1-400S     In=400A                                                   </t>
  </si>
  <si>
    <t xml:space="preserve"> Автоматический Выключатель NM1-400S     In=400A                                                   </t>
  </si>
  <si>
    <t>489 Т</t>
  </si>
  <si>
    <t xml:space="preserve">NM1-250S     In=250A                                                   </t>
  </si>
  <si>
    <t xml:space="preserve">Автоматический Выключатель NM1-250S     In=250A                                                   </t>
  </si>
  <si>
    <t>490 Т</t>
  </si>
  <si>
    <t xml:space="preserve">NM1-125S     In=100A                                                   </t>
  </si>
  <si>
    <t xml:space="preserve"> Автоматический Выключатель NM1-125S     In=100A                                                   </t>
  </si>
  <si>
    <t>491 Т</t>
  </si>
  <si>
    <t>One Key switch flush mount 10A; 230V type S16-057-B</t>
  </si>
  <si>
    <t xml:space="preserve">Выключатель для внутреннего освещения, одноклавишный скрытой установки 10А; 230В тип S16-057-B </t>
  </si>
  <si>
    <t>492 Т</t>
  </si>
  <si>
    <t>switch</t>
  </si>
  <si>
    <t>3-pole switch 10 A, rated voltage up to 500 V AC, ExII2G / ExII2D T53 ° C explosion protection EEx ed ia IIC T6</t>
  </si>
  <si>
    <t>Выключатель3-контактный выключатель 10 А , номинальное напряжение до 500 В AC , ExII2G / ExII2D T53 °C  взрывозащитного исполнения EEx ed ia IIC Т6</t>
  </si>
  <si>
    <t>493 Т</t>
  </si>
  <si>
    <t xml:space="preserve"> Moeller PKZM0-6,3  In=6,3A</t>
  </si>
  <si>
    <t>Автоматический Выключатель Moeller PKZM0-6,3  In=6,3A</t>
  </si>
  <si>
    <t>494 Т</t>
  </si>
  <si>
    <t xml:space="preserve">  Moeller PKZM0-10  In=10A</t>
  </si>
  <si>
    <t>Автоматический Выключатель Moeller PKZM0-10  In=10A</t>
  </si>
  <si>
    <t>495 Т</t>
  </si>
  <si>
    <t xml:space="preserve"> Moeller PKZM0-16  In=16A</t>
  </si>
  <si>
    <t>Автоматический Выключатель Moeller PKZM0-16  In=16A</t>
  </si>
  <si>
    <t>496 Т</t>
  </si>
  <si>
    <t xml:space="preserve">  Moeller PKZM4-32  In=32A</t>
  </si>
  <si>
    <t>Автоматический Выключатель Moeller PKZM4-32  In=32A</t>
  </si>
  <si>
    <t>497 Т</t>
  </si>
  <si>
    <t xml:space="preserve">  Moeller PKZM4-40  In=40A</t>
  </si>
  <si>
    <t>Автоматический Выключатель Moeller PKZM4-40  In=40A</t>
  </si>
  <si>
    <t>498 Т</t>
  </si>
  <si>
    <t xml:space="preserve">  Moeller JS72C  PLHT - C80/3</t>
  </si>
  <si>
    <t>Автоматический Выключатель Moeller JS72C  PLHT - C80/3</t>
  </si>
  <si>
    <t>499 Т</t>
  </si>
  <si>
    <t xml:space="preserve">  Moeller JS76B  PL7 - C40/3</t>
  </si>
  <si>
    <t>Автоматический Выключатель Moeller JS76B  PL7 - C40/3</t>
  </si>
  <si>
    <t>500 Т</t>
  </si>
  <si>
    <t xml:space="preserve">  Moeller JS76B  PL7 - C32/3</t>
  </si>
  <si>
    <t>Автоматический Выключатель  Moeller JS76B  PL7 - C32/3</t>
  </si>
  <si>
    <t>501 Т</t>
  </si>
  <si>
    <t xml:space="preserve">  Moeller JS71B  PL7 - C32/1</t>
  </si>
  <si>
    <t>Автоматический Выключатель  Moeller JS71B  PL7 - C32/1</t>
  </si>
  <si>
    <t>502 Т</t>
  </si>
  <si>
    <t xml:space="preserve">  Moeller JS71B  PL7 - C16/1</t>
  </si>
  <si>
    <t>Автоматический Выключатель  Moeller JS71B  PL7 - C16/1</t>
  </si>
  <si>
    <t>503 Т</t>
  </si>
  <si>
    <t xml:space="preserve"> Moeller JS71B  PL7 - C10/1</t>
  </si>
  <si>
    <t>Автоматический Выключатель Moeller JS71B  PL7 - C10/1</t>
  </si>
  <si>
    <t>504 Т</t>
  </si>
  <si>
    <t xml:space="preserve"> SH201L C6</t>
  </si>
  <si>
    <t>Автоматический Выключатель SH201L C6</t>
  </si>
  <si>
    <t>505 Т</t>
  </si>
  <si>
    <t xml:space="preserve"> SH203L C6</t>
  </si>
  <si>
    <t>Автоматический Выключатель SH203L C6</t>
  </si>
  <si>
    <t>506 Т</t>
  </si>
  <si>
    <t>The packet switch 3LD2054 - OTK53 Lockout</t>
  </si>
  <si>
    <t>Автоматический Выключатель, выключатель  3LD2054 - OTK53  Lockout</t>
  </si>
  <si>
    <t>507 Т</t>
  </si>
  <si>
    <t xml:space="preserve">SH203-C 16 </t>
  </si>
  <si>
    <t xml:space="preserve">Выключатель автоматический SH203-C 16 </t>
  </si>
  <si>
    <t>508 Т</t>
  </si>
  <si>
    <t>SH201-C 16</t>
  </si>
  <si>
    <t>Выключатель автоматический SH201-C 16</t>
  </si>
  <si>
    <t>509 Т</t>
  </si>
  <si>
    <t>SH201-C 20</t>
  </si>
  <si>
    <t>Выключатель автоматический SH201-C 20</t>
  </si>
  <si>
    <t>510 Т</t>
  </si>
  <si>
    <t>SH203-C 20</t>
  </si>
  <si>
    <t>Выключатель автоматический SH203-C 20</t>
  </si>
  <si>
    <t>511 Т</t>
  </si>
  <si>
    <t>SH201-C 25</t>
  </si>
  <si>
    <t>Выключатель автоматический SH201-C 25</t>
  </si>
  <si>
    <t>512 Т</t>
  </si>
  <si>
    <t>SH203-C 25</t>
  </si>
  <si>
    <t>Выключатель автоматический SH203-C 25</t>
  </si>
  <si>
    <t>513 Т</t>
  </si>
  <si>
    <t>SH201-C 32</t>
  </si>
  <si>
    <t>Выключатель автоматический SH201-C 32</t>
  </si>
  <si>
    <t>514 Т</t>
  </si>
  <si>
    <t>SH203-C 32</t>
  </si>
  <si>
    <t>Выключатель автоматический SH203-C 32</t>
  </si>
  <si>
    <t>515 Т</t>
  </si>
  <si>
    <t>SH201-C 40</t>
  </si>
  <si>
    <t>Выключатель автоматический SH201-C 40</t>
  </si>
  <si>
    <t>516 Т</t>
  </si>
  <si>
    <t>SH203-C 40</t>
  </si>
  <si>
    <t>Выключатель автоматический SH203-C 40</t>
  </si>
  <si>
    <t>517 Т</t>
  </si>
  <si>
    <t>SH201-C 50</t>
  </si>
  <si>
    <t>Выключатель автоматический SH201-C 50</t>
  </si>
  <si>
    <t>518 Т</t>
  </si>
  <si>
    <t>SH203-C 50</t>
  </si>
  <si>
    <t>Выключатель автоматический SH203-C 50</t>
  </si>
  <si>
    <t>519 Т</t>
  </si>
  <si>
    <t>SH201-C 63</t>
  </si>
  <si>
    <t>Выключатель автоматический SH201-C 63</t>
  </si>
  <si>
    <t>520 Т</t>
  </si>
  <si>
    <t>SH203-C 63</t>
  </si>
  <si>
    <t>Выключатель автоматический SH203-C 63</t>
  </si>
  <si>
    <t>521 Т</t>
  </si>
  <si>
    <t>automatical switch with residual current device</t>
  </si>
  <si>
    <t>ABB 4-pol. F204-40/0,03H</t>
  </si>
  <si>
    <t>Автоматический выключатель с устройством защитного отключения ABB 4-pol. F204-40/0,03H</t>
  </si>
  <si>
    <t>522 Т</t>
  </si>
  <si>
    <t>ABB 4-pol. F204-63/0,03H</t>
  </si>
  <si>
    <t>Автоматический выключатель с устройством защитного отключения ABB 4-pol. F204-63/0,03H</t>
  </si>
  <si>
    <t>523 Т</t>
  </si>
  <si>
    <t>ABB 4-pol. F204-63/0,3H</t>
  </si>
  <si>
    <t>Автоматический выключатель с устройством защитного отключения ABB 4-pol. F204-63/0,3H</t>
  </si>
  <si>
    <t>524 Т</t>
  </si>
  <si>
    <t>red and white 70mm x 150m. Made of high-density polyethylene composition (LDPE). Length 150 m, width of 70 mm.</t>
  </si>
  <si>
    <t>Лента сигнальная красно-белая 70мм х 150м.  Изготовлена из композиции полиэтилена высокого давления (ПЭВД). Длина-150 м, ширина 70 мм.</t>
  </si>
  <si>
    <t>525 Т</t>
  </si>
  <si>
    <t>28.92.61.500.015.00.0796.000000000001</t>
  </si>
  <si>
    <t>для направляющего ролика гидравлического ключа</t>
  </si>
  <si>
    <t>6201 2Z</t>
  </si>
  <si>
    <t>Подшипник тип 6201 2Z</t>
  </si>
  <si>
    <t>526 Т</t>
  </si>
  <si>
    <t>6203 2Z</t>
  </si>
  <si>
    <t>Подшипник тип 6203 2Z</t>
  </si>
  <si>
    <t>527 Т</t>
  </si>
  <si>
    <t>6205 2Z</t>
  </si>
  <si>
    <t>Подшипник тип 6205 2Z</t>
  </si>
  <si>
    <t>528 Т</t>
  </si>
  <si>
    <t>6206 2Z</t>
  </si>
  <si>
    <t>Подшипник тип 6206 2Z</t>
  </si>
  <si>
    <t>529 Т</t>
  </si>
  <si>
    <t>26.51.84.300.013.00.0796.000000000000</t>
  </si>
  <si>
    <t>Подшипник счетчиков производства</t>
  </si>
  <si>
    <t>Bearing for the motor 790kVt</t>
  </si>
  <si>
    <t>потребления газа, жидкости, электроэнергии</t>
  </si>
  <si>
    <t>6326 М С3</t>
  </si>
  <si>
    <t>Подшипник на электродвигатель 790кВт  тип 6326 М С3</t>
  </si>
  <si>
    <t>530 Т</t>
  </si>
  <si>
    <t>Front bearing on motor 37kW drain pump</t>
  </si>
  <si>
    <t>6313ZZ</t>
  </si>
  <si>
    <t>Передний подшипник на электродвигатель 37кВт дренажного насоса  тип 6313ZZ</t>
  </si>
  <si>
    <t>531 Т</t>
  </si>
  <si>
    <t>Rear bearing on motor 37kW drain pump</t>
  </si>
  <si>
    <t>6212ZZ</t>
  </si>
  <si>
    <t>Задний подшипник на электродвигатель 37кВт дренажного насоса  тип 6212ZZ</t>
  </si>
  <si>
    <t>532 Т</t>
  </si>
  <si>
    <t>Rear bearing on the pump motor 55kW in-core pumping</t>
  </si>
  <si>
    <t>6-314</t>
  </si>
  <si>
    <t>Задний подшипник на электродвигатель 55кВт насос внутрибазовой перекачки тип 6-314</t>
  </si>
  <si>
    <t>533 Т</t>
  </si>
  <si>
    <t>electric motor Bearing K-102-A, non-drive side.</t>
  </si>
  <si>
    <t>6230/С3</t>
  </si>
  <si>
    <t>Подшипник электро-двигателя К-102 А, В   с неприводной стороны.6230/С3</t>
  </si>
  <si>
    <t>534 Т</t>
  </si>
  <si>
    <t>Bearing motor fan FHU</t>
  </si>
  <si>
    <t>Bearing Type: 6007 2ZR C3</t>
  </si>
  <si>
    <t>Подшипник электродвигателя вентилятора ФХУ Тип подшипника: 6007 2ZR C3</t>
  </si>
  <si>
    <t>535 Т</t>
  </si>
  <si>
    <t>27.12.31.900.004.02.0796.000000000003</t>
  </si>
  <si>
    <t>Щит</t>
  </si>
  <si>
    <t>switchboard</t>
  </si>
  <si>
    <t>учетно-распределительный, типа ЩРН</t>
  </si>
  <si>
    <t>Switchboard IP65 1-row, 6 units of 150 mm Rated voltage 400 V. 150h150mm</t>
  </si>
  <si>
    <t xml:space="preserve">Распределительный щит.  IP65 1-рядный, на 6 модулей  150 мм  Номинальное напряжение 400 V. 150х150мм
 </t>
  </si>
  <si>
    <t>535-1 Т</t>
  </si>
  <si>
    <t>536 Т</t>
  </si>
  <si>
    <t>Distribution boards hinged plastic. SCHRN TSM-P-12 KIBOX (10)</t>
  </si>
  <si>
    <t>Распределительный щит, навесной пластиковый. TSM ЩРН-П-12 KIBOX(10)</t>
  </si>
  <si>
    <t>536-1 Т</t>
  </si>
  <si>
    <t>537 Т</t>
  </si>
  <si>
    <t>distribution cabinets</t>
  </si>
  <si>
    <t>"Distribution cabinets. Explosion-proof Ex II 2G Eex de IIC T4 with heater, with dimensions of 800mm x 1500mm x 347mm. With the cable glands with double seal, under the armored cable: 1 pc - d (33-46mm) D (42-66mm) ; 28 pc - d (6-12mm) D (8-17mm). enclosure: aluminum silicon alloy Wire connections lines through klemnyh number. with 3 sig. lamps (blue red yellow.).
1) Introductory automatic 4-pole 160 A - 1 pc.
2) Off-machines combined, single-phase: 16A 13 pieces, 4 pieces 10A, 32A 2 pcs.
3) Magnetic starter 63A 1pc. "</t>
  </si>
  <si>
    <t xml:space="preserve">Шкаф распределительный взрывозащитного исполнения Ex II 2 G Ex de IIC T4 с обогревом, с габаритными размерами 800мм х 1500мм х 347мм. С кабельными вводами с двойным уплотнителем, под бронированный кабель: 1шт – d(33-46мм) D(42-66мм);  28 шт – d(6-12мм) D(8-17мм).                                                Корпус шкафа: алюминиевый кремниевый сплав                                               Расключение линий через клемный ряд. С 3-мя сиг. лампами (син., крас., желт.). 
1) Вводной автомат 4х полюсный 160 А -  1 шт.
2) Отходящие автоматы комбинированные однофазные:                    16А  13 шт, 10А  4 шт, 32А  2шт.
3) Магнитный пускатель 63 А  1шт.         </t>
  </si>
  <si>
    <t>537-1 Т</t>
  </si>
  <si>
    <t>538 Т</t>
  </si>
  <si>
    <t>"Distribution cabinets, explosion-proof
Zone 1 (2G). Ex class: Ex II 2G Ex d IIB T4; IP-class: IP65; 400VAC / 50Hz
   Equipment:
1) Introductory automatic 63 A, 3 p, 400 V AC -1 pc.
The off machines: 16 A, 4 p, 30mA-piece 4, 6A, 4p, 30 mA - 5 pcs
Indicator lights of voltage - 3 pcs .: (blue, red, yellow)
  Wire connections lines through klemnyh number.
Cable Glands: M32h1,5 - 1 units, M20x1,5 - 9 pcs
  Double sealed, explosion-proof under the armored cable. (Type CR-C)         2) Introductory automatic 63 A, 3 p, 400 V AC -1 pc.
The off machines: 32A, 4p, 30 pcs mA -1, 16 A, 4 p, 30 mA - 2 pieces
Indicator lights of voltage - 3 pcs .: (blue, red, yellow)
  Wire connections lines through klemnyh number.
Cable Glands: M32h1,5 - 1 units, M25h1,5 - 1 units, M20x1,5 - 2 pcs double sealed, explosion-proof under the armored cable. (Type CR - C)
Cap Ex M20x1,5
Ambient temperature from -40C to + 50C</t>
  </si>
  <si>
    <t>Шкаф распределительный взрывозащищенного исполнения
для зоны 1 (2G).  Ex class:Ex II 2G Ex d IIB T4;   IP-class: IP65;     400VAC/50Hz
  Комплектация:
1) Вводной автомат   63 А, 3 p , 400 V AC -1 шт.
Отходящие автоматы:16 А ,4 р , 30mA-4  шт , 6A,4p, 30 mA – 5  шт
Контрольные лампочки наличия напряжения - 3 шт.:  (синий, красный, жёлтый)
 Расключение линий через клемный ряд.
Кабельные вводы:   М32х1,5 - 1 шт, М20х1,5 - 9 шт
 с двойным уплотнением , взрывозащищенные под армированный кабель. (Тип  CR-C )
2) Вводной автомат  63 А, 3 p , 400 V AC -1 шт.
Отходящие автоматы:32А,4р, 30 mA -1 шт,16 A ,4 p , 30  mA – 2 шт
Контрольные лампочки наличия напряжения - 3 шт.:  (синий, красный, жёлтый)
 Расключение линий через клемный ряд.
Кабельные вводы:   М32х1,5 - 1 шт, М25х1,5 - 1 шт,  М20х1,5 - 2 шт  с двойным уплотнением , взрывозащищенные под армированный кабель.(Тип  CR - C )
Заглушка взрывозащищённая М20х1,5
Температура окружающей среды  от -40С до +50С</t>
  </si>
  <si>
    <t>538-1 Т</t>
  </si>
  <si>
    <t>539 Т</t>
  </si>
  <si>
    <t>27.33.13.520.000.00.0796.000000000000</t>
  </si>
  <si>
    <t>Вилка-розетка</t>
  </si>
  <si>
    <t>fork</t>
  </si>
  <si>
    <t>трехполюсная</t>
  </si>
  <si>
    <t>230V, 16A tripolar (European standard)</t>
  </si>
  <si>
    <t>Вилка 230В, 16А  трехполюсная (евростандарт)</t>
  </si>
  <si>
    <t>540 Т</t>
  </si>
  <si>
    <t>socket</t>
  </si>
  <si>
    <t>socket internal wiring 16A tripolar (European standard)</t>
  </si>
  <si>
    <t>Розетка внутренней проводки 16А трехполюсная (евростандарт)</t>
  </si>
  <si>
    <t>541 Т</t>
  </si>
  <si>
    <t>a four-point contact, Rem set for pumps Borneman CSN Nuraly. S201612 E</t>
  </si>
  <si>
    <t>Подшипник с четырёхточечным контактом, Рем комплект для Насосов Borneman ДНС Нуралы. S201612 Е</t>
  </si>
  <si>
    <t>542 Т</t>
  </si>
  <si>
    <t>Roller Kit for pumps Borneman CSN Nuraly. S201509 E</t>
  </si>
  <si>
    <t>Подшипник Роликовый Рем комплект для Насосов Borneman ДНС Нуралы. S201509 Е</t>
  </si>
  <si>
    <t>543 Т</t>
  </si>
  <si>
    <t>gear</t>
  </si>
  <si>
    <t>Repair kit for pumps Borneman CSN Nuraly. 12308150311</t>
  </si>
  <si>
    <t>Шестерня Рем комплект для Насосов Borneman ДНС Нуралы. 12308150311</t>
  </si>
  <si>
    <t>544 Т</t>
  </si>
  <si>
    <t>Repair kit for pumps Borneman CSN Nuraly. 12308150411</t>
  </si>
  <si>
    <t>Шестерня Рем комплект для Насосов Borneman ДНС Нуралы. 12308150411</t>
  </si>
  <si>
    <t>545 Т</t>
  </si>
  <si>
    <t>Repair kit mechanical seal (Leistritz)</t>
  </si>
  <si>
    <t>Repair kit mechanical seal (Leistritz) 1) D / 57873/1/277 FACE, SIC; 2) D / 57872/1/277 SP-BB-SEAT, SIC; 3) 0812/092/001 SPRING, STAINLESS ST:</t>
  </si>
  <si>
    <t>Ремонтный комплект торцевого уплотнения  (Leistritz)  1) D/57873/1/277 FACE, SIC; 2) D/57872/1/277 SP-BB-SEAT, SIC; 3) 0812/092/001 SPRING, STAINLESS ST:</t>
  </si>
  <si>
    <t>546 Т</t>
  </si>
  <si>
    <t>Gland 150 130 * 7,5 P / N 0072840 052</t>
  </si>
  <si>
    <t>Gland 150 130 * 7,5 P / N 0072840 052 (Leistritz)</t>
  </si>
  <si>
    <t>Сальник 150*130 7,5 P/N 052 0072840 (Leistritz)</t>
  </si>
  <si>
    <t>547 Т</t>
  </si>
  <si>
    <t>Gland 120 * 90 12 P / N 0213128 116</t>
  </si>
  <si>
    <t>Gland 120 * 90 12 P / N 0213128 116 (Leistritz)</t>
  </si>
  <si>
    <t>Сальник 120*90 12 P/N 116 0213128 (Leistritz)</t>
  </si>
  <si>
    <t>548 Т</t>
  </si>
  <si>
    <t>13.99.13.100.000.00.0055.000000000000</t>
  </si>
  <si>
    <t>Войлок</t>
  </si>
  <si>
    <t>Felt Technical animal origin (from felted wool)</t>
  </si>
  <si>
    <t>противопожарный, ГОСТ 16221-79</t>
  </si>
  <si>
    <t>"Technical coarse felt (felted lambswool)
Roll size approximately: width 1.8 m, length of 3.0 meters.
Roll weight approx: 12-13 kg.
The volume of the roll approximately 6 sq.m.
The thickness of the roll about 8-12 mm
"</t>
  </si>
  <si>
    <t xml:space="preserve">Войлок технический грубошерстный животного происхождения (кошма из овечьей шерсти)
Размеры рулона приблизительно: ширина 1,8 метра, длина 3,0 метра.
Вес рулона приблизительно: 12-13 кг.
Объем рулона приблизительно: 6 кв.м.
Толщина рулона приблизительно: 8-12 мм
</t>
  </si>
  <si>
    <t>549 Т</t>
  </si>
  <si>
    <t>26.30.30.900.012.00.0796.000000000000</t>
  </si>
  <si>
    <t>Штекер защиты</t>
  </si>
  <si>
    <t>plug</t>
  </si>
  <si>
    <t>для установки в модуль подключения для однопарных проводников, для кабельного ящика, напряжение 350 В</t>
  </si>
  <si>
    <t>Explosion Ex II2GD Ex ed IIC T6 plug 32A, IP 66 / IP67, 5-floor. Layout 3 + N + PE, 400 V</t>
  </si>
  <si>
    <t>Штекер взрывозащищённый Ех II2GD Ех ed IIC T6  штекер, 32А, IP 66/IP67, 5-пол. раскладка 3+N+PE, 400 В</t>
  </si>
  <si>
    <t>549-1 Т</t>
  </si>
  <si>
    <t>550 Т</t>
  </si>
  <si>
    <t xml:space="preserve">Explosion Ex II2GD Ex ed IIC T6 plug 16A, IP 66 / IP67, 5-floor. Layout 3 + N + PE, 400 V
</t>
  </si>
  <si>
    <t>Штекер взрывозащищённый Ех II2GD Ех ed IIC T6  штекер, 16А, IP 66/IP67, 5-пол. раскладка 3+N+PE, 400 В</t>
  </si>
  <si>
    <t>550-1 Т</t>
  </si>
  <si>
    <t>551 Т</t>
  </si>
  <si>
    <t>Explosion Ex II2GD Ex ed IIC T6 plug 16A, IP 66 / IP67, 3-pole. layout L + N + PE, 230 V</t>
  </si>
  <si>
    <t>Штекер взрывозащищённый Ех II2GD Ех ed IIC T6  штекер, 16А, IP 66/IP67, 3-пол. раскладка L+N+PE, 230 В</t>
  </si>
  <si>
    <t>551-1 Т</t>
  </si>
  <si>
    <t>552 Т</t>
  </si>
  <si>
    <t>Plugs overhead (3K + H + H) - CEE 32 A - 6h IP 67 Fa. Mennekes or Legrand</t>
  </si>
  <si>
    <t xml:space="preserve">Разьемы вилки накладные (3К+Н+З) - CEE 32 A - 6h IP 67  Fa. Mennekes или Legrand  </t>
  </si>
  <si>
    <t>553 Т</t>
  </si>
  <si>
    <t>Rosette overhead (3K + H + H) -CEE 32A-6h IP 67 Fa. Mennekes or Legrand</t>
  </si>
  <si>
    <t xml:space="preserve">Разьемы розетки накладные (3К+Н+З) -CEE 32A-6h IP 67  Fa. Mennekes или Legrand   </t>
  </si>
  <si>
    <t>554 Т</t>
  </si>
  <si>
    <t>coupling</t>
  </si>
  <si>
    <t>Couplings (plug straight (3K + H + H) and outlet mobile (3K + H + H)) - CEE 32A-6h IP 67 Fa. Mennekes or Legrand</t>
  </si>
  <si>
    <t xml:space="preserve">Разьемы Муфты (вилки прямые (3К+Н+З)  и розетки мобильные (3К+Н+З))-CEE 32A-6h IP 67  Fa. Mennekes или Legrand   </t>
  </si>
  <si>
    <t>555 Т</t>
  </si>
  <si>
    <t>Plugs overhead (3K + H + H) -CEE 16A-6h IP 67 Fa. Mennekes or Legrand</t>
  </si>
  <si>
    <t xml:space="preserve">Разьемы Вилки накладные (3К+Н+З)-CEE 16A-6h IP 67  Fa. Mennekes или Legrand  </t>
  </si>
  <si>
    <t>556 Т</t>
  </si>
  <si>
    <t>fork cable</t>
  </si>
  <si>
    <t>Fork 015 3P + PE + N 16A 380V IP44 TDM</t>
  </si>
  <si>
    <t>Вилка кабельная 015 3Р+РЕ+N 16А 380В IP44 TDM</t>
  </si>
  <si>
    <t>557 Т</t>
  </si>
  <si>
    <t>22.21.29.700.005.00.0796.000000000000</t>
  </si>
  <si>
    <t>полиэтиленовая, переходная, разборная с ВР</t>
  </si>
  <si>
    <t xml:space="preserve">Couplings (plug straight (3K + H + З) and outlet mobile (3K + H + З)) -CEE 16A - 6h IP 67 Fa. Mennekes or Legrand
</t>
  </si>
  <si>
    <t xml:space="preserve">Муфты (вилки прямые (3К+Н+З)  и розетки мобильные (3К+Н+З)) -CEE 16A - 6h IP 67  Fa. Mennekes или Legrand   </t>
  </si>
  <si>
    <t>558 Т</t>
  </si>
  <si>
    <t>27.33.13.900.006.00.0796.000000000000</t>
  </si>
  <si>
    <t>Удлинитель</t>
  </si>
  <si>
    <t>extension</t>
  </si>
  <si>
    <t>электрический, на катушке</t>
  </si>
  <si>
    <t xml:space="preserve">Extension of power to the coil 4 socket 230, cable length 50m grounding and fuse 16A / 44 3.2 kVt.IP
</t>
  </si>
  <si>
    <t>Удлинитель силовой на катушке 4 гнезда 230В, длина кабеля 50м  с  заземлением и предохранителем,16А/3,2 кВт.IP 44</t>
  </si>
  <si>
    <t>559 Т</t>
  </si>
  <si>
    <t xml:space="preserve">Extension of power to the coil 4 socket 230, cable length 25-30m grounding and fuse 16A / 44 3.2 kVt.IP
</t>
  </si>
  <si>
    <t>Удлинитель силовой на катушке 4 гнезда 230В, длина кабеля 25-30м  с  заземлением и предохранителем,16А/3,2 кВт.IP 44</t>
  </si>
  <si>
    <t>560 Т</t>
  </si>
  <si>
    <t xml:space="preserve">Extension line filter 230, 5 socket cable length 3-3,5m with the switch and earthing 16A / 3.2 kW.
</t>
  </si>
  <si>
    <t>Удлинитель сетевой фильтр 230В, 5 гнездо длина кабеля 3-3,5м с выключателем и заземлением 16А/3,2 кВт.</t>
  </si>
  <si>
    <t>561 Т</t>
  </si>
  <si>
    <t>13.99.19.900.006.00.0796.000000000001</t>
  </si>
  <si>
    <t>PVC insulation tape</t>
  </si>
  <si>
    <t>полиэфирная изоляционный материал, лавсановая</t>
  </si>
  <si>
    <t>Electrical tape self-stick (black). Article 305025</t>
  </si>
  <si>
    <t>Лента изоляционная поливинилхлоридная самослипающаяся (черная). Артикул 305025</t>
  </si>
  <si>
    <t>562 Т</t>
  </si>
  <si>
    <t>28.25.12.300.001.00.0796.000000000000</t>
  </si>
  <si>
    <t>Кондиционер</t>
  </si>
  <si>
    <t>air conditioning</t>
  </si>
  <si>
    <t>оконного типа, в едином корпусе</t>
  </si>
  <si>
    <t xml:space="preserve">Split-system, ASN-09-N1. Cooling capacity №9, a wall-mounted indoor unit.
</t>
  </si>
  <si>
    <t>Кондиционер, Сплит-система, АСН-09-Н1. Холодопроизводительность №9,     с внутренним блоком настенного исполнения.</t>
  </si>
  <si>
    <t>563 Т</t>
  </si>
  <si>
    <t>28.25.12.300.000.00.0796.000000000001</t>
  </si>
  <si>
    <t>Кондиционер (сплит-система)</t>
  </si>
  <si>
    <t>Air Conditioning split - system №9</t>
  </si>
  <si>
    <t>настенный</t>
  </si>
  <si>
    <t>Кондиционер сплит - система №9</t>
  </si>
  <si>
    <t>564 Т</t>
  </si>
  <si>
    <t>Кондиционер. 
Сплит-система, с внутренним блоком настенного исполнения 
Производительность: -охлаждение 3200Вт - обогрев 3500Вт 
Электропитание Ф, В, Гц: 1/220/50 
Потребляемая мощность: -охлаждение 1150Вт - обогрев 1095Вт 
Потребляемый ток: -охлаждение 5,2А  - обогрев 4,5А 
Габаритные размеры Ш*В*Г: 798*540*320 
Вес, кг: 37,6</t>
  </si>
  <si>
    <t>565 Т</t>
  </si>
  <si>
    <t>Air Conditioning.
Split with wall-mounted indoor unit
Performance: - 6160Vt cooling - heating 6504Vt
Power P, V, Hz: 1/220/50
Power consumption: - Cooling 1900Vt - Heating 1900Vt
Current consumption: - Cooling 12,1A - Heating 12,6A
Dimensions W * H * D: 955 * 700 * 424
Weight: 59</t>
  </si>
  <si>
    <t>Кондиционер. 
Сплит-система, с внутренним блоком настенного исполнения 
Производительность: -охлаждение 6160Вт  - обогрев 6504Вт 
Электропитание Ф, В, Гц: 1/220/50 
Потребляемая мощность: -охлаждение 1900Вт  - обогрев 1900Вт 
Потребляемый ток: -охлаждение 12,1А  - обогрев 12,6А 
Габаритные размеры Ш*В*Г: 955*700*424 
Вес, кг: 59</t>
  </si>
  <si>
    <t>566 Т</t>
  </si>
  <si>
    <t>26.51.70.990.025.00.0796.000000000000</t>
  </si>
  <si>
    <t>Терморегулятор</t>
  </si>
  <si>
    <t>thermoregulator</t>
  </si>
  <si>
    <t>для измерения, регистрации температуры теплоносителей и различных сред</t>
  </si>
  <si>
    <t>The temperature regulator (thermostat) for space heater 230V, 16A</t>
  </si>
  <si>
    <t>Терморегулятор (термостат) для комнатных электрообогревателей 230В, 16А</t>
  </si>
  <si>
    <t>567 Т</t>
  </si>
  <si>
    <t>27.40.11.000.000.00.0796.000000000000</t>
  </si>
  <si>
    <t>Лампа направленного света</t>
  </si>
  <si>
    <t>Energy saving lamp</t>
  </si>
  <si>
    <t>герметичная</t>
  </si>
  <si>
    <t>in the form of a spiral. Color Warm White, 9 W E27</t>
  </si>
  <si>
    <t>Лампа энергосберегающаяв форме спирали.  Цвет теплый белый,   9 W Е27</t>
  </si>
  <si>
    <t>568 Т</t>
  </si>
  <si>
    <t>in the form of a spiral. Color warm white 18 W E27</t>
  </si>
  <si>
    <t>Лампа энергосберегающая в форме спирали.  Цвет теплый белый 18 Вт Е27</t>
  </si>
  <si>
    <t>569 Т</t>
  </si>
  <si>
    <t xml:space="preserve"> in the form of a spiral. Color warm white 23 W E27
</t>
  </si>
  <si>
    <t>Лампа энергосберегающая в форме спирали.  Цвет теплый белый 23 Вт Е27</t>
  </si>
  <si>
    <t>570 Т</t>
  </si>
  <si>
    <t xml:space="preserve">in the form of a spiral. Color warm white, 42 W E27
</t>
  </si>
  <si>
    <t>Лампа энергосберегающаяв форме спирали. Цвет теплый белый ,  42 W Е27</t>
  </si>
  <si>
    <t>571 Т</t>
  </si>
  <si>
    <t xml:space="preserve">in the form of a spiral. Color warm white, 70 W E27
</t>
  </si>
  <si>
    <t>Лампа энергосберегающаяв форме спирали. Цвет теплый белый ,  70 W Е27</t>
  </si>
  <si>
    <t>572 Т</t>
  </si>
  <si>
    <t>fluorescent Lamp</t>
  </si>
  <si>
    <t xml:space="preserve"> 230V 50 Hz , 36W </t>
  </si>
  <si>
    <t xml:space="preserve">Лампа люминесцентная     230V 50 Hz , 36W </t>
  </si>
  <si>
    <t>573 Т</t>
  </si>
  <si>
    <t xml:space="preserve"> 230V 50 Hz , 58W </t>
  </si>
  <si>
    <t xml:space="preserve">Лампа люминесцентная   230V 50 Hz , 58W </t>
  </si>
  <si>
    <t>574 Т</t>
  </si>
  <si>
    <t>LED lamp</t>
  </si>
  <si>
    <t>LED lamp. Classic 22SMD 9W 4200K E27</t>
  </si>
  <si>
    <t xml:space="preserve">Лампа светодиодная. Classic 22SMD 9W 4200K E27 </t>
  </si>
  <si>
    <t>575 Т</t>
  </si>
  <si>
    <t>LED lamp. Classic 24SMD 11W 2700K E27</t>
  </si>
  <si>
    <t>Лампа светодиодная. Classic 24SMD 11W 2700K E27</t>
  </si>
  <si>
    <t>576 Т</t>
  </si>
  <si>
    <t>27.40.42.500.007.01.0796.000000000000</t>
  </si>
  <si>
    <t>Стартер</t>
  </si>
  <si>
    <t>Starter for fluorescent lamps</t>
  </si>
  <si>
    <t>люминесцентной лампы , мощность 4 Вт</t>
  </si>
  <si>
    <t xml:space="preserve"> S10 PHILIPS or S2 TS TEKSAN 220-240D/ 4-22VT</t>
  </si>
  <si>
    <t>Стартер для люминисцентных ламп S10 PHILIPS или S2 TS TEKSAN 220-240D/ 4-22Вт</t>
  </si>
  <si>
    <t>577 Т</t>
  </si>
  <si>
    <t>27.40.22.900.000.01.0796.000000000000</t>
  </si>
  <si>
    <t>Светильник</t>
  </si>
  <si>
    <t>lamp</t>
  </si>
  <si>
    <t>люминесцентный, пылевлагозащищенный</t>
  </si>
  <si>
    <t xml:space="preserve">Dust and waterproof IP65 luminaires with fluorescent lamps 2h36 W and emergency power unit of the WUA. Operating time in emergency mode 3 hours. Cable gland IP65 PG13,5
</t>
  </si>
  <si>
    <t>Пылевлагозащищенные светильники IP65 с люминисцентными лампами 2х36 Вт и блоком аварийного питания АВП. Время работы в аварийном режиме до 3 часов. Кабельный ввод IP65 PG13,5</t>
  </si>
  <si>
    <t>578 Т</t>
  </si>
  <si>
    <t>27.20.11.990.001.00.0796.000000000000</t>
  </si>
  <si>
    <t xml:space="preserve">Светильник </t>
  </si>
  <si>
    <t>светодиодный, для уличного освещения, Номинальное напряжение 220В (+/-20%)</t>
  </si>
  <si>
    <t xml:space="preserve">outdoor lighting for sodium lamps, Euroflux EF 250SAS
</t>
  </si>
  <si>
    <t xml:space="preserve">Светильник наружного  освещения для натриевых ламп, Euroflux EF 250SAS </t>
  </si>
  <si>
    <t>579 Т</t>
  </si>
  <si>
    <t xml:space="preserve">LED lamp light fencing. Light color: red; Luminous flux: not less than 12 cd; Power supply: AC 220V; Degree of protection IP54;
</t>
  </si>
  <si>
    <t>Светодиодные светильники  светоограждения. Цвет свечения: Красный; Световой поток: не менее 12 кд; Напряжение питания: AC 220В; Степень защиты IP54;</t>
  </si>
  <si>
    <t>580 Т</t>
  </si>
  <si>
    <t>Power consumption 92 watts Luminous flux 11430 lm, Voltage 85-365V, 5000K color temperature, number of LEDs 54sht, LED Size - 3,5h3,5mm, size 510 * 223 * 90mm, 6,3kg, scattering angle of 120 degrees, The degree of protection of at least IP65, operating temperature -45 ° C ... +60 ° C housing - anodized aluminum profile.</t>
  </si>
  <si>
    <t>Светильник уличный светодиодный консольный светильник мощностью 128-140 Вт</t>
  </si>
  <si>
    <t>581 Т</t>
  </si>
  <si>
    <t>Explosion-proof fluorescent lamps general purpose</t>
  </si>
  <si>
    <t>Type of protection EEx ed II C T4, Housing material - fiberglass reinforced polyester mat, diffuser - polycarbonate, bi-pin lamp: 58 W, electronic ballast, explosion protection IP 66, eLLk 92,058</t>
  </si>
  <si>
    <t xml:space="preserve">Взрывозащищенные люминесцентные светильники  общего назначения. Вид защиты от воспламенения EEx ed II C T4, Материал корпуса - армированный стекловолокном матовый полиэстер, Светорассеиватель - поликарбонат, Двухштырьковая лампа: 58 Вт, электронный пускорегулирующий аппарат, взрывозащита IP 66, eLLk 92058 </t>
  </si>
  <si>
    <t>582 Т</t>
  </si>
  <si>
    <t>LED lights</t>
  </si>
  <si>
    <t>Power consumption 36 W, luminous flux of 3600 lm, supply voltage 170-240V, color temperature of 5000K, Size 1280 * 135 * 100mm, scattering angle of 120 degrees, the degree of protection of at least IP65, light-transmitting element - light-stabilized polycarbonate.</t>
  </si>
  <si>
    <t>Светильники светодиодные Потребляемая мощность 36Вт, Световой поток 3600Лм, Напряжение питания 170-240В, Цветовая температура 5000К,  Размер 1280*135*100мм, угол рассеивания 120 градусов, Степень защиты не менее IP65, Светопропускающий элемент - светостабилизированный поликарбонат.</t>
  </si>
  <si>
    <t>583 Т</t>
  </si>
  <si>
    <t>Power consumption 19 W Luminous flux 1900 lm, supply voltage 170-240V, color temperature of 5000K, size 390 * 105 * 83mm, scattering angle of 120 degrees, the degree of protection of at least IP65, light-transmitting element - light-stabilized polycarbonate.</t>
  </si>
  <si>
    <t>Светильники светодиодные Потребляемая мощность 19Вт, Световой поток 1900Лм, Напряжение питания 170-240В, Цветовая температура 5000К,  Размер 390*105*83мм, угол рассеивания 120 градусов, Степень защиты не менее IP65, Светопропускающий элемент - светостабилизированный поликарбонат.</t>
  </si>
  <si>
    <t>584 Т</t>
  </si>
  <si>
    <t>Power consumption 32 W Luminous flux 3810 lm, Voltage 85-365V, color temperature 5000K, number 18pcs LEDs, LED Size 3,5h3,5mm, size 190 * 223 * 90mm, Weight 2,8kg, scattering angle of 120 degrees, degree protection of at least IP65, operating temperature -45 ° C ... +60 ° C housing - anodized aluminum profile, light-transmitting element - 4mm tempered glass.</t>
  </si>
  <si>
    <t>Светильники светодиодные Потребляемая мощность 32Вт, Световой поток 3810Лм, Напряжение питания 85-365В, Цветовая температура 5000К, Количество светодиодов 18шт, Размер светодиода 3,5х3,5мм, Размер 190*223*90мм, Вес 2,8кг, угол рассеивания 120 градусов, Степень защиты не менее IP65,  Температура эксплуатации -45°С…+60°С, Корпус - анодированный алюминиевый профиль, Светопропускающий элемент - закаленное стекло 4мм.</t>
  </si>
  <si>
    <t>585 Т</t>
  </si>
  <si>
    <t>Explosion-proof LED lighting</t>
  </si>
  <si>
    <t>Explosion-proof LED lighting. Type SA-TIGER-2100 / M2 / 220AC / SIX. 1EhdIICN4. Tamb -60 ° C .... + 60 ° C. Protection against external influences IP66 I 0,25A</t>
  </si>
  <si>
    <t>Взрывозащищенные светодиодные  светильники. Тип SA-TIGER-2100/M2/220AC/SIX.  1ЕхdIICN4.       Токр -60°С….+60°С.                                 Защита от внешних воздействии IP66      I 0,25A</t>
  </si>
  <si>
    <t>586 Т</t>
  </si>
  <si>
    <t>27.12.23.700.000.00.0796.000000000001</t>
  </si>
  <si>
    <t>Контактор</t>
  </si>
  <si>
    <t>contactor</t>
  </si>
  <si>
    <t>серия CT, электромагнитный</t>
  </si>
  <si>
    <t>Moeller DILM95,  Contactor DILM95(230V50HZ,240V60HZ)  I=95A  P=45kW</t>
  </si>
  <si>
    <t>Контактор Moeller DILM95,  (230V50HZ,240V60HZ)  I=95A  P=45kW</t>
  </si>
  <si>
    <t>586-1 Т</t>
  </si>
  <si>
    <t>587 Т</t>
  </si>
  <si>
    <t>Moeller DILM115, Contactor DILM115(230V50HZ,240V60HZ)  I=115A  P=55kW</t>
  </si>
  <si>
    <t>Контактор Moeller DILM115, (230V50HZ,240V60HZ)  I=115A  P=55kW</t>
  </si>
  <si>
    <t>587-1 Т</t>
  </si>
  <si>
    <t>588 Т</t>
  </si>
  <si>
    <t>Moeller DILM150, Contactor DILM150(230V50HZ,240V60HZ)  I=150A  P=75kW</t>
  </si>
  <si>
    <t>Контактор Moeller DILM150, (230V50HZ,240V60HZ)  I=150A  P=75kW</t>
  </si>
  <si>
    <t>588-1 Т</t>
  </si>
  <si>
    <t>589 Т</t>
  </si>
  <si>
    <t>Moeller DILM185-S/22, Contactor DILM185-S/22(220-240V50/60HZ)  I=185A  P=90kW</t>
  </si>
  <si>
    <t>Контактор Moeller DILM185-S/22, (220-240V50/60HZ)  I=185A  P=90kW</t>
  </si>
  <si>
    <t>589-1 Т</t>
  </si>
  <si>
    <t>590 Т</t>
  </si>
  <si>
    <t>27.12.31.900.000.00.0796.000000000000</t>
  </si>
  <si>
    <t>Пускатель магнитный</t>
  </si>
  <si>
    <t>Magnetic starter with thermal relay A30-30-01 company "ABB"</t>
  </si>
  <si>
    <t>серия ПМА, нереверсивный, с тепловым реле, величина пускателя в зависимости от номинального тока 50 А</t>
  </si>
  <si>
    <t>A30-30-01 with a thermal relay of the company "ABB"</t>
  </si>
  <si>
    <t>Пускатель магнитный А30-30-01 с тепловым реле фирмы "АВВ"А30-30-01 с тепловым реле фирмы "АВВ"</t>
  </si>
  <si>
    <t>590-1 Т</t>
  </si>
  <si>
    <t>591 Т</t>
  </si>
  <si>
    <t>Magnetic starter with thermal relay A63-30 company "ABB"</t>
  </si>
  <si>
    <t>  A63-30 with a thermal relay of the company "ABB"</t>
  </si>
  <si>
    <t>Пускатель магнитный А63-30 с тепловым реле фирмы "АВВ" А63-30 с тепловым реле фирмы "АВВ"</t>
  </si>
  <si>
    <t>591-1 Т</t>
  </si>
  <si>
    <t>592 Т</t>
  </si>
  <si>
    <t>Clamps for cable (tie)</t>
  </si>
  <si>
    <t>black L = 100 mm, 2.5 mm</t>
  </si>
  <si>
    <t>Хомуты кабельные (стяжки)черные L=100 mm, 2.5 mm</t>
  </si>
  <si>
    <t>593 Т</t>
  </si>
  <si>
    <t>black L = 200 mm, 2.5 mm</t>
  </si>
  <si>
    <t>Хомуты кабельные (стяжки)черные L=200 mm, 2.5 mm</t>
  </si>
  <si>
    <t>594 Т</t>
  </si>
  <si>
    <t>black, L = 380 mm, 4.5 mm</t>
  </si>
  <si>
    <t>Хомуты кабельные (стяжки)черные, L=380 mm, 4.5 mm</t>
  </si>
  <si>
    <t>595 Т</t>
  </si>
  <si>
    <t>27.51.29.000.001.00.0006.000000000000</t>
  </si>
  <si>
    <t>Термокабель</t>
  </si>
  <si>
    <t>Self-regulating heating cables</t>
  </si>
  <si>
    <t>саморегулирующийся, греющий, удельная мощность 56 Вт/м</t>
  </si>
  <si>
    <t>PSB 26 25W / m, AC 230V, in a copper braid and protective outer jacket of fluoropolymer, maintaining the temperature up to + 65c, the temperature of the external action to + 85 ° C, explosion-proof</t>
  </si>
  <si>
    <t>Саморегулируемые греющие кабели  PSB 26   25Вт/м,                     AC 230V, в медной оплетке, с защитной оболочкой из фторполимера, температура поддержания до +65С, температура внешнего воздействия до +85С, взрывозащищенное исполнение</t>
  </si>
  <si>
    <t>595-1 Т</t>
  </si>
  <si>
    <t>HSB 30  30Вт/м
Допустимая температура: греющий кабель:+120 °C+190 °C</t>
  </si>
  <si>
    <t>6; 11;</t>
  </si>
  <si>
    <t>595-2 Т</t>
  </si>
  <si>
    <t>595-3 Т</t>
  </si>
  <si>
    <t>596 Т</t>
  </si>
  <si>
    <t xml:space="preserve">PSB 33W / m, AC 230V, in a copper braid and protective outer jacket of fluoropolymer, maintaining the temperature up to + 65c, the temperature of the external action to + 85 ° C, explosion-proof
</t>
  </si>
  <si>
    <t>Саморегулируемые греющие кабели  PSB 33Вт/м, AC 230V, в медной оплетке, с защитной оболочкой из фторполимера, температура поддержания до +65С, температура внешнего воздействия до +85С, взрывозащищенное исполнение</t>
  </si>
  <si>
    <t>596-1 Т</t>
  </si>
  <si>
    <t>HSB 45 45Вт</t>
  </si>
  <si>
    <t>HSB 45 45Вт/м
Допустимая температура: греющий кабель:+120 °C+190 °C</t>
  </si>
  <si>
    <t>596-2 Т</t>
  </si>
  <si>
    <t>19;</t>
  </si>
  <si>
    <t>596-3 Т</t>
  </si>
  <si>
    <t>597 Т</t>
  </si>
  <si>
    <t>26.51.82.500.060.00.0796.000000000000</t>
  </si>
  <si>
    <t>Термопредохранитель</t>
  </si>
  <si>
    <t>The safety capillary thermostat BSTW</t>
  </si>
  <si>
    <t>для хроматографа</t>
  </si>
  <si>
    <t>The safety capillary thermostat BSTW (from 50 to + 300 ° C) Rated voltage: 250 V / 50 Hz
The inrush current (NC / NO contacts): A 16/10
Explosion protection: II G2 EEx ed 2C T6 / T5
Temperature adjustment range: from + 50 to + 300 ° C
The minimum application temperature: - 20 ° C
Type: Mechanical
Contacts: Switching
Capillary tube:
- Length: 3 m
- 6 mm in diameter
- The minimum bend radius of 5 mm
- Material: stainless steel VA
Housing:
- Single sizes: 122h120h90 mm
- Material: shock resistant polyester "</t>
  </si>
  <si>
    <t>Предохранительный капилярный термостат BSTW (от 50 до +300°С) Номинальное напряжение: 250 В / 50 Гц
Ток включения (размыкающий/замыкающий контакты): 16/10 А
Взрывозащита:  II G2 EEx ed 2C T6/Т5
Диапазон регулировки температуры: от + 50 до + 300 оС
Минимальная температура использования: – 20 оС
Тип: механический
Контакты: Переключающий
Капиллярная трубка:
- длинна: 3 м 
- диаметр  6 мм
- минимальный радиус изгиба: 5 мм
- материал: нержавеющая сталь VA
Корпус:
- размеры одинарный: 122х120х90 мм
- материал: ударопрочный полиэстер</t>
  </si>
  <si>
    <t>597-1 Т</t>
  </si>
  <si>
    <t xml:space="preserve">
The safety capillary thermostat BSTW II, 25 A, single, shock-resistant, explosion-proof ispolnenie.27-6DF2-52321600 adjustment range is from + 50 ° C to + 300 ° C. Minimum application temperature: -55 ° C. Capillary tube length 1000 mm. Included: cable gland M 25, terminals 4h6mm² + 2RE, bracket and mounting plate size 160х160mm. Explosion protection II 2G Exde IIC T6, T5. IP65 / EN 60529 Thermostat Size: 160 x 160 x 90mm.</t>
  </si>
  <si>
    <t xml:space="preserve">Предохранительный капилярный термостат BSTWII, 25 A, одинарный, ударопрочный, взрывозащищённое исполнение.27-6DF2-52321600 Диапазон регулировки от +50°C до + 300°C. Минимальная температура применения:  -55°C. Капилярная трубка длиной 1000 мм. В комплекте: кабельный ввод М 25, клеммы 4х6мм²+2РЕ, кронштейном и монтажной пластиной размером 160х160мм. Взрывозащита II 2G Exde IIC T6, T5. IP65/EN 60529 Размер термостата: 160 x 160 x 90мм. </t>
  </si>
  <si>
    <t>598 Т</t>
  </si>
  <si>
    <t>The safety thermostat BSTW 16 A Temperature adjustment range -20 to + 50 ° C Explosion protection II 2G Ex ed IIC T6, T5
 IP 65 / EN 60529 Single unit 122 x 120 x 90 mm "</t>
  </si>
  <si>
    <t>Предохранительный капилярный термостат BSTW 16 A Диапазон регулировки температуры         -20 +50°С Взрывозащита II 2G Ex ed IIC T6, T5
IP 65/EN 60529                                Одинарный прибор 122 x 120 x 90 мм</t>
  </si>
  <si>
    <t>598-1 Т</t>
  </si>
  <si>
    <t>"The safety capillary thermostat BSTW II, 25 A, single, shock-resistant, explosion-proof performance of 27-6DF2-52321200 adjustment range from -20 ° C to + 50 ° C Minimum application temperature:. -55 ° C Capillary tube length 1000 mm . included: cable gland M 25, terminals 4h6mm² + 2RE, bracket and mounting plate size 160h160mm Explosion protection II 2G Exde IIC T6, T5 IP65 / EN 60529 thermostat Size:.. 160 x 160 x 90mm</t>
  </si>
  <si>
    <t>Предохранительный капилярный термостат BSTWII, 25 A, одинарный, ударопрочный, взрывозащищённое исполнение. 27-6DF2-52321200. Диапазон регулировки от -20°C до + 50°C. Минимальная температура применения:  -55°C.                                   Капилярная трубка длиной 1000 мм. В комплекте: кабельный ввод М 25, клеммы 4х6мм²+2РЕ, кронштейном и монтажной пластиной размером 160х160мм.  Взрывозащита II 2G Exde IIC T6, T5. IP65/EN 60529 Размер термостата: 160 x 160 x 90мм.</t>
  </si>
  <si>
    <t>599 Т</t>
  </si>
  <si>
    <t>23.14.11.100.001.00.0796.000000000003</t>
  </si>
  <si>
    <t>Glass cloth tape for attaching heating cables</t>
  </si>
  <si>
    <t>армирующая, сетчатая, из стекловолоконной ткани, длина 1,5 м, ширина 102мм</t>
  </si>
  <si>
    <t xml:space="preserve">Tape fiberglass coil length 50m, width 12mm, the temperature up to + 200 ° C.
</t>
  </si>
  <si>
    <t xml:space="preserve">Стеклотканевая лента  для крепления греюших кабелей, Клейкая лента из стеклоткани, катушка: длина 50м, ширина 12мм, температура до  +200°С. </t>
  </si>
  <si>
    <t>600 Т</t>
  </si>
  <si>
    <t>24.20.12.00.10.13.22.11.2</t>
  </si>
  <si>
    <t>Алюминиевая лента  для крепления греющих кабелей</t>
  </si>
  <si>
    <t>Aluminum tape for attaching heating cables</t>
  </si>
  <si>
    <t>Алюминиевая клейкая лента, катушка: длина 50мм, ширина 50 мм, температура до +80°С</t>
  </si>
  <si>
    <t>Aluminum adhesive tape, reel length 50mm, width 50 mm, temperature up to + 80 ° C</t>
  </si>
  <si>
    <t>Алюминиевая лента  для крепления греющих кабелей, катушка: длина 50мм, ширина 50 мм, температура до +80°С</t>
  </si>
  <si>
    <t>601 Т</t>
  </si>
  <si>
    <t>27.33.13.900.001.00.0796.000000000000</t>
  </si>
  <si>
    <t>Набор соединительный</t>
  </si>
  <si>
    <t>Compound self-regulating heating cables</t>
  </si>
  <si>
    <t>для соединения греющего кабеля</t>
  </si>
  <si>
    <t>Compact set PLEXO TCS. Connector for connecting the self-regulating heating cable to the supply cable (D from 10mm to 12mm), EN 60259 max. up to 32A max 245V / 50Hz, IP66 / 68, explosion-proof. Order number 27-59R1-2010</t>
  </si>
  <si>
    <t>Подcоединения саморегулируемых греющих кабелей Компактный набор PLEXO TCS. Штеккерное соединение для подключения саморегулируемого греющего кабеля к питающему кабелю (D от 10мм до 12мм), EN 60259 макс. до 32А, макс 245В/50Гц, IP66/68, взрывозащищенное исполнение. Номер для заказа 27-59Р1-2010</t>
  </si>
  <si>
    <t>602 Т</t>
  </si>
  <si>
    <t>27.12.24.500.000.01.0796.000000000001</t>
  </si>
  <si>
    <t>Реле</t>
  </si>
  <si>
    <t>The three-phase voltage relays and phase control</t>
  </si>
  <si>
    <t>твердотельное, трехфазное, тип выходного элемента симистор</t>
  </si>
  <si>
    <t>The three-phase voltage relays and phase control RNPP-301. Rated phase and line voltage of 220 / 380V</t>
  </si>
  <si>
    <t>Трехфазное реле напряжения и контроля фаз РНПП-301. Номинальное фазное и линейное напряжение 220/380В</t>
  </si>
  <si>
    <t>603 Т</t>
  </si>
  <si>
    <t>Relay for monitoring single-phase AC and DC</t>
  </si>
  <si>
    <t xml:space="preserve">
Реле контроля переменного однофазного и постоянного напряжения  РКН-1-2-15 
Контроль повышения напряжения (регулируемый)  -20 ... +30%
Контроль понижения напряжения (регулируемый)  -30 ... +20%
Регулируемая задержка срабатывания  0,1...10с
Максимальное коммутируемое напряжение, 1 мин В  400
Максимальное допустимое напряжение питания, В  400
Диапазон рабочих температур  -25C...+55C ;
Крепление  DIN-рейка                 Габаритные размеры, мм  17,5 х 90 х 66</t>
  </si>
  <si>
    <t>Relay for monitoring single-phase AC and DC voltage ILV-1-2-15
Overvoltage control (adjustable) -20 ... + 30%
Control undervoltage (adjustable) -30 ... + 20%
Adjustable trip delay 0.1 ... 10s
Maximum switching voltage, 1 min 400
The maximum allowable supply voltage, 400
Operating temperature -25C ... + 55C;
Mounting DIN-rail Overall dimensions 17.5 x 90 x 66 "</t>
  </si>
  <si>
    <t>604 Т</t>
  </si>
  <si>
    <t>Multifunction time relay</t>
  </si>
  <si>
    <t xml:space="preserve">Многофункциональное реле времени РЭВ-201МНапряжение питания переменное (контакты L, N)  160...300 В
Номинальное напряжение питания постоянное (контакты =24, N)
 24 В ± 10%
Частота питающей сети
 50...60 Гц
Габаритные размеры
 35×92×58 мм </t>
  </si>
  <si>
    <t>Multi-time relay REV-201M Supply voltage AC (terminals L, N)
  160 ... 300
Rated voltage DC power (contacts = 24, N)
  24 ± 10%
Supply frequency
  50 ... 60 Hz
dimensions
  35 × 92 × 58 mm "</t>
  </si>
  <si>
    <t>605 Т</t>
  </si>
  <si>
    <t>27.32.13.700.000.00.0006.000000000963</t>
  </si>
  <si>
    <t>cable Silicone</t>
  </si>
  <si>
    <t>марка H05SS-F, 3*2,5 мм2</t>
  </si>
  <si>
    <t>Silicone cable, resistant to temperature H05SS-F 3x1,5mm²; D = 8 ... 9 mm</t>
  </si>
  <si>
    <t>Силиконовый кабель, устойчивый к температуре H05SS-F 3x1,5мм² ; D = 8 ... 9 мм</t>
  </si>
  <si>
    <t>606 Т</t>
  </si>
  <si>
    <t>27.32.13.700.000.00.0006.000000000439</t>
  </si>
  <si>
    <t>flexible cable</t>
  </si>
  <si>
    <t xml:space="preserve"> марка КГ, 3*1,5 мм2</t>
  </si>
  <si>
    <t>3х1,5мм²</t>
  </si>
  <si>
    <t>Кабель гибкий КГ 3х1,5мм²</t>
  </si>
  <si>
    <t>606-1 Т</t>
  </si>
  <si>
    <t>607 Т</t>
  </si>
  <si>
    <t>27.32.13.700.000.00.0018.000000000041</t>
  </si>
  <si>
    <t>марка КГ, 3*2,5+1*1,5 мм2</t>
  </si>
  <si>
    <t>3х2,5мм²</t>
  </si>
  <si>
    <t>Кабель гибкий КГ 3х2,5мм²</t>
  </si>
  <si>
    <t>607-1 Т</t>
  </si>
  <si>
    <t>608 Т</t>
  </si>
  <si>
    <t xml:space="preserve"> 27.32.13.700.000.00.0006.000000000504</t>
  </si>
  <si>
    <t>марка КГ, 5*4 мм2</t>
  </si>
  <si>
    <t>5 x 4мм²</t>
  </si>
  <si>
    <t>Кабель гибкий КГ 5 x 4мм²</t>
  </si>
  <si>
    <t>608-1 Т</t>
  </si>
  <si>
    <t>609 Т</t>
  </si>
  <si>
    <t>27.32.13.300.001.00.0018.000000000005</t>
  </si>
  <si>
    <t>марка КГ, 5*6 мм</t>
  </si>
  <si>
    <t>5 x 6мм²</t>
  </si>
  <si>
    <t>Кабель гибкий КГ 5 x 6мм²</t>
  </si>
  <si>
    <t>609-1 Т</t>
  </si>
  <si>
    <t>610 Т</t>
  </si>
  <si>
    <t>27.32.13.700.000.00.0006.000000000188</t>
  </si>
  <si>
    <t>cable</t>
  </si>
  <si>
    <t>марка ВБбШв, 4*70 мм2</t>
  </si>
  <si>
    <t xml:space="preserve"> 4х70мм²</t>
  </si>
  <si>
    <t>Кабель ВБбШВ 4х70мм²</t>
  </si>
  <si>
    <t>610-1 Т</t>
  </si>
  <si>
    <t>611 Т</t>
  </si>
  <si>
    <t>27.32.13.700.000.00.0006.000000000179</t>
  </si>
  <si>
    <t>марка ВБбШв, 5*6 мм2</t>
  </si>
  <si>
    <t>5х6мм</t>
  </si>
  <si>
    <t>Кабель ВБбШв 5х6мм</t>
  </si>
  <si>
    <t>611-1 Т</t>
  </si>
  <si>
    <t>612 Т</t>
  </si>
  <si>
    <t>марка ВБбШв, 5*25 мм2</t>
  </si>
  <si>
    <t>5х25мм</t>
  </si>
  <si>
    <t>Кабель ВБбШв 5х25мм</t>
  </si>
  <si>
    <t>612-1 Т</t>
  </si>
  <si>
    <t>613 Т</t>
  </si>
  <si>
    <t>марка ВБбШв,4*95 мм2</t>
  </si>
  <si>
    <t>4х95мм</t>
  </si>
  <si>
    <t>Кабель ВБбШв 4х95мм</t>
  </si>
  <si>
    <t>613-1 Т</t>
  </si>
  <si>
    <t>614 Т</t>
  </si>
  <si>
    <t>22.21.29.700.005.00.0796.000000000047</t>
  </si>
  <si>
    <t>cable box</t>
  </si>
  <si>
    <t>кабельная, соединительная</t>
  </si>
  <si>
    <t xml:space="preserve">Coupling insulated cables for voltage 6/10 kV paper insulated 3h150mm². Included: Solderless earth connections. The kit includes 3 roll springs and 3 ground. For cables with armor kit includes an extra large roll springs. Accessories for cable with wire shield includes clamping rings, grounding conductor and a cuff with glue
</t>
  </si>
  <si>
    <t>Кабельная муфта  Соединительная муфта с изоляцией для кабелей напряжением 6/10 кВ с бумажной изоляцией 3х150мм² . В комплекте: арматура для непаянного присоединения заземления. Комплект включает 3 роликовые пружины и 3 проводника заземления. Для кабелей с броней в комплект входит дополнительная большая роликовая пружина. Комплект для кабеля с проволочным экраном включает зажимные кольца, проводник заземления и манжету с клеем</t>
  </si>
  <si>
    <t>615 Т</t>
  </si>
  <si>
    <t>Coupling for cable voltage 6/10 kV paper insulated 3h185mm². Cross section 95-185mm². The kit Solderless earth connections</t>
  </si>
  <si>
    <t>Кабельная муфта  Соединительная муфта для кабелей напряжением 6/10 кВ с бумажной изоляцией 3х185мм² .                            Сечение жилы 95-185мм².                           В комплект арматура для непаянного присоединения заземления</t>
  </si>
  <si>
    <t>616 Т</t>
  </si>
  <si>
    <t>22.19.30.500.000.02.0796.000000000000</t>
  </si>
  <si>
    <t>Рукав</t>
  </si>
  <si>
    <t>Metal-sleeve</t>
  </si>
  <si>
    <t>резиновый, высокого давления, армированный,</t>
  </si>
  <si>
    <t>PVC insulation gray Ø 15 mm</t>
  </si>
  <si>
    <t>Металлорукав В ПВХ изоляции серого цвета Ø  15 мм.</t>
  </si>
  <si>
    <t>617 Т</t>
  </si>
  <si>
    <t>Metal sleeve</t>
  </si>
  <si>
    <t>insulated gray or black Ø 15 mm. (1 bay = 100 m)</t>
  </si>
  <si>
    <t>Металлорукав В ПВХ изоляции серого или черного цвета Ø  15 мм. (1 бухта=100 м)</t>
  </si>
  <si>
    <t>618 Т</t>
  </si>
  <si>
    <t>PVC insulation gray Ø 20 mm</t>
  </si>
  <si>
    <t>Металлорукав В ПВХ изоляции серого цвета Ø  20 мм.</t>
  </si>
  <si>
    <t>619 Т</t>
  </si>
  <si>
    <t>insulated gray or black Ø 20 mm. (Bay 1 = 50 m)</t>
  </si>
  <si>
    <t>Металлорукав В ПВХ изоляции серого или черного цвета Ø  20 мм.  (1 бухта=50 м)</t>
  </si>
  <si>
    <t>620 Т</t>
  </si>
  <si>
    <t>PVC insulation gray Ø 25 mm</t>
  </si>
  <si>
    <t>Металлорукав В ПВХ изоляции серого  цвета Ø  25 мм.</t>
  </si>
  <si>
    <t>621 Т</t>
  </si>
  <si>
    <t>insulated gray or black Ø 25 mm. (Bay 1 = 50 m)</t>
  </si>
  <si>
    <t>Металлорукав В ПВХ изоляции серого или черного  цвета Ø  25 мм.  (1 бухта=50 м)</t>
  </si>
  <si>
    <t>622 Т</t>
  </si>
  <si>
    <t>PVC insulation gray Ø 32 mm</t>
  </si>
  <si>
    <t>Металлорукав В ПВХ изоляции серого  цвета Ø  32 мм.</t>
  </si>
  <si>
    <t>623 Т</t>
  </si>
  <si>
    <t>PVC insulation gray Ø 50 mm</t>
  </si>
  <si>
    <t>Металлорукав В ПВХ изоляции серого  цвета Ø  50 мм.</t>
  </si>
  <si>
    <t>624 Т</t>
  </si>
  <si>
    <t>PVC insulation gray Ø 60 mm</t>
  </si>
  <si>
    <t>Металлорукав В ПВХ изоляции серого  цвета Ø  60 мм.</t>
  </si>
  <si>
    <t>625 Т</t>
  </si>
  <si>
    <t>25.94.13.900.008.00.0796.000000000000</t>
  </si>
  <si>
    <t>Анкер</t>
  </si>
  <si>
    <t>Anchor bolt</t>
  </si>
  <si>
    <t>усиленный, с болтом</t>
  </si>
  <si>
    <t>10х100</t>
  </si>
  <si>
    <t>Анкерный болт   10х100</t>
  </si>
  <si>
    <t>626 Т</t>
  </si>
  <si>
    <t>Anchor bolt with nut</t>
  </si>
  <si>
    <t>12х100</t>
  </si>
  <si>
    <t>Анкерный болт с гайкой  12х100</t>
  </si>
  <si>
    <t>627 Т</t>
  </si>
  <si>
    <t>Anchor bolt with nut 12*100</t>
  </si>
  <si>
    <t>628 Т</t>
  </si>
  <si>
    <t>25.99.29.490.078.00.0006.000000000000</t>
  </si>
  <si>
    <t>Cable tray galvanized perforated, with lid, with accessories 50x50 L = 2 m</t>
  </si>
  <si>
    <t>кабельный, проволочный, оцинкованный</t>
  </si>
  <si>
    <t>"Metal thickness - 1.0 mm
 with cover and connecting -0,7mm kit.
 Composition connection set
1. Connector Tray
2. Cover the universal bracket
3. Screw M6x16 - 4 pcs.
4. Screw M6h20 - 4 pcs.
5. Nut M6 - 10 pcs.
6. Washer asterisk - 16 pcs.</t>
  </si>
  <si>
    <t xml:space="preserve">Кабельный лоток  оцинкованный перфорированный, с крышкой, с комплектующими 50х50  толщина металла - 1,0 мм,
 с крышкой -0,7мм  и соединительным комплектом.   
 Состав соединительного комплекта
1. Соединитель лотковый
2. Скоба крышки универсальная
3. Винт М6х16 – 4 шт.
4. Винт М6х20 – 4 шт.
5. Гайка М6 – 10 шт.
6. Шайба звездочка  – 16 шт. 
</t>
  </si>
  <si>
    <t>629 Т</t>
  </si>
  <si>
    <t xml:space="preserve">Cable tray galvanized perforated, with lid components 100x100 length L = 2 m
</t>
  </si>
  <si>
    <t>Metal thickness - 1.0 mm, with a lid and -0,7mm coupling kit.
 Composition connection set
1. Connector Tray
2. Cover the universal bracket
3. Screw M6x16 - 4 pcs.
4. Screw M6h20 - 4 pcs.
5. Nut M6 - 10 pcs.
6. Washer asterisk - 16 pcs. "</t>
  </si>
  <si>
    <t>Кабельный лоток  оцинко-ванный перфорированный, с крышкой, с комплектующими   100х100 длина  L=2 м толщина металла - 1,0 мм, с крышкой -0,7мм  и соединительным комплектом.   
 Состав соединительного комплекта
1. Соединитель лотковый
2. Скоба крышки универсальная
3. Винт М6х16 – 4 шт.
4. Винт М6х20 – 4 шт.
5. Гайка М6 – 10 шт.
6. Шайба звездочка  – 16 шт.</t>
  </si>
  <si>
    <t>630 Т</t>
  </si>
  <si>
    <t>Perforated galvanized cable tray with cover 100x50, with a set of L = 2 m</t>
  </si>
  <si>
    <t>Metal thickness - 1.0 mm, with a lid and -0,7mm coupling kit.
 Composition connection set
1. Connector Tray
2. Cover the universal bracket
3. Screw M6x16 - 4 pcs.
4. Screw M6h20 - 4 pcs.
5. Nut M6 - 10 pcs.
6. Washer asterisk - 16 pcs "</t>
  </si>
  <si>
    <t>Перфорированный кабельный лоток оцинкованный 100х50 с крышкой, с комплектующим L=2 м   толщина металла - 1,0 мм, с крышкой -0,7мм  и соединительным комплектом.  
 Состав соединительного комплекта
1. Соединитель лотковый
2. Скоба крышки универсальная
3. Винт М6х16 – 4 шт.
4. Винт М6х20 – 4 шт.
5. Гайка М6 – 10 шт.
6. Шайба звездочка  – 16 шт</t>
  </si>
  <si>
    <t>631 Т</t>
  </si>
  <si>
    <t>27.12.23.700.003.00.0796.000000000001</t>
  </si>
  <si>
    <t>Коробка</t>
  </si>
  <si>
    <t>универсальная, для ответвления проводки от сети проводного вещания к абонентским устройствам, с проволочными токопроводами</t>
  </si>
  <si>
    <t>85х43х37, IP54</t>
  </si>
  <si>
    <t>Коробка распределительная85х43х37, IP54</t>
  </si>
  <si>
    <t>632 Т</t>
  </si>
  <si>
    <t>85х85х37, IP55</t>
  </si>
  <si>
    <t>Коробка распределительная85х85х37, IP55</t>
  </si>
  <si>
    <t>633 Т</t>
  </si>
  <si>
    <t xml:space="preserve">80х80х52, IP65 </t>
  </si>
  <si>
    <t xml:space="preserve">Коробка распределительная80х80х52, IP65 </t>
  </si>
  <si>
    <t>634 Т</t>
  </si>
  <si>
    <t xml:space="preserve">JB-16-02, 95х95х60, IP65 </t>
  </si>
  <si>
    <t xml:space="preserve">Коробка распределительнаяJB-16-02, 95х95х60, IP65 </t>
  </si>
  <si>
    <t>635 Т</t>
  </si>
  <si>
    <t>К9060, 140х120х60, IP65</t>
  </si>
  <si>
    <t>Коробка распределительнаяК9060, 140х120х60, IP65</t>
  </si>
  <si>
    <t>636 Т</t>
  </si>
  <si>
    <t>К9100, 160х120х75, IP65</t>
  </si>
  <si>
    <t>Коробка распределительнаяК9100, 160х120х75, IP65</t>
  </si>
  <si>
    <t>637 Т</t>
  </si>
  <si>
    <t>WK 160L, 165х165х76, IP54</t>
  </si>
  <si>
    <t>Коробка распределительнаяWK 160L, 165х165х76, IP54</t>
  </si>
  <si>
    <t>638 Т</t>
  </si>
  <si>
    <t xml:space="preserve">Аbox 160L,180х180х91, IP65 </t>
  </si>
  <si>
    <t xml:space="preserve">Коробка распределительнаяАbox 160L,180х180х91, IP65 </t>
  </si>
  <si>
    <t>639 Т</t>
  </si>
  <si>
    <t>К9255, 200х160х95, IP65</t>
  </si>
  <si>
    <t>Коробка распределительнаяК9255, 200х160х95, IP65</t>
  </si>
  <si>
    <t>640 Т</t>
  </si>
  <si>
    <t xml:space="preserve">Аbox 350,250х250х110, IP65 </t>
  </si>
  <si>
    <t xml:space="preserve">Коробка распределительнаяАbox 350,250х250х110, IP65 </t>
  </si>
  <si>
    <t>641 Т</t>
  </si>
  <si>
    <t>К9500, 310х210х115, IP66</t>
  </si>
  <si>
    <t>Коробка распределительнаяК9500, 310х210х115, IP66</t>
  </si>
  <si>
    <t>642 Т</t>
  </si>
  <si>
    <t>20.30.22.100.001.00.0166.000000000000</t>
  </si>
  <si>
    <t>Грунтовка</t>
  </si>
  <si>
    <t xml:space="preserve">Primer gray
</t>
  </si>
  <si>
    <t>однокомпонентный состав, антикоррозионная</t>
  </si>
  <si>
    <t>Грунтовка серая</t>
  </si>
  <si>
    <t>643 Т</t>
  </si>
  <si>
    <t>25.73.60.900.003.00.0796.000000000000</t>
  </si>
  <si>
    <t>sleeve</t>
  </si>
  <si>
    <t>кабельная, алюминиевая</t>
  </si>
  <si>
    <t>Sleeve connectors for connecting galvanized wires cable cross section of 10 mm²</t>
  </si>
  <si>
    <t>Гильза соединительные оцинкованные для соединения жил кабелей сечением 10 мм²</t>
  </si>
  <si>
    <t>643-1 Т</t>
  </si>
  <si>
    <t>644 Т</t>
  </si>
  <si>
    <t>Sleeve connectors for connecting galvanized wires cable cross section of 16 mm²</t>
  </si>
  <si>
    <t>Гильза соединительные оцинкованные для соединения жил кабелей сечением 16 мм²</t>
  </si>
  <si>
    <t>644-1 Т</t>
  </si>
  <si>
    <t>645 Т</t>
  </si>
  <si>
    <t>Sleeve connectors for connecting galvanized wires cable cross section 25 mm²</t>
  </si>
  <si>
    <t>Гильза соединительные оцинкованные для соединения жил кабелей сечением 25 мм²</t>
  </si>
  <si>
    <t>645-1 Т</t>
  </si>
  <si>
    <t>646 Т</t>
  </si>
  <si>
    <t>sleeve connectors 6 mm2</t>
  </si>
  <si>
    <t>Cases tinned copper connecting 6 mm2</t>
  </si>
  <si>
    <t xml:space="preserve">Гильзы соединительные 6 мм2Гильзы  соединительные  медные луженые 6 мм2 </t>
  </si>
  <si>
    <t>646-1 Т</t>
  </si>
  <si>
    <t>647 Т</t>
  </si>
  <si>
    <t>27.51.26.900.001.00.0796.000000000000</t>
  </si>
  <si>
    <t>Обогреватель</t>
  </si>
  <si>
    <t>Flat heater explosion protection</t>
  </si>
  <si>
    <t>электрический, мощность 6,0 кВт</t>
  </si>
  <si>
    <t>Explosion ExdIIC, IP68, NEMA 4X PTC-heater, 50 W, HSF50-T4-1, AC120-240V / 50 W / T4, 1m silicone connection cable 3x1.5 test certificate PTB 03 ATEX 1221X</t>
  </si>
  <si>
    <t>Плоский обогреватель взрывозащитного исполнения Взрывозащищенный  ExdIIC, IP68, NEMA 4X  PTC-обогреватель, 50 Вт,  HSF50-Т4-1, AC120-240V/50 W/ T4,   1м присоединительный кабель силикон 3х1,5 Сертификат испытаний     PTB 03 ATEX 1221X</t>
  </si>
  <si>
    <t>647-1 Т</t>
  </si>
  <si>
    <t>648 Т</t>
  </si>
  <si>
    <t>Explosion ExdIIC, IP68, NEMA 4X PTC-heater, 100 W, HSF 100 T3-1, AC120-240 V / 100 W / T3, 1m silicone connection cable 3x1.5. Test certificate PTB 03 ATEX 1221X</t>
  </si>
  <si>
    <t xml:space="preserve">Плоский обогреватель взрывозащитного исполнения Взрывозащищенный  ExdIIC, IP68, NEMA 4X PTC-обогреватель, 100 Вт, HSF 100-Т3-1,АC120-240 V /100 W / T3, 1м присоединительный кабель силикон 3х1,5. Сертификат испытаний  PTB 03  ATEX 1221X       </t>
  </si>
  <si>
    <t>648-1 Т</t>
  </si>
  <si>
    <t>649 Т</t>
  </si>
  <si>
    <t>Explosion ExdIIC, IP68, NEMA 4X PTC-heater, 200 W, HSF 200 T3-1, AC120-240 V / 200 W / T3, 1m silicone connection cable 3x1.5. Test certificate PTB 03 ATEX 1221X</t>
  </si>
  <si>
    <t xml:space="preserve">Плоский обогреватель взрывозащитного исполнения Взрывозащищенный  ExdIIC, IP68, NEMA 4X PTC-обогреватель, 200 Вт, HSF 200-Т3-1, AC120-240 V / 200 W / T3, 1м присоединительный кабель силикон 3х1,5. Сертификат испытаний  PTB 03  ATEX 1221X                 </t>
  </si>
  <si>
    <t>649-1 Т</t>
  </si>
  <si>
    <t>650 Т</t>
  </si>
  <si>
    <t>27.12.10.900.003.00.0796.000000000000</t>
  </si>
  <si>
    <t>Предохранитель электрический</t>
  </si>
  <si>
    <t>fuse</t>
  </si>
  <si>
    <t>тип F1A, напряжение 250 В, размер 5*20 </t>
  </si>
  <si>
    <t>ПКТ ХСХ-VK-6/7,2-25-50У3 ТУ3414-016-05755766-2007 МЭК 60282                                              Uном/Uн.р. 6/7,2 кВ. Iном 25А.  Iо.min 112,5A    Iо.nom 50 kA    50Н</t>
  </si>
  <si>
    <t>Предохранитель ОАО "НВА" Коренево. Патрон ПКТ ХСХ-VK-6/7,2-25-50У3 ТУ3414-016-05755766-2007 МЭК 60282  Uном/Uн.р. 6/7,2 кВ. Iном 25А.  Iо.min 112,5A    Iо.nom 50 kA    50Н</t>
  </si>
  <si>
    <t>651 Т</t>
  </si>
  <si>
    <t>ПКТ ХСХ-VK-6/7,2-50-50У3 ТУ3414-016-05755766-2007 МЭК 60282                                              Uном/Uн.р. 6/7,2 кВ. Iном 50А.  Iо.min 225A    Iо.nom 50 kA      50Н</t>
  </si>
  <si>
    <t>Предохранитель ОАО "НВА" Коренево. Патрон                                  ПКТ ХСХ-VK-6/7,2-50-50У3 ТУ3414-016-05755766-2007 МЭК 60282                                              Uном/Uн.р. 6/7,2 кВ. Iном 50А.  Iо.min 225A    Iо.nom 50 kA      50Н</t>
  </si>
  <si>
    <t>652 Т</t>
  </si>
  <si>
    <t>ПКТ ХСХ-VK-6/7,2-100-50У3 ТУ3414-016-05755766-2007 МЭК 60282                                              Uном/Uн.р. 6/7,2 кВ. Iном 100А.  Iо.min 450A      Iо.nom 50 kA    50Н</t>
  </si>
  <si>
    <t>Предохранитель ОАО "НВА" Коренево. Патрон                                  ПКТ ХСХ-VK-6/7,2-100-50У3 ТУ3414-016-05755766-2007 МЭК 60282                                              Uном/Uн.р. 6/7,2 кВ. Iном 100А.  Iо.min 450A      Iо.nom 50 kA    50Н</t>
  </si>
  <si>
    <t>653 Т</t>
  </si>
  <si>
    <t>Fuse with fuse-link at the NH2 224A. to 1000Volt</t>
  </si>
  <si>
    <t>ПредохранительПредохранитель с плавкой вставкой  NH2 на 224А.  до 1000Вольт</t>
  </si>
  <si>
    <t>654 Т</t>
  </si>
  <si>
    <t>Fuse with fuse-link NH3 500A on. to 1000Volt</t>
  </si>
  <si>
    <t>ПредохранительПредохранитель с плавкой вставкой  NH3 на 500А.  до 1000Вольт</t>
  </si>
  <si>
    <t>655 Т</t>
  </si>
  <si>
    <t>High-voltage fuse TM 100 kVA</t>
  </si>
  <si>
    <t>1.1-10-20-12,5 U3</t>
  </si>
  <si>
    <t>Высоковольтный предохранитель на ТМ-100 кВАПТ 1.1-10-20-12,5 У3</t>
  </si>
  <si>
    <t>656 Т</t>
  </si>
  <si>
    <t>High-voltage fuses for TM-400 kVA</t>
  </si>
  <si>
    <t>1.3-10-80-20 U3</t>
  </si>
  <si>
    <t>Высоковольтный предохранитель на ТМ-400 кВАПТ 1.3-10-80-20 У3</t>
  </si>
  <si>
    <t>657 Т</t>
  </si>
  <si>
    <t>High-voltage fuses for TM-160 kVA</t>
  </si>
  <si>
    <t>1.1-10-31,5-12,5 U3</t>
  </si>
  <si>
    <t>Высоковольтный предохранитель на ТМ-160 кВАПТ 1.1-10-31,5-12,5 У3</t>
  </si>
  <si>
    <t>658 Т</t>
  </si>
  <si>
    <t>High-voltage fuses for TM-250 kVA</t>
  </si>
  <si>
    <t>1.1-10-50-20-U1</t>
  </si>
  <si>
    <t>Высоковольтный предохранитель на ТМ-250 кВАПТ-1.1-10-50-20-У1</t>
  </si>
  <si>
    <t>659 Т</t>
  </si>
  <si>
    <t>27.12.23.700.013.00.0796.000000000036</t>
  </si>
  <si>
    <t>Рубильник</t>
  </si>
  <si>
    <t>cutout</t>
  </si>
  <si>
    <t>тип РБСВ-250А</t>
  </si>
  <si>
    <t>250 А  ВР32-35 А 30220 – 00 UHLZ</t>
  </si>
  <si>
    <t>Рубильник 250 А  ВР32-35 А 30220 – 00 УХЛ3</t>
  </si>
  <si>
    <t>659-1 Т</t>
  </si>
  <si>
    <t>660 Т</t>
  </si>
  <si>
    <t>27.12.23.700.013.00.0796.000000000037</t>
  </si>
  <si>
    <t>тип РБСВ-400А</t>
  </si>
  <si>
    <t>400 А  ВР32-37 В 31250 – 32 UHLZ</t>
  </si>
  <si>
    <t>РубильникРубильник 400 А  ВР32-37 В 31250 – 32 УХЛ3</t>
  </si>
  <si>
    <t>660-1 Т</t>
  </si>
  <si>
    <t>661 Т</t>
  </si>
  <si>
    <t>27.12.10.900.010.00.0796.000000000000</t>
  </si>
  <si>
    <t>vacuum switch</t>
  </si>
  <si>
    <t>высоковольтный, вакуумный</t>
  </si>
  <si>
    <t>ZAN 5104-1    Ur 12,0 kV 50/60Hz, Ir 800A, Isc 25,0 kA,  tk 3s, Ud/Up 42/75kV. SIEMENS</t>
  </si>
  <si>
    <t>Вакуумный выключатель тип  ЗАН 5104-1    Ur 12,0 kV 50/60Hz, Ir 800A, Isc 25,0 kA,  tk 3s, Ud/Up 42/75kV. SIEMENS</t>
  </si>
  <si>
    <t>661-1 Т</t>
  </si>
  <si>
    <t>662 Т</t>
  </si>
  <si>
    <t>ZAN 5135-6.  Ur 12,0 kV 50/60Hz,  Ir 2500A,  Isc 31,5 kA,  tk 3s, Up 75kV. SIEMENS</t>
  </si>
  <si>
    <t>Вакуумный выключатель тип  ЗАН 5135-6.  Ur 12,0 kV 50/60Hz,  Ir 2500A,  Isc 31,5 kA,  tk 3s, Up 75kV. SIEMENS</t>
  </si>
  <si>
    <t>662-1 Т</t>
  </si>
  <si>
    <t>663 Т</t>
  </si>
  <si>
    <t>25.73.30.100.013.00.0796.000000000002</t>
  </si>
  <si>
    <t xml:space="preserve"> Клещи</t>
  </si>
  <si>
    <t>Clamp</t>
  </si>
  <si>
    <t>электроизмерительные</t>
  </si>
  <si>
    <t xml:space="preserve">FLUKE 365 diameter measured conductor max - 18 mm Measuring AC and DC 200 A
Measurement of DC-tion and AC 600 B Measurement of the resistance of 60 ohms Overall dimensions 225 x 65 x 46 Weight, kg 0.275 "
</t>
  </si>
  <si>
    <t>Токоизмерительные клещи FLUKE 365                            Диаметр измеряемого проводника   макс - 18 мм  Измерение силы переменного и постоянного тока 200 A  
Измерение напряжения постоян-ного и  переменного тока  600 B  Измерение сопротивление  60 кОм   Габаритные размеры, мм   225 x 65 x 46   Масса, кг  0,275</t>
  </si>
  <si>
    <t>664 Т</t>
  </si>
  <si>
    <t>FLUKE 375 diameter measured conductor max - 34 mm
Measuring AC 600 A
Measuring AC current using iFlex ™ 2500 A
 Measuring the force of a direct current of 200 A
Measurement of DC-tion and AC 600 B Measurement of the resistance of 60 ohms Overall dimensions 465 x 83 x 43 Weight, kg 0.388 "</t>
  </si>
  <si>
    <t>Токоизмерительные клещиFLUKE 375                                       Диаметр измеряемого проводника   макс - 34 мм  
Измерение силы переменного 600 А   
Измерение силы переменного тока при помощи iFlex™  2500 A
 Измерение силы постоянного тока 200 A  
Измерение напряжения постоян-ного и  переменного тока  600 B                Измерение сопротивление  60 кОм                    Габаритные размеры, мм   465 x 83 x 43                       Масса, кг  0,388</t>
  </si>
  <si>
    <t>665 Т</t>
  </si>
  <si>
    <t>25.94.13.900.001.00.0839.000000000000</t>
  </si>
  <si>
    <t xml:space="preserve">universal set of tools for electricians
</t>
  </si>
  <si>
    <t>для монтажа подшипников, в комплекте ударные кольца; втулки, безинерционный молоток, фиксирующие кольца, шестиугольная головка</t>
  </si>
  <si>
    <t>universal set of tools for electricians "PROSKIT" Kazakhstan-4027 BM</t>
  </si>
  <si>
    <t>Универсальный набор инструментов для электриков "PROSKIT" РК-4027 ВМ</t>
  </si>
  <si>
    <t>666 Т</t>
  </si>
  <si>
    <t>Universal tool set</t>
  </si>
  <si>
    <t xml:space="preserve">Universal tool kit "PROSKIT" PK-4027 BM
</t>
  </si>
  <si>
    <t>Инструмент Ship G207. Профессиональный инструмент для резки и зачистки кабеля, а также обжимки кабелей с коннекторами RG-9, RG-11, RG-12 и R-G45</t>
  </si>
  <si>
    <t>667 Т</t>
  </si>
  <si>
    <t>Инструмент для всевозможной коммуникации, локальной сети и телефонной  линии связи</t>
  </si>
  <si>
    <t>668 Т</t>
  </si>
  <si>
    <t>26.30.30.900.054.00.0796.000000000000</t>
  </si>
  <si>
    <t>Приставка</t>
  </si>
  <si>
    <t>дублирования сигнала вызова</t>
  </si>
  <si>
    <t>Абонентская приставка для цифрового телевидения "OTAU"</t>
  </si>
  <si>
    <t>668-1 Т</t>
  </si>
  <si>
    <t>669 Т</t>
  </si>
  <si>
    <t>Универсальный набор инструментов "PROSKIT" РК-4027 ВМ</t>
  </si>
  <si>
    <t>670 Т</t>
  </si>
  <si>
    <t>25.73.30.930.029.00.0796.000000000000</t>
  </si>
  <si>
    <t>Набор слесарный</t>
  </si>
  <si>
    <t xml:space="preserve">Set of tools
</t>
  </si>
  <si>
    <t>профессиональный</t>
  </si>
  <si>
    <t>A set of tools Ombra OMT 131S 055 013 (Art 55013). Pneumatic tools, manual bench tools</t>
  </si>
  <si>
    <t>Набор инструментов Ombra OMT 131S 055013 (арт 55013). Пневмоинструмент, ручной слесарный инструмент</t>
  </si>
  <si>
    <t>671 Т</t>
  </si>
  <si>
    <t>Set of tools</t>
  </si>
  <si>
    <t>672 Т</t>
  </si>
  <si>
    <t>studs M6</t>
  </si>
  <si>
    <t>с шестигранной головкой  , диаметр резьбы 4 мм, длина 10 мм</t>
  </si>
  <si>
    <t>Studs M6 DIN 975:
A metric thread;
- Thread diameter studs - 6 mm;
- Thread pitch 1;
- The length of the thread studs - full thread;
- The length of studs M6 - 1 (one) meter;
- Steel - Structural and stainless;
- Strength class: 4.8, 5.8 for studs made of structural steel, 70 - for stainless steel pins;
- Weight meter studs M6 - 0.17 kg;
- Zinc-plated stud M6 "</t>
  </si>
  <si>
    <t xml:space="preserve">Шпилька полнорезьбовая М6 DIN 975:
—метрическая резьба;
— диаметр резьбы шпильки — 6 мм;
— шаг резьбы 1;
— длина резьбы шпильки — полная резьба;
— длина шпильки М6 — 1 (один) метр;
— сталь — конструкционная и нержавеющая;
— класс прочности: 4.8, 5.8 для шпилек из конструкционной стали, 70 — для нержавеющих шпилек;
— вес полнорезьбовой метровой шпильки М6 — 0,17 кг;
— оцинкованные шпильки М6 </t>
  </si>
  <si>
    <t>673 Т</t>
  </si>
  <si>
    <t>Rods, threaded M6</t>
  </si>
  <si>
    <t>"Full-threaded stud M6 DIN 975: Metric thread, the thread diameter studs - 6 mm thread pitch 1, the length of thread pin full thread, the length of the M6 studs one (1) meter, steel - construction and stainless;
- Strength class: 4.8, 5.8 for studs made of structural steel, 70 - for stainless steel pins;
- The weight of a full-threaded studs M6 meter - 0.17 kg;
 - Zinc-plated stud M6 "</t>
  </si>
  <si>
    <t xml:space="preserve">Шпилька полнорезьбовая М6 DIN 975:  метрическая резьба; диаметр резьбы шпильки — 6 мм; шаг резьбы 1;  длина резьбы шпильки  полная резьба; длина шпильки М6  1 (один) метр; сталь — конструкционная и нержавеющая;
— класс прочности: 4.8, 5.8 для шпилек из конструкционной стали, 70 — для нержавеющих шпилек;
— вес полнорезьбовой метровой шпильки М6 — 0,17 кг;
— оцинкованные шпильки М6 </t>
  </si>
  <si>
    <t>674 Т</t>
  </si>
  <si>
    <t>25.99.29.490.063.01.0796.000000000035</t>
  </si>
  <si>
    <t>Шпилька</t>
  </si>
  <si>
    <t>studs M8</t>
  </si>
  <si>
    <t>металлическая, диаметр 8 мм, длина 170 мм</t>
  </si>
  <si>
    <t>studs M8 DIN 975:
A metric thread;
- Thread diameter hairpin - 8 mm;
- Thread pitch 1;
- The length of the thread studs - full thread;
- The length of the pin M8 - one (1) meter;</t>
  </si>
  <si>
    <t xml:space="preserve">Шпилька полнорезьбовая М8 DIN 975:
—метрическая резьба;
— диаметр резьбы шпильки — 8 мм;
— шаг резьбы 1;
— длина резьбы шпильки — полная резьба;
— длина шпильки М8 — 1 (один) метр;
</t>
  </si>
  <si>
    <t>675 Т</t>
  </si>
  <si>
    <t>studs, threaded M8</t>
  </si>
  <si>
    <t xml:space="preserve">full-threaded studs M8 DIN 975:
A metric thread;
- Thread diameter studs - 8 mm;
- Thread pitch 1;
- The length of the thread studs - full thread;
- The length of the pin M8 - one (1) meter;
</t>
  </si>
  <si>
    <t>676 Т</t>
  </si>
  <si>
    <t>studs M10</t>
  </si>
  <si>
    <t>Studs M10 DIN 975:
stud thread diameter - 10 mm;
thread pitch - 1.5;
thread type - full, rolling thread;
Strength class: 5.8, 8.8;
weight studs M6 - 0.5 kg. "</t>
  </si>
  <si>
    <t>Шпилька полнорезьбовая М10 DIN 975:
диаметр резьбы шпильки — 10 мм;
шаг резьбы - 1.5 ;
тип резьбы - полная, накатная резьба;
класс прочности: 5.8, 8.8;
вес шпильки М6 - 0,5 кг.</t>
  </si>
  <si>
    <t>677 Т</t>
  </si>
  <si>
    <t>studs, threaded M10</t>
  </si>
  <si>
    <t>full-threaded studs M10 DIN 975:
stud thread diameter - 10 mm;
thread pitch - 1.5;
thread type - full, rolling thread;
Strength class: 5.8, 8.8;
weight studs M6 - 0.5 kg. "</t>
  </si>
  <si>
    <t>678 Т</t>
  </si>
  <si>
    <t>25.99.29.490.063.01.0796.000000000039</t>
  </si>
  <si>
    <t>studs, threaded M12</t>
  </si>
  <si>
    <t>металлическая, диаметр 12 мм, длина 220 мм</t>
  </si>
  <si>
    <t>Main dimensions and characteristics of the studs M12 1 meter:
M12-6gh1000 Pin DIN 975;
     meter standard stud M12 - DIN 975;
     threaded studs - metric, rolling;
     the nominal diameter of the thread stud - 12 mm;
     thread pitch - 1.75 mm;
     thread length - 1000 mm (full thread throughout the length of the studs);
     stud length - 1 (one) meter;
     Strength class - 5.8;
     tensile strength - 500 N / mm2;
     the yield strength - 400 N / mm2;</t>
  </si>
  <si>
    <t>Шпильки резбовые М12 Основные размеры и характеристики шпильки М12 длиной 1 метр:
Шпилька М12-6gх1000 DIN 975;
    стандарты метровой шпильки М12 — DIN 975;
    резьба шпильки — метрическая, накатная;
    номинальный диаметр резьбы шпильки — 12 мм;
    шаг резьбы — 1,75 мм;
    длина резьбы — 1000 мм (полная резьба по всей длине шпильки);
    длина шпильки — 1 (один) метр;
    класс прочности - 5.8;
    предел прочности - 500 Н/мм2;
    предел текучести - 400 Н/мм2;</t>
  </si>
  <si>
    <t>679 Т</t>
  </si>
  <si>
    <t>25.94.13.900.007.00.0796.000000000020</t>
  </si>
  <si>
    <t>Шуруп</t>
  </si>
  <si>
    <t>Self-tapping screws</t>
  </si>
  <si>
    <t xml:space="preserve">с потайной головкой, самонарезающий, диаметр 4,2 мм, длина 16 мммм </t>
  </si>
  <si>
    <t>a cross-shaped screwdriver 4,2x16 mm</t>
  </si>
  <si>
    <t xml:space="preserve">Шуруп-саморез под крестообразную отвертку 4,2х16 мм </t>
  </si>
  <si>
    <t>680 Т</t>
  </si>
  <si>
    <t>Under the cross-shaped screwdriver 4,2*16 mm</t>
  </si>
  <si>
    <t>681 Т</t>
  </si>
  <si>
    <t>25.94.13.900.007.00.0796.000000000019</t>
  </si>
  <si>
    <t>с потайной головкой, самонарезающий, диаметр 4,2 мм, длина 19 мм</t>
  </si>
  <si>
    <t>a cross-shaped screwdriver 4,2x19 mm</t>
  </si>
  <si>
    <t xml:space="preserve">Шуруп-саморез под крестообразную отвертку 4,2х19 мм </t>
  </si>
  <si>
    <t>682 Т</t>
  </si>
  <si>
    <t>Under the cross-shaped screwdriver 4,2*19 mm</t>
  </si>
  <si>
    <t>683 Т</t>
  </si>
  <si>
    <t>25.94.13.900.007.00.0796.000000000050</t>
  </si>
  <si>
    <t xml:space="preserve"> Шуруп</t>
  </si>
  <si>
    <t xml:space="preserve"> с полукруглой головкой, самонарезающий, диаметр 4,2 мм, длина 25 мм</t>
  </si>
  <si>
    <t>a cross-shaped screwdriver 4,2x25 mm</t>
  </si>
  <si>
    <t xml:space="preserve">Шуруп-саморез под крестообразную отвертку 4,2х25 мм </t>
  </si>
  <si>
    <t>684 Т</t>
  </si>
  <si>
    <t>Under the cross-shaped screwdriver 4,2*25 mm</t>
  </si>
  <si>
    <t>685 Т</t>
  </si>
  <si>
    <t>25.94.13.900.007.00.0796.000000000052</t>
  </si>
  <si>
    <t>с полукруглой головкой, самонарезающий, диаметр 4,2 мм, длина 32 мм</t>
  </si>
  <si>
    <t>a cross-shaped screwdriver 4,2x32 mm</t>
  </si>
  <si>
    <t xml:space="preserve">Шуруп-саморез под крестообразную отвертку 4,2х32 мм </t>
  </si>
  <si>
    <t>686 Т</t>
  </si>
  <si>
    <t>5.94.13.900.007.00.0796.000000000052</t>
  </si>
  <si>
    <t>Under the cross-shaped screwdriver 4,2*32 mm</t>
  </si>
  <si>
    <t>687 Т</t>
  </si>
  <si>
    <t>25.94.13.900.007.00.0796.000000000049</t>
  </si>
  <si>
    <t>с полукруглой головкой, самонарезающий, диаметр 4,2 мм, длина 19 мм</t>
  </si>
  <si>
    <t>with pressed washer, tip drill 4,2h19</t>
  </si>
  <si>
    <t>Шуруп саморезс напресованной шайбой, наконечник сверло 4,2х19</t>
  </si>
  <si>
    <t>688 Т</t>
  </si>
  <si>
    <t>with pressed washer, tip drill 4,2*19</t>
  </si>
  <si>
    <t>689 Т</t>
  </si>
  <si>
    <t>with pressed washer, tip drill 4,2h32</t>
  </si>
  <si>
    <t>Шуруп саморезс напресованной шайбой, наконечник сверло 4,2х32</t>
  </si>
  <si>
    <t>690 Т</t>
  </si>
  <si>
    <t>with pressed washer, tip drill 4,2*32</t>
  </si>
  <si>
    <t>691 Т</t>
  </si>
  <si>
    <t xml:space="preserve"> Саморез</t>
  </si>
  <si>
    <t>screw</t>
  </si>
  <si>
    <t>Self-tapping EJOT SAPHIR JT2-3 roofing to 3.5mm M8 hardened galvanized steel, length 50mm</t>
  </si>
  <si>
    <t>Саморез EJOT SAPHIR JT2-3 кровельный до 3,5мм М8, закаленная оцинкованная сталь,  длина 50мм</t>
  </si>
  <si>
    <t>692 Т</t>
  </si>
  <si>
    <t>Screws</t>
  </si>
  <si>
    <t>693 Т</t>
  </si>
  <si>
    <t>Self-tapping EJOT SAPHIR JT2-2 roofing to 2mm M8 hardened galvanized steel, length 50mm</t>
  </si>
  <si>
    <t>Саморез EJOT SAPHIR JT2-2 кровельный до 2мм М8, закаленная оцинкованная сталь,  длина 50мм</t>
  </si>
  <si>
    <t>694 Т</t>
  </si>
  <si>
    <t>695 Т</t>
  </si>
  <si>
    <t>25.94.11.310.002.00.0796.000000000010</t>
  </si>
  <si>
    <t xml:space="preserve"> Болт</t>
  </si>
  <si>
    <t>Nuts and Bolts</t>
  </si>
  <si>
    <t>с шестигранной головкой  , диаметр резьбы 6 мм, длина 12 мм</t>
  </si>
  <si>
    <t>М6 * 50mm</t>
  </si>
  <si>
    <t>Болты и гайкиМ6 * 50мм</t>
  </si>
  <si>
    <t>696 Т</t>
  </si>
  <si>
    <t>25.94.11.310.002.00.0796.000000000024</t>
  </si>
  <si>
    <t>с шестигранной головкой  , диаметр резьбы 8 мм, длина 55 мм</t>
  </si>
  <si>
    <t>М8 * 50mm</t>
  </si>
  <si>
    <t>Болты и гайкиМ8 * 50мм</t>
  </si>
  <si>
    <t>697 Т</t>
  </si>
  <si>
    <t>698 Т</t>
  </si>
  <si>
    <t>699 Т</t>
  </si>
  <si>
    <t>28.11.42.900.038.00.0796.000000000000</t>
  </si>
  <si>
    <t>Помпа</t>
  </si>
  <si>
    <t>Water pump (pump) for the diesel generator CUMMINS LTAA 8,9-G2 serial number 69907633</t>
  </si>
  <si>
    <t>для дизельного двигателя, топливоподкачивающего насоса</t>
  </si>
  <si>
    <t>DFBY C4934058  070000935</t>
  </si>
  <si>
    <t>Водяная помпа(насос) для дизель генератора CUMMINS  LTAA 8,9-G2 заводской номер 69907633тип помпы (насос)  DFBY C4934058  070000935</t>
  </si>
  <si>
    <t>700 Т</t>
  </si>
  <si>
    <t>27.20.21.100.000.00.0796.000000000007</t>
  </si>
  <si>
    <t>стартерный, марка 6СТ-190, напряжение 12 В, емкость 190 А/ч, ГОСТ 959-2002</t>
  </si>
  <si>
    <t>Voltage 12V
The battery capacity [Ah] 180
The current cold cranking 1000
 Length [mm] 513
 Width [mm] 223
 Height [mm] 223
  polarity 3
   Weight (unfilled form): 34 "</t>
  </si>
  <si>
    <t>Аккумулятор  Напряжение 12V                                      
Емкость батареи [Ач] 180                        
Ток холодной прокрутки  1000                
Длина [мм] 513                                       
Ширина [мм] 223                                    
Высота  [мм] 223                                   
 Полярность  3                          
  Масса (в незалитом виде): 34</t>
  </si>
  <si>
    <t>701 Т</t>
  </si>
  <si>
    <t xml:space="preserve">"Voltage: 12V Battery Capacity [Ah]: 225
The current cold cranking EN [in A] 1150
Length [mm]: 518
Width [mm] 276
Height [mm] 242
  Polarity: 3
The current findings: 1
  Weight (unfilled form): 62
</t>
  </si>
  <si>
    <t xml:space="preserve">Аккумулятор  Напряжение: 12V                                              Емкость батареи [Ач]: 225
Ток холодной прокрутки EN [в А]: 1150
Длина [мм]: 518
Ширина [мм]: 276
Высота [мм]: 242
 Полярность: 3
Токовыводы: 1
 Масса (в незалитом виде): 62                              
</t>
  </si>
  <si>
    <t>702 Т</t>
  </si>
  <si>
    <t>Voltage [V]: 12
The battery capacity [Ah]: 60
The current cold cranking EN [in A]: 540
Length [mm]: 242
Width [mm] 175
Height [mm] 175
Mounting: B13
Polarity: 0 (plus the right)
The current findings: 1
Case Dimensions: T5 / LBN2
Weight (unfilled form): 15</t>
  </si>
  <si>
    <t xml:space="preserve">Аккумулятор  Напряжение [В]: 12
Емкость батареи [Ач]: 60
Ток холодной прокрутки EN [в А]: 540
Длина [мм]: 242
Ширина [мм]: 175
Высота [мм]: 175
Крепление: B13
Полярность: 0 (плюс справа)
Токовыводы: 1
Размеры корпуса: T5/LBN2
Масса (в незалитом виде): 15                           
</t>
  </si>
  <si>
    <t>703 Т</t>
  </si>
  <si>
    <t xml:space="preserve">Voltage [V]: 12
The battery capacity [Ah]: 100
The current cold cranking EN [in A]: 830
Length [mm]: 353
Width [mm] 175
Height [mm] 190
Mounting: B13
Polarity: 0
The current findings: 1
Case Dimensions: H8 / LN5
Weight (unfilled form): 22
</t>
  </si>
  <si>
    <t xml:space="preserve">Аккумулятор  Напряжение [В]: 12
Емкость батареи [Ач]: 100
Ток холодной прокрутки EN [в А]: 830
Длина [мм]: 353
Ширина [мм]: 175
Высота [мм]: 190
Крепление: B13
Полярность: 0
Токовыводы: 1
Размеры корпуса: H8/LN5
Масса (в незалитом виде): 22        
</t>
  </si>
  <si>
    <t>704 Т</t>
  </si>
  <si>
    <t>Voltage [V]: 12
The battery capacity [Ah]: 140
The current cold cranking EN [in A]: 800
Length [mm]: 513
Width [mm] 190
Height [mm] 190
  Polarity: 3
The current findings: 1
Case Dimensions: H8 / LN5
Weight (unfilled form): 30
"</t>
  </si>
  <si>
    <t xml:space="preserve">Аккумулятор  Напряжение [В]: 12
Емкость батареи [Ач]: 140
Ток холодной прокрутки EN [в А]: 800
Длина [мм]: 513
Ширина [мм]: 190
Высота [мм]: 190
 Полярность: 3
Токовыводы: 1
Размеры корпуса: H8/LN5
Масса (в незалитом виде): 30        
</t>
  </si>
  <si>
    <t>705 Т</t>
  </si>
  <si>
    <t>27.11.61.000.016.01.0796.000000000000</t>
  </si>
  <si>
    <t>generator belt</t>
  </si>
  <si>
    <t>для дизельной электростанции</t>
  </si>
  <si>
    <t>for dieselgenerator CUMMINS NTA 855-618 type3040303</t>
  </si>
  <si>
    <t>Ремень генератора для дизельгенератора CUMMINS NTA 855-618 Тип3040303</t>
  </si>
  <si>
    <t>706 Т</t>
  </si>
  <si>
    <t>fan belt</t>
  </si>
  <si>
    <t>for dieselgenerator CUMMINS NTA 855-618 type178708</t>
  </si>
  <si>
    <t>Ремень вентилятора  для дизельгенератора CUMMINS NTA 855-618 Тип178708</t>
  </si>
  <si>
    <t>707 Т</t>
  </si>
  <si>
    <t>pump belt</t>
  </si>
  <si>
    <t>for dieselgenerator CUMMINS NTA 855-618 type217638</t>
  </si>
  <si>
    <t>Ремень помпы для дизельгенератора CUMMINS NTA 855-618 Тип  217638</t>
  </si>
  <si>
    <t>708 Т</t>
  </si>
  <si>
    <t>for dieselgenerator VOLVO type 1350</t>
  </si>
  <si>
    <t>Ремень клиновый 1350 профиль АА для ДЭС Вольво</t>
  </si>
  <si>
    <t>709 Т</t>
  </si>
  <si>
    <t>28.29.13.300.003.00.0796.000000000000</t>
  </si>
  <si>
    <t>масляный, для двигателя внутреннего сгорания, магнитный</t>
  </si>
  <si>
    <t>FILTER KIT 4000 m / h compressor Atlas Copco GA 22, 13 bar</t>
  </si>
  <si>
    <t>Фильтр FILTER KIT 4000 m/час, для компрессора  Atlas Copco GA 22,  13 бар</t>
  </si>
  <si>
    <t>710 Т</t>
  </si>
  <si>
    <t>FILTER KIT 8000 m / h compressor Atlas Copco GA 30, 13 bar</t>
  </si>
  <si>
    <t>Фильтр FILTER KIT 8000 m/час, для компрессора  Atlas Copco GA 30,   13 бар</t>
  </si>
  <si>
    <t>711 Т</t>
  </si>
  <si>
    <t>27.11.61.000.005.03.0796.000000000001</t>
  </si>
  <si>
    <t>Air filter</t>
  </si>
  <si>
    <t>воздушный, для двигателя дизель-генераторного агрегата</t>
  </si>
  <si>
    <t>air filter for dieselgenerator CUMMINS 6LTAA 8.9 Type RA2475 USA Baldwin Filters</t>
  </si>
  <si>
    <t>Фильтр воздушный для дизельгенератора CUMMINS 6LTAA 8.9 тип РА2475    США Baldwin Filters</t>
  </si>
  <si>
    <t>712 Т</t>
  </si>
  <si>
    <t>air BOGE S 29-2 Ser №509825 2005. Type RS3942 USA Baldwin Filters</t>
  </si>
  <si>
    <t>Фильтр воздушный BOGE S 29-2 Ser №509825  2005г.  тип   RS3942 США Baldwin Filters</t>
  </si>
  <si>
    <t>713 Т</t>
  </si>
  <si>
    <t xml:space="preserve">for dieselgenerator VOLIVO  PENTA 3825778-8                 </t>
  </si>
  <si>
    <t xml:space="preserve">Фильтр воздушный для  дизельгенератора VOLIVO  PENTA 3825778-8                 </t>
  </si>
  <si>
    <t>714 Т</t>
  </si>
  <si>
    <t xml:space="preserve">for dieselgenerator  DOOSAN 770kVa   type RS 5534     </t>
  </si>
  <si>
    <t>Фильтр воздушный для  дизельгенератора  DOOSAN 770kVa   Тип- RS 5534     Корея Doosan</t>
  </si>
  <si>
    <t>715 Т</t>
  </si>
  <si>
    <t>for dieselgenerator DORMAN  type C 23440/1</t>
  </si>
  <si>
    <t>Фильтр воздушный для  дизельгенератора  DORMAN  тип C 23440/1</t>
  </si>
  <si>
    <t>716 Т</t>
  </si>
  <si>
    <t>for dieselgenerator PERIN type C 23440/1</t>
  </si>
  <si>
    <t>Фильтр воздушный для  дизельгенератора  PERIN тип C 23440/1</t>
  </si>
  <si>
    <t>717 Т</t>
  </si>
  <si>
    <t xml:space="preserve">for dieselgenerator CUMMINS 250kVa type  (size)  480х240х140  </t>
  </si>
  <si>
    <t xml:space="preserve">Фильтр воздушный для дизельгенератора CUMMINS 250kVa тип  (размер)  480х240х140  </t>
  </si>
  <si>
    <t>718 Т</t>
  </si>
  <si>
    <t>for dieselgenerator CUMMINS APD 2000   type   XF 333175 Turkish  Axelon</t>
  </si>
  <si>
    <t>Фильтр воздушныйДля дизельгенератора CUMMINS APD 2000   тип   XF 333175 Турция  Axelon</t>
  </si>
  <si>
    <t>719 Т</t>
  </si>
  <si>
    <t xml:space="preserve">for dieselgenerator DOOSAN 415kVa type- (size) 450х230х160 </t>
  </si>
  <si>
    <t xml:space="preserve">Фильтр воздушный для дизельгенератора DOOSAN 415kVa Тип- (размер) 450х230х160 </t>
  </si>
  <si>
    <t>720 Т</t>
  </si>
  <si>
    <t xml:space="preserve"> for dieselgenerator CUMMINS     6LTAA 8,9-62 type РА 2475  USA Baldwin Filters             </t>
  </si>
  <si>
    <t xml:space="preserve">Фильтр воздушный для дизельгенератора CUMMINS     6LTAA 8,9-62  тип РА 2475  США Baldwin Filters             </t>
  </si>
  <si>
    <t>721 Т</t>
  </si>
  <si>
    <t>for dieselgenerator CUMMINS NTA 855-618   type BF 928M-A</t>
  </si>
  <si>
    <t>Фильтр воздушный для дизельгенератора CUMMINS NTA 855-618   Тип-BF 928M-A</t>
  </si>
  <si>
    <t>722 Т</t>
  </si>
  <si>
    <t>27.11.61.000.005.01.0796.000000000000</t>
  </si>
  <si>
    <t>oil filter</t>
  </si>
  <si>
    <t>масляный, для дизель-генераторной установки</t>
  </si>
  <si>
    <t xml:space="preserve">for dieselgenerator  DOOSAN Р-222 LE" model GDD 680            type- LFP55-0670   </t>
  </si>
  <si>
    <t xml:space="preserve">Фильтр маслянный для  дизельгенератора  DOOSAN Р-222 LE" model GDD 680            Тип- LFP55-0670   Корея Doosan
</t>
  </si>
  <si>
    <t>723 Т</t>
  </si>
  <si>
    <t xml:space="preserve">for dieselgenerator  DOOSAN 680kVa   type- X4160E  </t>
  </si>
  <si>
    <t xml:space="preserve">Фильтр масляный для  дизельгенератора  DOOSAN 680kVa   Тип- X4160E  </t>
  </si>
  <si>
    <t>724 Т</t>
  </si>
  <si>
    <t xml:space="preserve">for dieselgenerator VOLVO   type  В218  USA Baldwin Filters                          </t>
  </si>
  <si>
    <t xml:space="preserve">Фильтр масляный для  дизельгенератора VOLIVO   тип  В218  США Baldwin Filters                          </t>
  </si>
  <si>
    <t>725 Т</t>
  </si>
  <si>
    <t xml:space="preserve">for dieselgenerator  DOOSAN 415kVa  type 2216A  
</t>
  </si>
  <si>
    <t>Фильтр масляный для дизельгенератора  DOOSAN 415kVa  Тип 2216A  Корея Doosan</t>
  </si>
  <si>
    <t>726 Т</t>
  </si>
  <si>
    <t>for dieselgenerator  DORMAN  type 5502096</t>
  </si>
  <si>
    <t>Фильтр масляный для дизельгенератора  DORMAN  тип 5502096</t>
  </si>
  <si>
    <t>727 Т</t>
  </si>
  <si>
    <t xml:space="preserve">for dieselgenerator "DOOSAN Р-222 LE" type- Р/N 6505510-5020 В    </t>
  </si>
  <si>
    <t>Фильтр масляный для дизель-генератора "DOOSAN Р-222 LE" Тип- Р/N 6505510-5020 В    Корея Doosan</t>
  </si>
  <si>
    <t>728 Т</t>
  </si>
  <si>
    <t>for dieselgenerator CUKUROVA model GJ 1100MN №S101100MN0767 ST type 1R -0716 oil</t>
  </si>
  <si>
    <t>Фильтр масляный для дизельгенератора CUKUROVA model GJ 1100MN зав№S101100MN0767 ST тип фильтра  1R -0716 масляный</t>
  </si>
  <si>
    <t>729 Т</t>
  </si>
  <si>
    <t xml:space="preserve">for dieselgenerator CUMMINS 250kVa type WP-1200  </t>
  </si>
  <si>
    <t xml:space="preserve">Фильтр масляный для дизельгенератора CUMMINS 250kVa тип фильтра   WP-1200  </t>
  </si>
  <si>
    <t>730 Т</t>
  </si>
  <si>
    <t xml:space="preserve">for dieselgenerator CUMMINS APD 2000    type BD7309  USA Baldwin Filters    </t>
  </si>
  <si>
    <t xml:space="preserve">Фильтр масляный для дизельгенератора CUMMINS APD 2000    тип    BD7309   США Baldwin Filters    </t>
  </si>
  <si>
    <t>731 Т</t>
  </si>
  <si>
    <t>for dieselgenerator CUMMINS NTA 855-618 type-BD7309</t>
  </si>
  <si>
    <t>Фильтр масляный для дизельгенератора CUMMINS NTA 855-618 Тип-BD7309</t>
  </si>
  <si>
    <t>732 Т</t>
  </si>
  <si>
    <t>oil CUMMINS 6LTAA 8.9-G2 6990763.  type  BD7309  USA Baldwin Filters</t>
  </si>
  <si>
    <t>Фильтр масляный CUMMINS 6LTAA 8.9-G2 6990763.  Тип  BD7309  США Baldwin Filters</t>
  </si>
  <si>
    <t>733 Т</t>
  </si>
  <si>
    <t>DEUTZ BF6M 1015C №9138345 type   B218        USA Baldwin Filters</t>
  </si>
  <si>
    <t>Фильтр масляный DEUTZ BF6M 1015C №9138345 Тип   B218        США Baldwin Filters</t>
  </si>
  <si>
    <t>734 Т</t>
  </si>
  <si>
    <t>fuel filter</t>
  </si>
  <si>
    <t>for KAISER Ser. № LF 011 F Mot.№ 00249741  30 kW  1998г.   type  BF587-D   USA Baldwin Filters</t>
  </si>
  <si>
    <t>Фильтр топливный масляный для KAISER Ser. № LF 011 F Mot.№ 00249741  30 kW  1998г.    Тип  BF587-D    США Baldwin Filters</t>
  </si>
  <si>
    <t>735 Т</t>
  </si>
  <si>
    <t>for station  Perkins 40kW  type    B 7156    USA Baldwin Filters</t>
  </si>
  <si>
    <t>Фильтр масляный для эл.станции  Perkins 40kW  тип    B 7156    США Baldwin Filters</t>
  </si>
  <si>
    <t>736 Т</t>
  </si>
  <si>
    <t>27.11.61.000.005.02.0796.000000000000</t>
  </si>
  <si>
    <t>топливный, для электродвигателя</t>
  </si>
  <si>
    <t>for dieselgenerator МАН 500 кВт  type BF988 USA Baldwin Filters</t>
  </si>
  <si>
    <t>Фильтр топливный  для  дизельгенератора МАН 500 кВт  тип BF988  США Baldwin Filters</t>
  </si>
  <si>
    <t>737 Т</t>
  </si>
  <si>
    <t>for dieselgenerator  PERIN  type MP 29831</t>
  </si>
  <si>
    <t>Фильтр топливный для  дизельгенератора  PERIN  тип MP 29831</t>
  </si>
  <si>
    <t>738 Т</t>
  </si>
  <si>
    <t xml:space="preserve">for dieselgenerator  DOOSAN 680kVa   type- CX0814C   </t>
  </si>
  <si>
    <t>Фильтр топливный для  дизельгенератора  DOOSAN 680kVa   Тип- CX0814C   Корея Doosan</t>
  </si>
  <si>
    <t>739 Т</t>
  </si>
  <si>
    <t xml:space="preserve">for dieselgenerator DOOSAN 770kVa   type-65,12503-5025A   </t>
  </si>
  <si>
    <t xml:space="preserve">Фильтр топливный для  дизельгенератора  DOOSAN 770kVa   Тип-65,12503-5025A   Корея Doosan </t>
  </si>
  <si>
    <t>740 Т</t>
  </si>
  <si>
    <t xml:space="preserve">for dieselgenerator  DOOSAN Р-222 LE" model GDD 680          type- СХ0814С W8633M  </t>
  </si>
  <si>
    <t xml:space="preserve">Фильтр топливный для  дизельгенератора  DOOSAN Р-222 LE" model GDD 680           Тип- СХ0814С W8633M  Корея Doosan
</t>
  </si>
  <si>
    <t>741 Т</t>
  </si>
  <si>
    <t>for dieselgenerator МАН 500 кВт  type BF988  USA Baldwin Filters</t>
  </si>
  <si>
    <t>742 Т</t>
  </si>
  <si>
    <t xml:space="preserve">for dieselgenerator "DOOSAN Р-222 LE" type-6512503-5016 В   </t>
  </si>
  <si>
    <t>Фильтр топливный для дизель-генератора "DOOSAN Р-222 LE" Тип-6512503-5016 В   Корея Doosan</t>
  </si>
  <si>
    <t>743 Т</t>
  </si>
  <si>
    <t>for dieselgenerator VOLIVO                                                    type  ВF 988 USA Baldwin Filters</t>
  </si>
  <si>
    <t>Фильтр топливный для  дизельгенератора VOLIVO               тип  ВF 988 США Baldwin Filters</t>
  </si>
  <si>
    <t>744 Т</t>
  </si>
  <si>
    <t xml:space="preserve">for dieselgenerator  DOOSAN 415kVa type-65,12503-5016B   </t>
  </si>
  <si>
    <t>Фильтр топливный для дизельгенератора  DOOSAN 415kVa  Тип-65,12503-5016B   Корея Doosan</t>
  </si>
  <si>
    <t>745 Т</t>
  </si>
  <si>
    <t>for dieselgenerator «Perkins» - (40 kW) type- ВF 825 USA Baldwin Filters</t>
  </si>
  <si>
    <t>Фильтр топливный для дизельгенератора «Perkins» - (40 kW) Тип- ВF 825 США Baldwin Filters</t>
  </si>
  <si>
    <t>746 Т</t>
  </si>
  <si>
    <t>for dieselgenerator CUKUROVA model GJ 1100MN №S101100MN0767ST                type  BF 900   USA Baldwin Filters</t>
  </si>
  <si>
    <t>Фильтр топливный для дизельгенератора CUKUROVA model GJ 1100MN зав№S101100MN0767ST                 тип  BF 900   США Baldwin Filters</t>
  </si>
  <si>
    <t>747 Т</t>
  </si>
  <si>
    <t xml:space="preserve">for dieselgenerator CUMMINS 250kVa type FF 5052  </t>
  </si>
  <si>
    <t xml:space="preserve">Фильтр топливный для дизельгенератора CUMMINS 250kVa тип фильтра   FF 5052  </t>
  </si>
  <si>
    <t>748 Т</t>
  </si>
  <si>
    <t xml:space="preserve">for dieselgenerator CUMMINS 250kVa type FS 1280  </t>
  </si>
  <si>
    <t xml:space="preserve">Фильтр топливный для дизельгенератора CUMMINS 250kVa тип фильтра   FS 1280  </t>
  </si>
  <si>
    <t>749 Т</t>
  </si>
  <si>
    <t xml:space="preserve">for dieselgenerator CUMMINS APD 2000  type FF 5052  </t>
  </si>
  <si>
    <t xml:space="preserve">Фильтр топливный для дизельгенератора CUMMINS APD 2000  тип фильтра   FF 5052  </t>
  </si>
  <si>
    <t>750 Т</t>
  </si>
  <si>
    <t>for dieselgenerator CUMMINS NTA 855-618 type- FS-1221</t>
  </si>
  <si>
    <t>Фильтр топливный для дизельгенератора CUMMINS NTA 855-618 Тип- FS-1221</t>
  </si>
  <si>
    <t>751 Т</t>
  </si>
  <si>
    <t>for KAISER  Ser. №  LF 011 F Mot.№ 00249741  30 kW  1998г     type BF587-D    USA Baldwin Filters</t>
  </si>
  <si>
    <t>Фильтр топливный  для KAISER  Ser. №  LF 011 F Mot.№ 00249741  30 kW  1998г     тип       BF587-D    США Baldwin Filters</t>
  </si>
  <si>
    <t>752 Т</t>
  </si>
  <si>
    <t>CUMMINS 6LTAA 8.9-G2 6990763. type   BF 1280  USA Baldwin Filters</t>
  </si>
  <si>
    <t>Фильтр топливный CUMMINS 6LTAA 8.9-G2 6990763. Тип   BF 1280  США Baldwin Filters</t>
  </si>
  <si>
    <t>753 Т</t>
  </si>
  <si>
    <t>DEUTZ BF6M 1015C №9138345 type BF900 USA Baldwin Filters</t>
  </si>
  <si>
    <t>Фильтр топливный DEUTZ BF6M 1015C №9138345 Тип    BF900   США Baldwin Filters</t>
  </si>
  <si>
    <t>754 Т</t>
  </si>
  <si>
    <t>for station DORMAN                 132 kW  type BF783 |USA Baldwin Filters</t>
  </si>
  <si>
    <t>Фильтр топливный для эл.станции DORMAN                 132 kW  тип  BF783 США Baldwin Filters</t>
  </si>
  <si>
    <t>755 Т</t>
  </si>
  <si>
    <t>for dieselgenerator «Perkins» - (40 kW) ser№ AG 37552 U 620656, 2004 г.     type- ВF 825   USA Baldwin Filters</t>
  </si>
  <si>
    <t>Фильтр топливный  для дизельгенератора «Perkins» - (40 kW) cерийный№ AG 37552 U 620656, 2004 г.     Тип- ВF 825    США Baldwin Filters</t>
  </si>
  <si>
    <t>756 Т</t>
  </si>
  <si>
    <t>28.11.42.900.066.01.0796.000000000000</t>
  </si>
  <si>
    <t>Fuel injection equipment (pump)</t>
  </si>
  <si>
    <t>для дизельного двигателя, топливный</t>
  </si>
  <si>
    <t>for dieselgenerator Perkins KING SIZE K470-WP/S  ser№ AG37552*U620477  2004г.в   type 2643С643WC/5/  82395MWB  1386 / 3340F262T</t>
  </si>
  <si>
    <t>Топливная  аппаратура (насос) Для дизельгенератора Perkins KING SIZE K470-WP/S  сер№ AG37552*U620477  2004г.в   тип аппаратуры 2643С643WC/5/  82395MWB  1386 / 3340F262T</t>
  </si>
  <si>
    <t>757 Т</t>
  </si>
  <si>
    <t>Oil pressure sensor</t>
  </si>
  <si>
    <t>Oil Pressure № 21Y8054 0700 4931169 for dieselgenerator CUMMINS 6LTAA8,9-G2 69,907,640</t>
  </si>
  <si>
    <t xml:space="preserve">Датчик давления масла № 21Y8054 0700   4931169  для дизельгенератора CUMMINS 6LTAA8,9-G2   69907640 </t>
  </si>
  <si>
    <t>758 Т</t>
  </si>
  <si>
    <t>29.31.21.350.000.02.0796.000000000000</t>
  </si>
  <si>
    <t>Свеча зажигания</t>
  </si>
  <si>
    <t xml:space="preserve">suppository </t>
  </si>
  <si>
    <t>для грузового автомобиля, резьба М10, короткая</t>
  </si>
  <si>
    <t>NGK  BP5EY</t>
  </si>
  <si>
    <t>Свечи зажигания тип: NGK  BP5EY</t>
  </si>
  <si>
    <t>759 Т</t>
  </si>
  <si>
    <t>25.99.29.490.011.00.0796.000000000001</t>
  </si>
  <si>
    <t>clamp</t>
  </si>
  <si>
    <t>металлический, диаметр 16, высота 40 мм, ГОСТ 24137-80</t>
  </si>
  <si>
    <t>metal Ø  16 мм.</t>
  </si>
  <si>
    <t>Хомут металлический Ø  16 мм.</t>
  </si>
  <si>
    <t>760 Т</t>
  </si>
  <si>
    <t>25.99.29.490.011.00.0796.000000000007</t>
  </si>
  <si>
    <t>металлический, диаметр 32, высота 65 мм, ГОСТ 24137-80</t>
  </si>
  <si>
    <t>metal Ø  32 мм.</t>
  </si>
  <si>
    <t>Хомут металлический Ø  32 мм.</t>
  </si>
  <si>
    <t>761 Т</t>
  </si>
  <si>
    <t>25.99.29.490.011.00.0796.000000000011</t>
  </si>
  <si>
    <t xml:space="preserve"> металлический, диаметр 50, высота 90 мм, ГОСТ 24137-80</t>
  </si>
  <si>
    <t>metal Ø  50 мм.</t>
  </si>
  <si>
    <t>Хомут металлический Ø  50 мм.</t>
  </si>
  <si>
    <t>762 Т</t>
  </si>
  <si>
    <t>25.99.29.490.011.00.0796.000000000021</t>
  </si>
  <si>
    <t>металлический, диаметр 100, высота 145 мм, ГОСТ 24137-80</t>
  </si>
  <si>
    <t>metal  Ø  100 мм.</t>
  </si>
  <si>
    <t>Хомут металлический  Ø  100 мм.</t>
  </si>
  <si>
    <t>763 Т</t>
  </si>
  <si>
    <t>20.30.12.200.000.00.0166.000000000002</t>
  </si>
  <si>
    <t>Краска</t>
  </si>
  <si>
    <t>high temperature paint</t>
  </si>
  <si>
    <t>для защиты изделий из металла, антикоррозионная</t>
  </si>
  <si>
    <t>High temperature paint to 600 ° C color gray</t>
  </si>
  <si>
    <t>Краска высокотемпературная до 600°C цвет серый</t>
  </si>
  <si>
    <t>764 Т</t>
  </si>
  <si>
    <t>765 Т</t>
  </si>
  <si>
    <t xml:space="preserve">Lock padlock </t>
  </si>
  <si>
    <t>Lock padlock  (with the code set)</t>
  </si>
  <si>
    <t>Замок наружний навесной (с кодовым набором)</t>
  </si>
  <si>
    <t>766 Т</t>
  </si>
  <si>
    <t>22.21.29.300.001.00.0018.000000000001</t>
  </si>
  <si>
    <t>Rubber oil resistant</t>
  </si>
  <si>
    <t>армированный, полиэтиленовый, полимерной нитью усиленной конструкции</t>
  </si>
  <si>
    <t>6mm</t>
  </si>
  <si>
    <t>Шланг резиновый маслостойкий  Ø  6мм</t>
  </si>
  <si>
    <t>767 Т</t>
  </si>
  <si>
    <t>10mm</t>
  </si>
  <si>
    <t>Шланг резиновый маслостойкий Ø 10мм</t>
  </si>
  <si>
    <t>768 Т</t>
  </si>
  <si>
    <t>28.11.42.900.059.00.0796.000000000000</t>
  </si>
  <si>
    <t>Форсунка</t>
  </si>
  <si>
    <t>Spray nozzles for diesel generator Cummins 6LTAA8,9-G2 69,907,640</t>
  </si>
  <si>
    <t>для дизельного двигателя</t>
  </si>
  <si>
    <t xml:space="preserve"> type 4931173  ХI  WEIFU  071211 </t>
  </si>
  <si>
    <t xml:space="preserve">Форсунки с распылителями  для дизельгенератора Cummins 6LTAA8,9-G2  69907640Тип форсунки:  4931173  ХI  WEIFU  071211 </t>
  </si>
  <si>
    <t>769 Т</t>
  </si>
  <si>
    <t>26.51.51.700.007.00.0796.000000000001</t>
  </si>
  <si>
    <t>Coolant temperature</t>
  </si>
  <si>
    <t>охлаждающей жидкости</t>
  </si>
  <si>
    <t>for dieselgenerator Cummins NTA855-61B ser.№ S015511    95ºС- 105ºС</t>
  </si>
  <si>
    <t>Датчик температуы охлаждающий жидкости  на дизельгенератор Cummins NTA855-61B сер.№ S015511    диапазон : 95ºС- 105ºС</t>
  </si>
  <si>
    <t>770 Т</t>
  </si>
  <si>
    <t>8mm</t>
  </si>
  <si>
    <t>Шланг резиновый  маслостойкий  Ø  8мм</t>
  </si>
  <si>
    <t>771 Т</t>
  </si>
  <si>
    <t>22.19.40.300.000.00.0796.000000000017</t>
  </si>
  <si>
    <t>клиновый, приводный, с сечением Z(0)-1250, ГОСТ 1284.2-89</t>
  </si>
  <si>
    <t>V-1275 13x for DESPerkins</t>
  </si>
  <si>
    <t>Ремень клиновый  13х 1275 для ДЭС Perkins</t>
  </si>
  <si>
    <t>772 Т</t>
  </si>
  <si>
    <t>Paint Primer (red)</t>
  </si>
  <si>
    <t>Краска грунтовая(красная)</t>
  </si>
  <si>
    <t>773 Т</t>
  </si>
  <si>
    <t>12mm</t>
  </si>
  <si>
    <t>Шланг резиновый  маслостойкий  Ø  12мм</t>
  </si>
  <si>
    <t>774 Т</t>
  </si>
  <si>
    <t>27.20.24.900.000.00.0796.000000000000</t>
  </si>
  <si>
    <t>Клемма</t>
  </si>
  <si>
    <t>Terminal for battery above zero</t>
  </si>
  <si>
    <t>аккумуляторная, свинцовая</t>
  </si>
  <si>
    <t>Клемма для АКБ плюсовая</t>
  </si>
  <si>
    <t>775 Т</t>
  </si>
  <si>
    <t>Terminal for battery minus</t>
  </si>
  <si>
    <t>Клемма для АКБ минусовая</t>
  </si>
  <si>
    <t>776 Т</t>
  </si>
  <si>
    <t>19.20.29.500.000.01.0112.000000000000</t>
  </si>
  <si>
    <t>oil</t>
  </si>
  <si>
    <t>моторное, для дизельных двигателей, обозначение по SAE 15W-40</t>
  </si>
  <si>
    <t xml:space="preserve">Class SAE 15W-40
Kinematic viscosity ASTM D445
at 40 0 C 106 cSt
at 100 0 C of 14.4 cSt
Viscosity Index 136
Ash sulfate 1.35% mas.dolya
TBN mgKOH / g 10.1
Pour point -27 0C
Flash point 220 0C
Density at 15 0C kg / l 0.88
</t>
  </si>
  <si>
    <t xml:space="preserve">Масло класс 15W-40
Кинематическая вязкость ASTM D445 
при 40 0С сСт 106
при 100 0С сСт 14,4
Индекс вязкости  136
Зольность сульфатная %мас.доля 1,35
Щелочное число мг КОН/г 10,1
Температура застывания  0С -27
Температура вспышки 0С 220
Плотность при 15 0С кг/л 0,88
</t>
  </si>
  <si>
    <t xml:space="preserve">  Литр (куб. дм.)</t>
  </si>
  <si>
    <t>777 Т</t>
  </si>
  <si>
    <t>28.29.22.290.002.00.0796.000000000000</t>
  </si>
  <si>
    <t>Мойка портальная</t>
  </si>
  <si>
    <t>Pumps, high pressure washer</t>
  </si>
  <si>
    <t>автоматизированная, для мойки легкового автотранспорта, трехщеточная</t>
  </si>
  <si>
    <t>Armateh AT-9680</t>
  </si>
  <si>
    <t>Насос-моика высокого давления</t>
  </si>
  <si>
    <t>778 Т</t>
  </si>
  <si>
    <t>for diesel generator CUMMINS LTAA 8,9-G2 type of strap: C 3911620 8PK 1727 Roulunds RL 71 101 0801</t>
  </si>
  <si>
    <t>Ремень   для  дизель генератора CUMMINS  LTAA 8,9-G2  тип ремня: C 3911620 8PK 1727 Roulunds 71 RL 101 0801</t>
  </si>
  <si>
    <t>779 Т</t>
  </si>
  <si>
    <t>V-1325 13x for DES Volvo</t>
  </si>
  <si>
    <t>Ремень клиновый  13х 1325 для ДЭС Вольво</t>
  </si>
  <si>
    <t>780 Т</t>
  </si>
  <si>
    <t>for dieselgenerator Cummins 6LTAA8,9-G2  69907640                 type 4944057  CPES6P120D120RS   0801  4223   10 404  716  038 010-63818884</t>
  </si>
  <si>
    <t>Топливная  аппаратура (насос)   для дизельгенератора Cummins 6LTAA8,9-G2  69907640                                                 тип аппаратуры  4944057  CPES6P120D120RS                                            0801  4223                                                           10 404  716  038                                                        010-63818884</t>
  </si>
  <si>
    <t>781 Т</t>
  </si>
  <si>
    <t>for dieselgenerator JOHN DEERI model  SDMO130K     CD 6068B021180 2006 г. type STANADYNE  KG DB4  629-5512   1500  12396140                      RE-503049</t>
  </si>
  <si>
    <t>Топливная  аппаратура (насос) для  дизель генератора JOHN DEERI модель  SDMO130K     CD 6068B021180 2006 г. Тип аппаратуры STANADYNE  KG DB4  629-5512   1500  12396140                      RE-503049</t>
  </si>
  <si>
    <t>781-1 Т</t>
  </si>
  <si>
    <t>782 Т</t>
  </si>
  <si>
    <t>Sprayers</t>
  </si>
  <si>
    <t xml:space="preserve"> for deiselgenerator Cummins 6LTAA8,9-G2  69907640   type 4931173  ХI  WEIFU  071211 </t>
  </si>
  <si>
    <t xml:space="preserve">Форсунки  для дизельгенератора Cummins 6LTAA8,9-G2  69907640   Тип форсунки:  4931173  ХI  WEIFU  071211 </t>
  </si>
  <si>
    <t>783 Т</t>
  </si>
  <si>
    <t xml:space="preserve">for dieselgenerator JOHN DEERI model SDMO130K     CD 6068B021180 Y2006 type 28471 made in u.s.a.  </t>
  </si>
  <si>
    <t xml:space="preserve">Форсунки для  дизель генератора JOHN DEERI модель  SDMO130K     CD 6068B021180 2006 г. Тип  форсунок 28471 made in u.s.a.  </t>
  </si>
  <si>
    <t>784 Т</t>
  </si>
  <si>
    <t>27.11.61.000.022.01.0796.000000000000</t>
  </si>
  <si>
    <t>Starter for 30 kw diesel generator</t>
  </si>
  <si>
    <t>starter for accumulator  D-243  type  МТЗ (24в) СТ142Н</t>
  </si>
  <si>
    <t>Стартер  для дизельгенератора 30 kwСтартер  для двигателя  Д-243  тип стартера  МТЗ (24в) СТ142Н</t>
  </si>
  <si>
    <t>785 Т</t>
  </si>
  <si>
    <t>25.73.60.900.000.00.0796.000000000001</t>
  </si>
  <si>
    <t>Наконечник</t>
  </si>
  <si>
    <t>Cable lug</t>
  </si>
  <si>
    <t>кабельный, медный</t>
  </si>
  <si>
    <t>10mm2 М6</t>
  </si>
  <si>
    <t>Кабельный наконечник10мм2 М6</t>
  </si>
  <si>
    <t>786 Т</t>
  </si>
  <si>
    <t>10mm2 М8</t>
  </si>
  <si>
    <t>Кабельный наконечник10мм2 М8</t>
  </si>
  <si>
    <t>787 Т</t>
  </si>
  <si>
    <t>10mm2 М10</t>
  </si>
  <si>
    <t>Кабельный наконечник10мм2 М10</t>
  </si>
  <si>
    <t>788 Т</t>
  </si>
  <si>
    <t>16mm2 М6</t>
  </si>
  <si>
    <t>Кабельный наконечник16мм2 М6</t>
  </si>
  <si>
    <t>789 Т</t>
  </si>
  <si>
    <t>16mm2 М8</t>
  </si>
  <si>
    <t>Кабельный наконечник16мм2 М8</t>
  </si>
  <si>
    <t>790 Т</t>
  </si>
  <si>
    <t>16mm2 М10</t>
  </si>
  <si>
    <t>Кабельный наконечник16мм2 М10</t>
  </si>
  <si>
    <t>791 Т</t>
  </si>
  <si>
    <t>25 mm²  104 R / 8</t>
  </si>
  <si>
    <t>Кабельный наконечник25 mm²  104 R / 8</t>
  </si>
  <si>
    <t>792 Т</t>
  </si>
  <si>
    <t>25 mm²  104 R / 10</t>
  </si>
  <si>
    <t>Кабельный наконечник25 mm²  104 R / 10</t>
  </si>
  <si>
    <t>793 Т</t>
  </si>
  <si>
    <t>50 mm²  105 R / 12</t>
  </si>
  <si>
    <t>Кабельный наконечник 50 mm²  105 R / 12</t>
  </si>
  <si>
    <t>794 Т</t>
  </si>
  <si>
    <t>Cable sleeve connection</t>
  </si>
  <si>
    <t xml:space="preserve">galvanized for the connection of cable cores section 50 mm²
</t>
  </si>
  <si>
    <t xml:space="preserve">Кабельные гильзы соединительные оцинкованные для соединения жил кабелей сечением 50 кв.мм </t>
  </si>
  <si>
    <t>795 Т</t>
  </si>
  <si>
    <t xml:space="preserve">galvanized for the connection of cable cores section 6 mm²
</t>
  </si>
  <si>
    <t xml:space="preserve">Кабельные гильзы соединительные оцинкованные для соединения жил кабелей сечением 6 кв.мм </t>
  </si>
  <si>
    <t>796 Т</t>
  </si>
  <si>
    <t xml:space="preserve">galvanized for the connection of cable cores section 10 mm²
</t>
  </si>
  <si>
    <t xml:space="preserve">Кабельные гильзы соединительные оцинкованные для соединения жил кабелей сечением 10 кв.мм </t>
  </si>
  <si>
    <t>797 Т</t>
  </si>
  <si>
    <t>1 mm²  471 /10 (tubulor) isolated</t>
  </si>
  <si>
    <t>Кабельный наконечник1 mm²  471 /10 (трубчатые) изолированные</t>
  </si>
  <si>
    <t>798 Т</t>
  </si>
  <si>
    <t>1 mm²  471 /12 (tubulor) isolated</t>
  </si>
  <si>
    <t>Кабельный наконечник1 mm²  471 /12 (трубчатые) изолированные</t>
  </si>
  <si>
    <t>799 Т</t>
  </si>
  <si>
    <t>1,5 mm²  472 /10  (tubulor) isolated</t>
  </si>
  <si>
    <t>Кабельный наконечник1,5 mm²  472 /10 (трубчатые) изолированные</t>
  </si>
  <si>
    <t>800 Т</t>
  </si>
  <si>
    <t>1,5 mm²  472 /12  (tubulor) isolated</t>
  </si>
  <si>
    <t>Кабельный наконечник1,5 mm²  472 /12 (трубчатые) изолированные</t>
  </si>
  <si>
    <t>801 Т</t>
  </si>
  <si>
    <t>1,5 mm²  472 /18  (tubulor) isolated</t>
  </si>
  <si>
    <t>Кабельный наконечник1,5 mm²  472 /18 (трубчатые) изолированные</t>
  </si>
  <si>
    <t>802 Т</t>
  </si>
  <si>
    <t>2,5 mm²  473 / 12  (tubulor) isolated</t>
  </si>
  <si>
    <t>Кабельный наконечник2,5 mm²  473 / 12 (трубчатые) изолированные</t>
  </si>
  <si>
    <t>803 Т</t>
  </si>
  <si>
    <t>2,5 mm²  473 /18  (tubulor) isolated</t>
  </si>
  <si>
    <t>Кабельный наконечник2,5 mm²  473 /18 (трубчатые) изолированные</t>
  </si>
  <si>
    <t>804 Т</t>
  </si>
  <si>
    <t>4 mm²  474 /12 (tubulor) isolated</t>
  </si>
  <si>
    <t>Кабельный наконечник4 mm²  474 /12 (трубчатые) изолированные</t>
  </si>
  <si>
    <t>805 Т</t>
  </si>
  <si>
    <t>4 mm²  474 /18  (tubulor) isolated</t>
  </si>
  <si>
    <t>Кабельный наконечник4 mm²  474 /18 (трубчатые) изолированные</t>
  </si>
  <si>
    <t>806 Т</t>
  </si>
  <si>
    <t>6 mm²  475 /12  (tubulor) isolated</t>
  </si>
  <si>
    <t>Кабельный наконечник6 mm²  475 /12 (трубчатые) изолированные</t>
  </si>
  <si>
    <t>807 Т</t>
  </si>
  <si>
    <t>6 mm²  475 /18 (tubulor) isolated</t>
  </si>
  <si>
    <t>Кабельный наконечник6 mm²  475 /18 (трубчатые) изолированные</t>
  </si>
  <si>
    <t>808 Т</t>
  </si>
  <si>
    <t>35 mm²  105 R / 6</t>
  </si>
  <si>
    <t>Кабельный наконечник35 mm²  105 R / 6</t>
  </si>
  <si>
    <t>809 Т</t>
  </si>
  <si>
    <t>35 mm²  105 R / 8</t>
  </si>
  <si>
    <t>Кабельный наконечник35 mm²  105 R / 8</t>
  </si>
  <si>
    <t>810 Т</t>
  </si>
  <si>
    <t>35 mm²  105 R / 10</t>
  </si>
  <si>
    <t>Кабельный наконечник35 mm²  105 R / 10</t>
  </si>
  <si>
    <t>811 Т</t>
  </si>
  <si>
    <t>Tip tinned copper under pressuring size 2.5-6</t>
  </si>
  <si>
    <t>Наконечник медный луженный под опресовку размер 2,5-6</t>
  </si>
  <si>
    <t>812 Т</t>
  </si>
  <si>
    <t>Tip tinned copper under pressuring size 4-6</t>
  </si>
  <si>
    <t>Наконечник медный луженный под опресовку размер 4-6</t>
  </si>
  <si>
    <t>813 Т</t>
  </si>
  <si>
    <t>Tip tinned copper under pressuring size 6-6</t>
  </si>
  <si>
    <t>Наконечник медный луженный под опресовку размер 6-6</t>
  </si>
  <si>
    <t>814 Т</t>
  </si>
  <si>
    <t>Tip tinned copper under pressuring size 10-8</t>
  </si>
  <si>
    <t>Наконечник медный луженный под опресовку размер 10-8</t>
  </si>
  <si>
    <t>815 Т</t>
  </si>
  <si>
    <t>Tip tinned copper under pressuring size 16-8</t>
  </si>
  <si>
    <t>Наконечник медный луженный под опресовку размер 16-8</t>
  </si>
  <si>
    <t>816 Т</t>
  </si>
  <si>
    <t>Tip tinned copper under pressuring size 25-10</t>
  </si>
  <si>
    <t>Наконечник медный луженный под опресовку размер 25-10</t>
  </si>
  <si>
    <t>817 Т</t>
  </si>
  <si>
    <t>27.32.13.700.000.00.0006.000000000030</t>
  </si>
  <si>
    <t xml:space="preserve">High-voltage cables 6 / 10kV </t>
  </si>
  <si>
    <t>марка NYY, 1*120 мм2</t>
  </si>
  <si>
    <t>Type N2XS2Y solid copper cross-section 1h120mm2 insulation XLPE, screened.</t>
  </si>
  <si>
    <t>Кабель высоковольтный 6/10кВТип N2XS2Y одножильный медный сечением 1х120мм2 изоляция из сшитого полиэтилена, экранированный.</t>
  </si>
  <si>
    <t>817-1 Т</t>
  </si>
  <si>
    <t>Кабель высоковольтный 6/10кВТип N2XS2Y одножильный медный сечением 1х124 мм2  изоляция из сшитого полиэтилена, экранированный.</t>
  </si>
  <si>
    <t>818 Т</t>
  </si>
  <si>
    <t>27.32.13.700.002.00.0006.000000000113</t>
  </si>
  <si>
    <t>Провод</t>
  </si>
  <si>
    <t>Equipment wire</t>
  </si>
  <si>
    <t>марка МГШВэ, 1*0,75 мм2</t>
  </si>
  <si>
    <t>1х0,75mm2</t>
  </si>
  <si>
    <t>Монтажный провод 1х0,75мм2</t>
  </si>
  <si>
    <t>819 Т</t>
  </si>
  <si>
    <t>27.32.13.700.002.00.0006.000000000115</t>
  </si>
  <si>
    <t>марка МГШВэ, 1*1,5 мм2</t>
  </si>
  <si>
    <t>1х1,5mm2</t>
  </si>
  <si>
    <t>Монтажный провод 1х1,5мм2</t>
  </si>
  <si>
    <t>820 Т</t>
  </si>
  <si>
    <t>27.32.13.700.002.00.0006.000000000116</t>
  </si>
  <si>
    <t>марка МГШВэ, 4*1,0 мм2</t>
  </si>
  <si>
    <t>1х4mm2</t>
  </si>
  <si>
    <t>Монтажный провод 1х4мм2</t>
  </si>
  <si>
    <t>821 Т</t>
  </si>
  <si>
    <t>27.90.12.500.002.00.0796.000000000000</t>
  </si>
  <si>
    <t>box</t>
  </si>
  <si>
    <t>КЭМ 1, диаметр вводимых кабелей 12 мм, количество модулей 3</t>
  </si>
  <si>
    <t>Explosion-proof, polyester junction box. Color: black. Design: cover screwed.
Rr: 122h120h90mm
Ex-Class: II 2G Ex e II T5
IP Protection: IP66
Certificate: PTB 08 ATEX 1064
Ambient temperature: -50 ° C to + 55 ° C
Terminals: 9x 4 mm PA, 2x 4 mm PE
Cable entries: 1x M25x1,5 (10-17 mm) Side A
2x M25x1,5 (10-17mm) Sauron B "</t>
  </si>
  <si>
    <t xml:space="preserve">Коробка Взрывозащищённая, полиэстеровая распределительная коробка. Цвет: чёрный. Исполнение: крышка на болтах.
Р-р: 122х120х90мм
Ex-Class: II 2G Ex e II T5
IP Protection: IP66
Certificate: PTB 08 ATEX 1064
Температура окружающей среды : -50°C до +55°C
Клеммы: 9x 4 мм РА, 2x 4 мм PE 
Кабельные вводы: 1x M25x1,5   (10-17 мм) сторона A
2x M25x1,5 (10-17мм) сорона B   </t>
  </si>
  <si>
    <t>822 Т</t>
  </si>
  <si>
    <t>"Explosion-proof, polyester junction box. Color: black. Design: cover screwed.
Rr: 122h120h90mm
Ex-Class: II 2G Ex e II T5
IP Protection: IP66
Certificate: PTB 08 ATEX 1064
Ambient temperature: -50 ° C to + 55 ° C
Terminals: 9x 4 mm PA, 2x 4 mm PE
Cable entries: 1x M25x1,5 (10-17 mm) Side A
2x M25x1,5 (10-17mm) Party B "</t>
  </si>
  <si>
    <t xml:space="preserve">Коробка Взрывозащищённая, полиэстеровая распределительная коробка. Цвет: чёрный. Исполнение: крышка на болтах.
Р-р: 122х120х90мм
Ex-Class: II 2G Ex e II T5
IP Protection: IP66
Certificate: PTB 08 ATEX 1064
Температура окружающей среды : -50°C до +55°C
Клеммы: 9x 4 мм РА, 2x 4 мм PE 
Кабельные вводы: 1x M25x1,5   (10-17 мм) сторона A
2x M25x1,5 (10-17мм) сторона B   </t>
  </si>
  <si>
    <t>823 Т</t>
  </si>
  <si>
    <t>25.99.29.490.047.00.0715.000000000000</t>
  </si>
  <si>
    <t>Лазы</t>
  </si>
  <si>
    <t>Lazy mounting</t>
  </si>
  <si>
    <t>универсальные, для подъема на железобетонные опоры трапецеидального сечения воздушных линий электропередач</t>
  </si>
  <si>
    <t>Lazy Electrician</t>
  </si>
  <si>
    <t>Лазы монтажные, монтерские</t>
  </si>
  <si>
    <t>824 Т</t>
  </si>
  <si>
    <t>20.13.62.900.001.00.0166.000000000000</t>
  </si>
  <si>
    <t>Силикагель</t>
  </si>
  <si>
    <t>silica gel</t>
  </si>
  <si>
    <t>марка АСКГ, ГОСТ 3956-76</t>
  </si>
  <si>
    <t>The silica gel brand KSKG GOST 3956 - 76E.</t>
  </si>
  <si>
    <t xml:space="preserve">Силикагель марки КСКГ    ГОСТ 3956 – 76Е. </t>
  </si>
  <si>
    <t>825 Т</t>
  </si>
  <si>
    <t>20.13.24.750.001.00.0166.000000000000</t>
  </si>
  <si>
    <t>indicator silica gel</t>
  </si>
  <si>
    <t>индикаторный, зерна сухие мелкопористые, ГОСТ 8984-75</t>
  </si>
  <si>
    <t>Indicator silica GOST 8984 - 75</t>
  </si>
  <si>
    <t>Индикаторный силикагель  ГОСТ 8984 – 75</t>
  </si>
  <si>
    <t>826 Т</t>
  </si>
  <si>
    <t xml:space="preserve"> 25.71.11.920.000.00.0796.000000000002</t>
  </si>
  <si>
    <t>Ножницы кабельные</t>
  </si>
  <si>
    <t>Cable Cutters</t>
  </si>
  <si>
    <t>рычажные, диаметр перерезаемых кабелей до 30мм</t>
  </si>
  <si>
    <t>Cable Cutters sector NA-120</t>
  </si>
  <si>
    <t>Кабельные ножницы секторные НС-120</t>
  </si>
  <si>
    <t>827 Т</t>
  </si>
  <si>
    <t>828 Т</t>
  </si>
  <si>
    <t>31.00.11.700.001.00.0796.000000000008</t>
  </si>
  <si>
    <t>Стул</t>
  </si>
  <si>
    <t>chairs</t>
  </si>
  <si>
    <t>мягкий, каркас металлический, сидение и спинка из тканевой обивки</t>
  </si>
  <si>
    <t>Bureaucrat Office chair Veasey</t>
  </si>
  <si>
    <t>Стулья Бюрократ Офисный стул Виси</t>
  </si>
  <si>
    <t>829 Т</t>
  </si>
  <si>
    <t>25.99.22.000.004.02.0796.000000000000</t>
  </si>
  <si>
    <t>Шкаф</t>
  </si>
  <si>
    <t>Cupboard</t>
  </si>
  <si>
    <t>для картотек, металлический</t>
  </si>
  <si>
    <t>Safes FSSD. Dimensions: 1830x914x463</t>
  </si>
  <si>
    <t>Шкаф архивный FSSD. Габариты: 1830x914x463</t>
  </si>
  <si>
    <t>830 Т</t>
  </si>
  <si>
    <t>Bearing type 6224S3 VL0241</t>
  </si>
  <si>
    <t>For the main motor multi-phase pump CSN</t>
  </si>
  <si>
    <t>Подшипник типа 6224С3 VL0241 Для основного электродвигателя мульти фазного насоса на ДНС</t>
  </si>
  <si>
    <t>830-1 Т</t>
  </si>
  <si>
    <t>831 Т</t>
  </si>
  <si>
    <t>25.99.29.190.021.00.0796.000000000009</t>
  </si>
  <si>
    <t>Звено</t>
  </si>
  <si>
    <t>link middleware</t>
  </si>
  <si>
    <t>тип ПРС-7-1</t>
  </si>
  <si>
    <t>PRT-type 7-1 intermediate link</t>
  </si>
  <si>
    <t>Звено промежуточное тип ПРТ-7-1 звено промежуточное</t>
  </si>
  <si>
    <t>832 Т</t>
  </si>
  <si>
    <t>Bolt cutter</t>
  </si>
  <si>
    <t>610mm Bolt cutter with dual-color multi-component covers, Marking kn-7172610</t>
  </si>
  <si>
    <t>Болторез  610мм с двухцветными многокомпонентными чехлами, Артикул  kn-7172610</t>
  </si>
  <si>
    <t>833 Т</t>
  </si>
  <si>
    <t>17.23.14.500.000.00.5111.000000000064</t>
  </si>
  <si>
    <t>210х297mm</t>
  </si>
  <si>
    <t>Бумага А4   210х297мм</t>
  </si>
  <si>
    <t>834 Т</t>
  </si>
  <si>
    <t>A4, 500l</t>
  </si>
  <si>
    <t>Бумага А4  Формат А4, 500л.</t>
  </si>
  <si>
    <t>835 Т</t>
  </si>
  <si>
    <t>A4</t>
  </si>
  <si>
    <t>836 Т</t>
  </si>
  <si>
    <t xml:space="preserve">
diaphanous file
 </t>
  </si>
  <si>
    <t>837 Т</t>
  </si>
  <si>
    <t>ball pen</t>
  </si>
  <si>
    <t>Plastic transparent case made of polystyrene psm.Tolschina line of writing - 0.7 mm. Ink color: blue</t>
  </si>
  <si>
    <t xml:space="preserve">Ручка шариковая Пластиковый прозрачный корпус из полистирола псм.Толщина линии письма - 0,7 мм. Цвет чернил: синий  </t>
  </si>
  <si>
    <t>838 Т</t>
  </si>
  <si>
    <t>839 Т</t>
  </si>
  <si>
    <t>gel pen</t>
  </si>
  <si>
    <t>Glossy plastic casing. Line thickness - 0.7 mm. Ink color: blue</t>
  </si>
  <si>
    <t>Ручка гелевая Пластиковый глянцевый корпус. Толщина линии - 0,7 мм. Цвет чернил: синий</t>
  </si>
  <si>
    <t>840 Т</t>
  </si>
  <si>
    <t>20.52.10.900.005.00.0796.000000000025</t>
  </si>
  <si>
    <t>Pencil-glue</t>
  </si>
  <si>
    <t>канцелярский, карандаш</t>
  </si>
  <si>
    <t>20 gr</t>
  </si>
  <si>
    <t>Клей-карандаш 20 гр</t>
  </si>
  <si>
    <t>841 Т</t>
  </si>
  <si>
    <t>22.29.25.900.006.00.0796.000000000005</t>
  </si>
  <si>
    <t>с пластиковой ручкой, длина 15 см</t>
  </si>
  <si>
    <t>15.5 cm</t>
  </si>
  <si>
    <t>Ножницы 15,5 см</t>
  </si>
  <si>
    <t>842 Т</t>
  </si>
  <si>
    <t>230 V electrical sockets 5</t>
  </si>
  <si>
    <t>Удлинитель электрические 230 V 5 разъемов</t>
  </si>
  <si>
    <t>843 Т</t>
  </si>
  <si>
    <t xml:space="preserve"> 28.29.12.300.001.02.0796.000000000000</t>
  </si>
  <si>
    <t>для резервуара, системы очистки воды</t>
  </si>
  <si>
    <t>10 ", 50μm, type WPX50BB97P, Art.-Nr.335101 Weil Industrieanlagen GmbH</t>
  </si>
  <si>
    <t>Фильтр10", 50µm, тип WPX50BB97P, Art.-Nr.335101  для осмозной установки фирмы Weil Industrieanlagen GmbH</t>
  </si>
  <si>
    <t>844 Т</t>
  </si>
  <si>
    <t>32.99.59.900.010.00.0796.000000000000</t>
  </si>
  <si>
    <t>Флагшток</t>
  </si>
  <si>
    <t>flag</t>
  </si>
  <si>
    <t>Flags (China, Kazakhstan, KGM)</t>
  </si>
  <si>
    <t>Флаги (Казахстан, Китай, КГМ)</t>
  </si>
  <si>
    <t>845 Т</t>
  </si>
  <si>
    <t>25.21.12.900.002.00.0796.000000000032</t>
  </si>
  <si>
    <t>Котел отопительный</t>
  </si>
  <si>
    <t>The boiler "Keleti" PCP-K-36A UHL 4</t>
  </si>
  <si>
    <t>навесной, мощность 36 кВт, электрический, для отопления зданий и помещений, водогрейны</t>
  </si>
  <si>
    <t>Electric water heater PCP-K-36 A UHL4 380V. 50Hz. 36kvt.Kazahstan</t>
  </si>
  <si>
    <t>Отопительный котел "КЕЛЕТ" ЭВН-К-36А УХЛ 4 380в. 50гц. 36квт.</t>
  </si>
  <si>
    <t>846 Т</t>
  </si>
  <si>
    <t>Настенный электрообогреватель</t>
  </si>
  <si>
    <t>Wall-mounted electric heater</t>
  </si>
  <si>
    <t>2кW, 230V</t>
  </si>
  <si>
    <t>2kW, 230V</t>
  </si>
  <si>
    <t>Настенный электрообогреватель2кW, 230V</t>
  </si>
  <si>
    <t>846-1 Т</t>
  </si>
  <si>
    <t>847 Т</t>
  </si>
  <si>
    <t>25.73.30.650.015.00.0796.000000000000</t>
  </si>
  <si>
    <t>Излучатель ультрафиолетовый</t>
  </si>
  <si>
    <t>UV emitter</t>
  </si>
  <si>
    <t>ручной</t>
  </si>
  <si>
    <t>MIN-65 / 1P device M-1R.E51</t>
  </si>
  <si>
    <t>Ультрафиолетовый излучательMIN-65/1P для устройства М-1Р.Е51</t>
  </si>
  <si>
    <t>848 Т</t>
  </si>
  <si>
    <t>SLR2048 Art / -Nr.20567, 90W</t>
  </si>
  <si>
    <t>Ультрафиолетовый излучательSLR2048 Art/-Nr.20567, 90W</t>
  </si>
  <si>
    <t>849 Т</t>
  </si>
  <si>
    <t>28.29.12.300.001.02.0796.000000000000</t>
  </si>
  <si>
    <t>10 ", 5 μm, Art 335101</t>
  </si>
  <si>
    <t xml:space="preserve">Фильтр10", 5 µm, Art 335101 </t>
  </si>
  <si>
    <t>850 Т</t>
  </si>
  <si>
    <t>28.14.20.000.019.00.0796.000000000002</t>
  </si>
  <si>
    <t>Hydraulic ball valve pump Bornemann</t>
  </si>
  <si>
    <t>электрический, возвратно-поступательный</t>
  </si>
  <si>
    <t xml:space="preserve">Hydraulic ball valve (Site model T500-RS3CW) for the pump unit Bornemann.
</t>
  </si>
  <si>
    <t xml:space="preserve">Гидропривод шарового крана насоса Борнеманн       Гидропривод шарового крана (Site модель Т500-RS3CW) для насосного блока Борнеманн. </t>
  </si>
  <si>
    <t>850-1 Т</t>
  </si>
  <si>
    <t>850-2 Т</t>
  </si>
  <si>
    <t>14;</t>
  </si>
  <si>
    <t>851 Т</t>
  </si>
  <si>
    <t>25.99.29.530.001.00.0796.000000000000</t>
  </si>
  <si>
    <t>Лестница</t>
  </si>
  <si>
    <t>Ladder 6 steps</t>
  </si>
  <si>
    <t>техническая, из алюминиевого сплава</t>
  </si>
  <si>
    <t xml:space="preserve">Aluminum rung ladder, 6 steps
</t>
  </si>
  <si>
    <t xml:space="preserve">Лестница-стремянка алюминевая, 6 ступеней </t>
  </si>
  <si>
    <t>852 Т</t>
  </si>
  <si>
    <t>ladder</t>
  </si>
  <si>
    <t>6 steps</t>
  </si>
  <si>
    <t>Стремянка 6 ступеней</t>
  </si>
  <si>
    <t>853 Т</t>
  </si>
  <si>
    <t>31.03.12.900.001.00.0796.000000000000</t>
  </si>
  <si>
    <t>Матрас</t>
  </si>
  <si>
    <t>A mattress on the spring block</t>
  </si>
  <si>
    <t>односпальный</t>
  </si>
  <si>
    <t>200*90*16 on independent spring block, firms Vegas, removable material, preferably colored mattresses</t>
  </si>
  <si>
    <t xml:space="preserve">Матрас на пружинном блоке 200х90х16 артопедический, на независимом пружинном блоке,фирмы Vegas,материал съёмный,желательно цветные матрасы </t>
  </si>
  <si>
    <t>854 Т</t>
  </si>
  <si>
    <t>27.52.20.000.000.00.0796.000000000000</t>
  </si>
  <si>
    <t>Электроконфорка</t>
  </si>
  <si>
    <t>Burners for electric cookers "Abat" VC-4 F</t>
  </si>
  <si>
    <t>для электроплит</t>
  </si>
  <si>
    <t>Burner for electric Abat EP (417*295 mm); 3 kW; As the heating elements in the cooking zone heating elements are used:</t>
  </si>
  <si>
    <t>Конфорка для электроплит Абат ЭП-4ЖШ/ЭП-6ЖШ (417х295 мм); 3 кВт; В качестве нагревательных элементов в конфорке применяются ТЭНы:</t>
  </si>
  <si>
    <t>855 Т</t>
  </si>
  <si>
    <t>The boiler Kelet</t>
  </si>
  <si>
    <t>навесной, мощность 60 кВт, электрический, для отопления зданий и помещений, водогрейный</t>
  </si>
  <si>
    <t>Kelet EVN - TO - 60A, 380 V, 50 Hz</t>
  </si>
  <si>
    <t>Отопительный котел Келет ЭВН – К – 60А, 380 В,  50 Гц</t>
  </si>
  <si>
    <t>856 Т</t>
  </si>
  <si>
    <t>28.13.14.100.000.01.0796.000000000132</t>
  </si>
  <si>
    <t>Pumps for ECV 8-25 -150</t>
  </si>
  <si>
    <t>погружной, тип ЭЦВ8-25-150</t>
  </si>
  <si>
    <t>Submersible centrifugal pumps ECV 8-25-150 for TW-1 and TW-2.</t>
  </si>
  <si>
    <t>Погружной центробежнный электронасос ЭЦВ 8-25-150 для TW-1 и TW-2.</t>
  </si>
  <si>
    <t>856-1 Т</t>
  </si>
  <si>
    <t>857 Т</t>
  </si>
  <si>
    <t>28.23.12.100.000.00.0796.000000000000</t>
  </si>
  <si>
    <t>Калькулятор</t>
  </si>
  <si>
    <t>Calculator 12 digit., 205h159 mm, the second power supply</t>
  </si>
  <si>
    <t>бухгалтерский</t>
  </si>
  <si>
    <t xml:space="preserve">Калькулятор 12 разр., 205х159 мм, 2-ое питание </t>
  </si>
  <si>
    <t>858 Т</t>
  </si>
  <si>
    <t>Pencil with eraser</t>
  </si>
  <si>
    <t>Карандаш ч/граф.  с ластиком</t>
  </si>
  <si>
    <t>859 Т</t>
  </si>
  <si>
    <t>20.52.10.900.005.00.0796.000000000017</t>
  </si>
  <si>
    <t>PVA glue 85 grams. with dispenser</t>
  </si>
  <si>
    <t>ПВА, марка Д 50Н, ГОСТ 18992-97</t>
  </si>
  <si>
    <t>Клей ПВА 85 гр. с дозатором</t>
  </si>
  <si>
    <t>860 Т</t>
  </si>
  <si>
    <t>32.99.59.900.026.00.0796.000000000000</t>
  </si>
  <si>
    <t>Tape 50mm / 66m Transp. 45 microns</t>
  </si>
  <si>
    <t>поливинилхлоридная, с липким слоем, электроизоляционная</t>
  </si>
  <si>
    <t>Клейкая лента 50мм/66м прозр. 45 мкм</t>
  </si>
  <si>
    <t>861 Т</t>
  </si>
  <si>
    <t>32.99.59.900.081.00.0796.000000000000</t>
  </si>
  <si>
    <t>Штрих-карандаш</t>
  </si>
  <si>
    <t>Correction fluid chemical based, 20 ml</t>
  </si>
  <si>
    <t>канцелярский</t>
  </si>
  <si>
    <t>Корректирующая жидкость на хим.основе, 20 мл</t>
  </si>
  <si>
    <t>862 Т</t>
  </si>
  <si>
    <t>corrector</t>
  </si>
  <si>
    <t>20ml</t>
  </si>
  <si>
    <t>Корректор 20мл</t>
  </si>
  <si>
    <t>863 Т</t>
  </si>
  <si>
    <t>Correction fluid</t>
  </si>
  <si>
    <t xml:space="preserve">Retype (made in Malaysia) </t>
  </si>
  <si>
    <t xml:space="preserve">Корректирующая жидкость Retype (made in Malaysia) </t>
  </si>
  <si>
    <t>864 Т</t>
  </si>
  <si>
    <t>865 Т</t>
  </si>
  <si>
    <t>22.29.25.500.005.00.0796.000000000001</t>
  </si>
  <si>
    <t>Линейка</t>
  </si>
  <si>
    <t>Ruler 30 cm Transp. (White Dial)</t>
  </si>
  <si>
    <t>пластмассовая, с многоцветным рисунком, 30 см</t>
  </si>
  <si>
    <t xml:space="preserve">Линейка 30 см прозр. (белая шкала) цветн.с фасками </t>
  </si>
  <si>
    <t>866 Т</t>
  </si>
  <si>
    <t>25.71.11.390.000.00.0796.000000000006</t>
  </si>
  <si>
    <t>Нож</t>
  </si>
  <si>
    <t>Knife stationery 18 mm wide</t>
  </si>
  <si>
    <t>Нож канцелярский широкий 18 мм</t>
  </si>
  <si>
    <t>867 Т</t>
  </si>
  <si>
    <t>knives stationery</t>
  </si>
  <si>
    <t xml:space="preserve">Knife stationery </t>
  </si>
  <si>
    <t>канцелярские ножи</t>
  </si>
  <si>
    <t>868 Т</t>
  </si>
  <si>
    <t>22.29.25.700.000.00.0796.000000000000</t>
  </si>
  <si>
    <t>Plastic folder with a mechanical clamp and pocket A4 black</t>
  </si>
  <si>
    <t>регистратор, пластиковая, формат А4, 50 мм</t>
  </si>
  <si>
    <t>Папка пластик с мех. прижимом и карманом, А4, черная</t>
  </si>
  <si>
    <t>869 Т</t>
  </si>
  <si>
    <t>Stapler №24 / 6, blue</t>
  </si>
  <si>
    <t>Stapler №24 / 6</t>
  </si>
  <si>
    <t>Степлер №24/6, синий</t>
  </si>
  <si>
    <t>870 Т</t>
  </si>
  <si>
    <t>Sticker 40x 50mm, yellow, 100 sheets.</t>
  </si>
  <si>
    <t>Стикер  40х 50мм, желтый, 100 л.</t>
  </si>
  <si>
    <t xml:space="preserve">  5111</t>
  </si>
  <si>
    <t xml:space="preserve">  Одна пачка</t>
  </si>
  <si>
    <t>871 Т</t>
  </si>
  <si>
    <t>Sticker 76x 76mm, yellow, 100 sheets.</t>
  </si>
  <si>
    <t>Стикер  76х 76мм, желтый, 100 л.</t>
  </si>
  <si>
    <t>872 Т</t>
  </si>
  <si>
    <t>Sticker 76x 76mm, pink, 100 sheets.</t>
  </si>
  <si>
    <t>Стикер  76х 76мм, розовый, 100 л.</t>
  </si>
  <si>
    <t>873 Т</t>
  </si>
  <si>
    <t>22.29.25.500.000.00.0704.000000000008</t>
  </si>
  <si>
    <t>Text-extractor, yellow</t>
  </si>
  <si>
    <t>текстовой, пластиковый, толщина 1-5 мм</t>
  </si>
  <si>
    <t>Текстовыделитель, желтый</t>
  </si>
  <si>
    <t>704</t>
  </si>
  <si>
    <t xml:space="preserve">  Набор</t>
  </si>
  <si>
    <t>874 Т</t>
  </si>
  <si>
    <t>Text-extractor, green</t>
  </si>
  <si>
    <t>Текстовыделитель, зеленый</t>
  </si>
  <si>
    <t>875 Т</t>
  </si>
  <si>
    <t>Text-extractor,  orange</t>
  </si>
  <si>
    <t>Текстовыделитель, оранжевый</t>
  </si>
  <si>
    <t>876 Т</t>
  </si>
  <si>
    <t>Folder file 70 mm.</t>
  </si>
  <si>
    <t>Папка регистратор 70 мм.</t>
  </si>
  <si>
    <t>877 Т</t>
  </si>
  <si>
    <t>Folder file 50 mm.</t>
  </si>
  <si>
    <t>Папка регистратор 50 мм.</t>
  </si>
  <si>
    <t>878 Т</t>
  </si>
  <si>
    <t>folder file</t>
  </si>
  <si>
    <t>Folder file</t>
  </si>
  <si>
    <t>Папка регистратор</t>
  </si>
  <si>
    <t>879 Т</t>
  </si>
  <si>
    <t>22.29.25.700.000.00.0796.000000000011</t>
  </si>
  <si>
    <t>20 File Folder A4</t>
  </si>
  <si>
    <t>30 вкладышей, пластиковая, формат A4, 50 мм</t>
  </si>
  <si>
    <t>Папка на 20 файлов А4</t>
  </si>
  <si>
    <t>880 Т</t>
  </si>
  <si>
    <t>30 File Folder A4</t>
  </si>
  <si>
    <t>Папка на 30 файлов А4</t>
  </si>
  <si>
    <t>881 Т</t>
  </si>
  <si>
    <t>25.99.23.500.000.01.0778.000000000001</t>
  </si>
  <si>
    <t>Скрепка</t>
  </si>
  <si>
    <t>Paper clips 25mm.</t>
  </si>
  <si>
    <t>металлическая, размер 25 мм</t>
  </si>
  <si>
    <t>Зажим для бумаги 25 мм.</t>
  </si>
  <si>
    <t>882 Т</t>
  </si>
  <si>
    <t>25.99.23.500.000.01.0778.000000000004</t>
  </si>
  <si>
    <t>Paper Clip 32 mm.</t>
  </si>
  <si>
    <t>металлическая, размер 32 мм</t>
  </si>
  <si>
    <t>Зажим для бумаги 32 мм.</t>
  </si>
  <si>
    <t>883 Т</t>
  </si>
  <si>
    <t>25.99.23.500.000.01.0778.000000000006</t>
  </si>
  <si>
    <t>Paper Clip 51 mm.</t>
  </si>
  <si>
    <t>металлическая, размер 50 мм</t>
  </si>
  <si>
    <t>Зажим для бумаги 51 мм.</t>
  </si>
  <si>
    <t>884 Т</t>
  </si>
  <si>
    <t>32.99.59.900.076.00.0778.000000000000</t>
  </si>
  <si>
    <t>Гвоздь</t>
  </si>
  <si>
    <t>Carnations board for 40 pcs.</t>
  </si>
  <si>
    <t>Гвоздики для доски 40 шт.</t>
  </si>
  <si>
    <t xml:space="preserve">  778</t>
  </si>
  <si>
    <t xml:space="preserve">  Упаковка</t>
  </si>
  <si>
    <t>885 Т</t>
  </si>
  <si>
    <t>32.99.59.900.077.00.0778.000000000000</t>
  </si>
  <si>
    <t>Магниты</t>
  </si>
  <si>
    <t>Magnets d = 30 mm. 5 pcs.</t>
  </si>
  <si>
    <t>канцелярские, для досок</t>
  </si>
  <si>
    <t>Магниты d=30 мм. 5 шт.</t>
  </si>
  <si>
    <t>886 Т</t>
  </si>
  <si>
    <t>32.12.13.300.000.00.0796.000000000000</t>
  </si>
  <si>
    <t>Брелок</t>
  </si>
  <si>
    <t>Keychain 2x6</t>
  </si>
  <si>
    <t>для ключей</t>
  </si>
  <si>
    <t>Брелок для ключей 2x6</t>
  </si>
  <si>
    <t>887 Т</t>
  </si>
  <si>
    <t>22.29.25.500.000.00.0796.000000000006</t>
  </si>
  <si>
    <t>permanent marker</t>
  </si>
  <si>
    <t>пластиковый, круглый, наконечник 1,5 мм, перманентный (нестираемый)</t>
  </si>
  <si>
    <t>Маркер перманентный</t>
  </si>
  <si>
    <t>888 Т</t>
  </si>
  <si>
    <t>бумага А3</t>
  </si>
  <si>
    <t>889 Т</t>
  </si>
  <si>
    <t>890 Т</t>
  </si>
  <si>
    <t>1.5V AAA size batteries</t>
  </si>
  <si>
    <t>Батарейки 1,5В  размер  AAA</t>
  </si>
  <si>
    <t>891 Т</t>
  </si>
  <si>
    <t>Батарейки 1,5ВLR6 AA</t>
  </si>
  <si>
    <t>892 Т</t>
  </si>
  <si>
    <t>1.5V AAA battery</t>
  </si>
  <si>
    <t>893 Т</t>
  </si>
  <si>
    <t>1,5VLR6 AA battery</t>
  </si>
  <si>
    <t>894 Т</t>
  </si>
  <si>
    <t>22.29.25.500.000.00.0796.000000000007</t>
  </si>
  <si>
    <t>пластиковый, круглый, наконечник 3 мм, легко стирается, для доски</t>
  </si>
  <si>
    <t>895 Т</t>
  </si>
  <si>
    <t>28.23.23.900.003.00.0796.000000000000</t>
  </si>
  <si>
    <t>Антистеплер</t>
  </si>
  <si>
    <t>Anti-stapler</t>
  </si>
  <si>
    <t>для скоб</t>
  </si>
  <si>
    <t>896 Т</t>
  </si>
  <si>
    <t>20.59.11.700.000.00.0055.000000000000</t>
  </si>
  <si>
    <t>Фотобумага</t>
  </si>
  <si>
    <t>photographic paper</t>
  </si>
  <si>
    <t>глянцевая</t>
  </si>
  <si>
    <t xml:space="preserve">  055</t>
  </si>
  <si>
    <t>896-1 Т</t>
  </si>
  <si>
    <t>897 Т</t>
  </si>
  <si>
    <t>battery</t>
  </si>
  <si>
    <t>898 Т</t>
  </si>
  <si>
    <t>Alkaline 1.5V,LR03 ААА</t>
  </si>
  <si>
    <t>Батарейка Alkaline 1.5V,LR03 ААА</t>
  </si>
  <si>
    <t>899 Т</t>
  </si>
  <si>
    <t>battery AA</t>
  </si>
  <si>
    <t>БатарейкаАА</t>
  </si>
  <si>
    <t>900 Т</t>
  </si>
  <si>
    <t>battery AAA</t>
  </si>
  <si>
    <t>БатарейкаААА</t>
  </si>
  <si>
    <t>901 Т</t>
  </si>
  <si>
    <t>ААA</t>
  </si>
  <si>
    <t>БатарейкаААA</t>
  </si>
  <si>
    <t>902 Т</t>
  </si>
  <si>
    <t>17.23.13.130.000.00.0796.000000000000</t>
  </si>
  <si>
    <t>Журнал</t>
  </si>
  <si>
    <t>Journal</t>
  </si>
  <si>
    <t>регистрации</t>
  </si>
  <si>
    <t>for registration</t>
  </si>
  <si>
    <t>Журнал для регистрации</t>
  </si>
  <si>
    <t>903 Т</t>
  </si>
  <si>
    <t>904 Т</t>
  </si>
  <si>
    <t>17.21.15.350.000.00.0796.000000000007</t>
  </si>
  <si>
    <t>Конверт</t>
  </si>
  <si>
    <t>Envelope A5</t>
  </si>
  <si>
    <t>бумажный, формат А5</t>
  </si>
  <si>
    <t>Format A5, white, with a valve, without window, self-adhesive</t>
  </si>
  <si>
    <t>Конверт Формат А5, белый, с клапаном, без окошка, самоклеющийся</t>
  </si>
  <si>
    <t>905 Т</t>
  </si>
  <si>
    <t>17.23.13.500.003.00.0796.000000000000</t>
  </si>
  <si>
    <t>folder</t>
  </si>
  <si>
    <t>картонный, размер 220x230x40 мм, формат А5</t>
  </si>
  <si>
    <t>Cardboard, white</t>
  </si>
  <si>
    <t>Скоросшиватель Картонный, белый</t>
  </si>
  <si>
    <t>906 Т</t>
  </si>
  <si>
    <t>28.13.14.130.000.01.0796.000000000000</t>
  </si>
  <si>
    <t>Pumps for fountains</t>
  </si>
  <si>
    <t>центробежный, для подачи воды и других чистых жидкостей, горизонтальный, одноступенчатый с колесом двухстоороннего входа</t>
  </si>
  <si>
    <t>Pedrollo МС 10-12</t>
  </si>
  <si>
    <t>Насос для фонтана Pedrollo МС 10-12</t>
  </si>
  <si>
    <t>906-1 Т</t>
  </si>
  <si>
    <t>907 Т</t>
  </si>
  <si>
    <t>Pedrollo МС 20-50</t>
  </si>
  <si>
    <t>Насос для фонтана Pedrollo МС 20-50</t>
  </si>
  <si>
    <t>907-1 Т</t>
  </si>
  <si>
    <t>908 Т</t>
  </si>
  <si>
    <t>17.23.12.700.012.00.5111.000000000000</t>
  </si>
  <si>
    <t>Scratch paper</t>
  </si>
  <si>
    <t>для заметок, формат блока 9*9 см</t>
  </si>
  <si>
    <t>7,6*7,6 sm (100 sheets), self -adhesive</t>
  </si>
  <si>
    <t xml:space="preserve">Бумага для заметок7,6*7,6 см (100 листов), Самоклеящаяся </t>
  </si>
  <si>
    <t>909 Т</t>
  </si>
  <si>
    <t>25.99.22.000.002.00.0796.000000000001</t>
  </si>
  <si>
    <t>holder</t>
  </si>
  <si>
    <t>для бумаг, металлический, вертикальный</t>
  </si>
  <si>
    <t>Держатель для бумаг А4</t>
  </si>
  <si>
    <t>910 Т</t>
  </si>
  <si>
    <t>22.29.23.700.004.00.0778.000000000000</t>
  </si>
  <si>
    <t>Прищепка</t>
  </si>
  <si>
    <t>Paper clips</t>
  </si>
  <si>
    <t>для крепления предметов, из пластмасс</t>
  </si>
  <si>
    <t>28mm 12 psc</t>
  </si>
  <si>
    <t>Зажим для бумаг 28мм 12 шт</t>
  </si>
  <si>
    <t>911 Т</t>
  </si>
  <si>
    <t>32mm 12 psc</t>
  </si>
  <si>
    <t>Зажим для бумаг 32 мм 12 шт</t>
  </si>
  <si>
    <t>912 Т</t>
  </si>
  <si>
    <t>41mm 12 psc</t>
  </si>
  <si>
    <t>Зажим для бумаг 41 мм 12 шт</t>
  </si>
  <si>
    <t>913 Т</t>
  </si>
  <si>
    <t>51mm 12 psc</t>
  </si>
  <si>
    <t>Зажим для бумаг 51 мм 12 шт</t>
  </si>
  <si>
    <t>914 Т</t>
  </si>
  <si>
    <t>25mm, 12psc</t>
  </si>
  <si>
    <t>Зажим для бумаг 25мм, 12шт/упак</t>
  </si>
  <si>
    <t>915 Т</t>
  </si>
  <si>
    <t>calculator</t>
  </si>
  <si>
    <t xml:space="preserve">12-bit, size, weight: 205x159x27 mm • 250 g, Display: Monochrome LCD digital display with a fixed angle, type of buttons - plastic; Acrylic housing; Skid switch; Have keys "00" and "000" Battery: 1 x alkaline battery </t>
  </si>
  <si>
    <t>Калькулятор 12 разрядный,Размеры, вес: 205x159x27 мм • 250 г,Дисплей: монохромный цифровой ЖК дисплей с фиксированным углом наклона,Тип кнопок - пластиковые; Акриловый корпус; Полозковый переключатель; Наличие клавиши "00" и "000", Батареи:1 x батарея щелочная (alcal</t>
  </si>
  <si>
    <t>916 Т</t>
  </si>
  <si>
    <t>with replaceable batteries</t>
  </si>
  <si>
    <t>Калькулятор со сменными батарейками</t>
  </si>
  <si>
    <t>917 Т</t>
  </si>
  <si>
    <t>pencil</t>
  </si>
  <si>
    <t>918 Т</t>
  </si>
  <si>
    <t>919 Т</t>
  </si>
  <si>
    <t>920 Т</t>
  </si>
  <si>
    <t>pencil-glue</t>
  </si>
  <si>
    <t>921 Т</t>
  </si>
  <si>
    <t>22.29.25.700.006.00.0796.000000000001</t>
  </si>
  <si>
    <t>Tray horizontal</t>
  </si>
  <si>
    <t>для бумаг, из пластмассы, горизонтальный</t>
  </si>
  <si>
    <t>Two-section, Material: durable plastic, color: gray</t>
  </si>
  <si>
    <t>Лоток горизонтальный2-х секционный,материал: прочный пластик,цвет:серый</t>
  </si>
  <si>
    <t>922 Т</t>
  </si>
  <si>
    <t>22.29.25.700.006.00.0796.000000000018</t>
  </si>
  <si>
    <t>Tray vertical</t>
  </si>
  <si>
    <t>для бумаг, настольный</t>
  </si>
  <si>
    <t>6 parts, with windows for the marking, material: polystyrene</t>
  </si>
  <si>
    <t>Лоток вертикальный6 отделений,с окошками для маркировки,материал: полистирол</t>
  </si>
  <si>
    <t>923 Т</t>
  </si>
  <si>
    <t>25.71.11.910.000.00.0796.000000000001</t>
  </si>
  <si>
    <t>канцелярские</t>
  </si>
  <si>
    <t>13cm, stainless steel, plastic handle</t>
  </si>
  <si>
    <t>Ножницы 13 см, нержавеющая сталь, пластиковая ручка</t>
  </si>
  <si>
    <t>924 Т</t>
  </si>
  <si>
    <t>A4, with elastic</t>
  </si>
  <si>
    <t>Папка Формат А4, с резинкой</t>
  </si>
  <si>
    <t>925 Т</t>
  </si>
  <si>
    <t>32.99.59.900.053.00.0796.000000000000</t>
  </si>
  <si>
    <t xml:space="preserve"> Подложка</t>
  </si>
  <si>
    <t>The substrate table</t>
  </si>
  <si>
    <t>картонная, дактилоскопическая</t>
  </si>
  <si>
    <t>rr 63 * 43 cm. color: black, with a valve</t>
  </si>
  <si>
    <t>Подложка настольная р-р:63*43 см. цвет: черный, с клапаном</t>
  </si>
  <si>
    <t>926 Т</t>
  </si>
  <si>
    <t>A4, 70mm</t>
  </si>
  <si>
    <t>Регистратор Формат А4, 70мм</t>
  </si>
  <si>
    <t>927 Т</t>
  </si>
  <si>
    <t>22.29.25.700.000.00.0796.000000000002</t>
  </si>
  <si>
    <t>регистратор, пластиковая, формат А4, 80 мм</t>
  </si>
  <si>
    <t>КВ 8</t>
  </si>
  <si>
    <t>Регистратор КВ 8</t>
  </si>
  <si>
    <t>928 Т</t>
  </si>
  <si>
    <t>BALLPEN</t>
  </si>
  <si>
    <t>Blue pin, clip, line thickness - 0.7 mm</t>
  </si>
  <si>
    <t>Ручка шариковая автоматическая, Синий стержень, клип, толщина линии 0,7мм</t>
  </si>
  <si>
    <t>929 Т</t>
  </si>
  <si>
    <t>Ручка гелевая, Синий стержень, клип, толщина линии 0,7мм</t>
  </si>
  <si>
    <t>930 Т</t>
  </si>
  <si>
    <t>25.99.23.500.001.00.0778.000000000000</t>
  </si>
  <si>
    <t>№23/6</t>
  </si>
  <si>
    <t>Скобы №23/6</t>
  </si>
  <si>
    <t>931 Т</t>
  </si>
  <si>
    <t>932 Т</t>
  </si>
  <si>
    <t>Plastic, Color Assorted</t>
  </si>
  <si>
    <t>Скоросшиватель Пластиковый, цвет ассорти</t>
  </si>
  <si>
    <t>933 Т</t>
  </si>
  <si>
    <t>Adhesive tape (Scotch)</t>
  </si>
  <si>
    <t>Clear, 19mm x 33m</t>
  </si>
  <si>
    <t>Лента клейкая (скоч) Прозрачная, 19мм х 33м</t>
  </si>
  <si>
    <t>934 Т</t>
  </si>
  <si>
    <t>Clear, 80mm x 66m</t>
  </si>
  <si>
    <t>Лента клейкая (скоч) Прозрачная, 80мм х 66м</t>
  </si>
  <si>
    <t>935 Т</t>
  </si>
  <si>
    <t>25.99.23.500.000.01.0778.000000000005</t>
  </si>
  <si>
    <t>Clips</t>
  </si>
  <si>
    <t>металлическая, размер 33 мм</t>
  </si>
  <si>
    <t>The metal, nickel, 33mm, 100pcs / box</t>
  </si>
  <si>
    <t>Скрепки, Металлические, никелированные, 33мм</t>
  </si>
  <si>
    <t>936 Т</t>
  </si>
  <si>
    <t>32.99.14.550.003.00.0796.000000000001</t>
  </si>
  <si>
    <t>Pencil Sharpener</t>
  </si>
  <si>
    <t>для подтачивания грифельного карандаша, ручная</t>
  </si>
  <si>
    <t>For pencils, with container for chips</t>
  </si>
  <si>
    <t>Точилка Для карандашей, с контейнером для стружки</t>
  </si>
  <si>
    <t>937 Т</t>
  </si>
  <si>
    <t>file</t>
  </si>
  <si>
    <t>Format A4, thickness 0,3mkr</t>
  </si>
  <si>
    <t>Файл, Формат А4, толщина 0,3мкр</t>
  </si>
  <si>
    <t>938 Т</t>
  </si>
  <si>
    <t>Electric, cable length 3m, 6 sockets, on / off button, turning a block of sockets, can be fixed to the wall with screws</t>
  </si>
  <si>
    <t>Удлинитель Электрический, длина шнура 3м, 6 розеток, кнопка вкл/выкл, поворачивающийся блок розеток, возможность крепления к стене на винтах</t>
  </si>
  <si>
    <t>939 Т</t>
  </si>
  <si>
    <t xml:space="preserve">Маркер для досок, разноцветные, светостойкие чернила на спиртовой основе. пластиковый корпус. круглый наконечник. </t>
  </si>
  <si>
    <t>940 Т</t>
  </si>
  <si>
    <t>Маркер текстовый 5 цветов в наборе</t>
  </si>
  <si>
    <t>941 Т</t>
  </si>
  <si>
    <t>28.23.23.900.004.00.0796.000000000000</t>
  </si>
  <si>
    <t>Дырокол</t>
  </si>
  <si>
    <t>puncher</t>
  </si>
  <si>
    <t>Number of punched sheets - 35 sheets, line division into formats retainer</t>
  </si>
  <si>
    <t>Дырокол Количество пробиваемых листов - 35 листов, линейка деления на форматы, фиксатор</t>
  </si>
  <si>
    <t>942 Т</t>
  </si>
  <si>
    <t>Punches up to 65 sheets with a line, metal</t>
  </si>
  <si>
    <t>Punches up to 65 sheets. with a line, metal</t>
  </si>
  <si>
    <t>Дырокол до 65 л. с линейкой, металл</t>
  </si>
  <si>
    <t>943 Т</t>
  </si>
  <si>
    <t>Punches up to 50 sheets with a line, metal</t>
  </si>
  <si>
    <t>дырокол до 50 л.</t>
  </si>
  <si>
    <t>944 Т</t>
  </si>
  <si>
    <t>Magnets for boards</t>
  </si>
  <si>
    <t>8pcs / pack</t>
  </si>
  <si>
    <t>Магниты для доски 8шт/упак</t>
  </si>
  <si>
    <t>945 Т</t>
  </si>
  <si>
    <t>Nails stationery</t>
  </si>
  <si>
    <t>For marker boards</t>
  </si>
  <si>
    <t>Гвозди канцелярские Для маркерных досок</t>
  </si>
  <si>
    <t>946 Т</t>
  </si>
  <si>
    <t>22.29.25.900.001.01.0796.000000000001</t>
  </si>
  <si>
    <t>Разделитель</t>
  </si>
  <si>
    <t>plastic separator</t>
  </si>
  <si>
    <t>пластиковый, цифровой</t>
  </si>
  <si>
    <t>For A4 folders, digital 1-12, with a table of contents</t>
  </si>
  <si>
    <t>Разделитель пластиковый Для папок формата А4, цифровой 1-12, с оглавлением</t>
  </si>
  <si>
    <t>947 Т</t>
  </si>
  <si>
    <t>27.51.11.100.001.00.0796.000000000002</t>
  </si>
  <si>
    <t>Холодильник</t>
  </si>
  <si>
    <t>Fridge</t>
  </si>
  <si>
    <t>однокамерный, отдельностоящй, объем 100-149 л, с морозильным отделом</t>
  </si>
  <si>
    <t>Fridge-freezer, Indesit TT 85 height 85 cm, width 60 cm, volume of the freezing chamber 14L, the volume of the refrigerating chamber 94 liter.</t>
  </si>
  <si>
    <t xml:space="preserve">Холодильник с морозильником, высота 85 см,ширина 60см, обьем морозильной камеры 14л,обьем холодильной камеры 94 л. </t>
  </si>
  <si>
    <t>948 Т</t>
  </si>
  <si>
    <t xml:space="preserve">Air Conditioning </t>
  </si>
  <si>
    <t>Class cooling capacity - 24, wall-mounted indoor unit, the outdoor unit (split), R-410A refrigerant</t>
  </si>
  <si>
    <t>Кондиционер, Класс холодопроизводительности - 24, внутренний блок настенного исполнения, наружный блок (сплит), охладитель R-410A</t>
  </si>
  <si>
    <t>949 Т</t>
  </si>
  <si>
    <t>Class cooling capacity - 18, wall-mounted indoor unit, the outdoor unit (split), R-410A refrigerant</t>
  </si>
  <si>
    <t>Кондиционер, Класс холодопроизводительности - 18, внутренний блок настенного исполнения, наружный блок (сплит), охладитель R-410A</t>
  </si>
  <si>
    <t>950 Т</t>
  </si>
  <si>
    <t>Class cooling capacity - 12, wall-mounted indoor unit, the outdoor unit (split), R-410A refrigerant</t>
  </si>
  <si>
    <t>Кондиционер, Класс холодопроизводительности - 12, внутренний блок настенного исполнения, наружный блок (сплит), охладитель R-410A</t>
  </si>
  <si>
    <t>951 Т</t>
  </si>
  <si>
    <t>cooling №12. Wall-mounted indoor unit Gree-12: Bee R 410A</t>
  </si>
  <si>
    <t>Кондиционер Сплит сиcтемахолодопроизводительность №12. Внутренний блок настенного исполнения Gree-12: Bee R 410A</t>
  </si>
  <si>
    <t>952 Т</t>
  </si>
  <si>
    <t>26.40.20.900.000.00.0796.000000000004</t>
  </si>
  <si>
    <t>Телевизор</t>
  </si>
  <si>
    <t>TV-set</t>
  </si>
  <si>
    <t>жидкокристаллический (LCD), цифровой</t>
  </si>
  <si>
    <t>Screen size 40 "(102 cm), 1920x1080 pixels resolution, refresh rate of at least 400Hz pictures, video playback from USB-carriers, Interface Smart TV, HDMI is not less than 4, USB for at least 3, Wi-Fi, Colour Black / Silver</t>
  </si>
  <si>
    <t>Телевизор, Диагональ экрана 40" (102 см), разрешение 1920х1080 пикселей, частота развертки картинки не менее 400Гц, воспроизведение видео с USB-носителей, интерфейс Smart TV, HDMI не менее 4, USB не менее 3, Wi-Fi, цвет корпуса черный/серебристый</t>
  </si>
  <si>
    <t>953 Т</t>
  </si>
  <si>
    <t>oil heater</t>
  </si>
  <si>
    <t>The number of sections - 12</t>
  </si>
  <si>
    <t>Обогреватель масленный, Количество секций - 12</t>
  </si>
  <si>
    <t>954 Т</t>
  </si>
  <si>
    <t>31.00.13.500.001.00.0796.000000000052</t>
  </si>
  <si>
    <t>Кресло</t>
  </si>
  <si>
    <t>Chairs</t>
  </si>
  <si>
    <t>кожаное, на колесиках</t>
  </si>
  <si>
    <t>leather, office</t>
  </si>
  <si>
    <t>Кресла Кожаное офисное</t>
  </si>
  <si>
    <t>955 Т</t>
  </si>
  <si>
    <t>31.01.11.500.000.00.0796.000000000017</t>
  </si>
  <si>
    <t>chair</t>
  </si>
  <si>
    <t>из гобелена, без подлокотников, черные металлические ножки</t>
  </si>
  <si>
    <t>Office</t>
  </si>
  <si>
    <t>Стул Офисный</t>
  </si>
  <si>
    <t>956 Т</t>
  </si>
  <si>
    <t>Office chair</t>
  </si>
  <si>
    <t xml:space="preserve">Офисный стул </t>
  </si>
  <si>
    <t>957 Т</t>
  </si>
  <si>
    <t>31.01.12.500.002.00.0796.000000000003</t>
  </si>
  <si>
    <t>Вешалка</t>
  </si>
  <si>
    <t>Hangers</t>
  </si>
  <si>
    <t>не менее 4-х рожков, металлическая</t>
  </si>
  <si>
    <t>Floor, black / wood</t>
  </si>
  <si>
    <t>Вешалки Напольная, цвет черный/дерево</t>
  </si>
  <si>
    <t>958 Т</t>
  </si>
  <si>
    <t>27.51.11.100.002.00.0796.000000000011</t>
  </si>
  <si>
    <t>Морозильник</t>
  </si>
  <si>
    <t>freezer</t>
  </si>
  <si>
    <t>встраиваемый, в виде стола, объем не менее 400 л</t>
  </si>
  <si>
    <t>Freezer - white size 132.5 * 66.5 * 86.8 total volume 404 l, 400 l volume of the freezer, weight 54 kg</t>
  </si>
  <si>
    <t>Морозильник -  цвет белый размеры 132.5*66.5*86.8 общий обьем 404 л,обьем морозильной камеры 400л,вес 54 кг</t>
  </si>
  <si>
    <t>959 Т</t>
  </si>
  <si>
    <t>28.13.14.100.000.01.0796.000000000261</t>
  </si>
  <si>
    <t>Pumps Gnome 10/10</t>
  </si>
  <si>
    <t>погружной, тип ГНОМ 10-10, мощность 220/380В</t>
  </si>
  <si>
    <t>Насосы гном 10/10</t>
  </si>
  <si>
    <t>959-1 Т</t>
  </si>
  <si>
    <t>960 Т</t>
  </si>
  <si>
    <t>Pump K-100</t>
  </si>
  <si>
    <t>watering</t>
  </si>
  <si>
    <t>Насос К-100 (для полива)</t>
  </si>
  <si>
    <t>960-1 Т</t>
  </si>
  <si>
    <t>961 Т</t>
  </si>
  <si>
    <t>230 V electrical, sockets 5</t>
  </si>
  <si>
    <t>Удлинитель переноска электрические 230 V 5 разъемов</t>
  </si>
  <si>
    <t>962 Т</t>
  </si>
  <si>
    <t>pump Gnome</t>
  </si>
  <si>
    <t>Насос  Гном</t>
  </si>
  <si>
    <t>963 Т</t>
  </si>
  <si>
    <t>Batteries</t>
  </si>
  <si>
    <t>180 аh 1000А 12 V</t>
  </si>
  <si>
    <t>Аккумуляторы 180 аh 1000А 12 V</t>
  </si>
  <si>
    <t>964 Т</t>
  </si>
  <si>
    <t>27.20.21.100.000.00.0796.000000000011</t>
  </si>
  <si>
    <t>стартерный, марка 6СТ-120АЗ, напряжение 12 В, емкость 120 А/ч, кислотный, ГОСТ 959-2002</t>
  </si>
  <si>
    <t xml:space="preserve"> 120 аh 800А12  V</t>
  </si>
  <si>
    <t>Аккумуляторы 120 аh 800А12  V</t>
  </si>
  <si>
    <t>965 Т</t>
  </si>
  <si>
    <t>27.20.21.100.000.00.0796.000000000017</t>
  </si>
  <si>
    <t>стартерный, марка 6СТ-100, напряжение 12 В, емкость 100 А/ч, кислотный</t>
  </si>
  <si>
    <t>100 аh 800А12  V</t>
  </si>
  <si>
    <t>Аккумуляторы 100 аh 800А12  V</t>
  </si>
  <si>
    <t>966 Т</t>
  </si>
  <si>
    <t xml:space="preserve">190 (for the diesel generator)
</t>
  </si>
  <si>
    <t>Аккумулятор 190 (на дизель генератор)</t>
  </si>
  <si>
    <t>967 Т</t>
  </si>
  <si>
    <t>25.99.29.490.022.00.0796.000000000000</t>
  </si>
  <si>
    <t>алюминиевая, 3-секционная</t>
  </si>
  <si>
    <t xml:space="preserve">Stepladder 12 steps
</t>
  </si>
  <si>
    <t xml:space="preserve">Стремянка 12 ступеней </t>
  </si>
  <si>
    <t>968 Т</t>
  </si>
  <si>
    <t>27.51.13.700.000.00.0796.000000000008</t>
  </si>
  <si>
    <t>Машина сушильная</t>
  </si>
  <si>
    <t>Drier</t>
  </si>
  <si>
    <t>конденсационная, загрузка белья не менее 10 кг</t>
  </si>
  <si>
    <t xml:space="preserve">Rated loading weight, kg, not more than 15, capacity kg\ h-330, the daily humidity of the laundry after drying is not more than 30 805 * 1070 * 1390, the weight of 230 kg.
</t>
  </si>
  <si>
    <t>Сушильная машина Номинальная загрузочная масса,кг,не более 15,производительностькг\ч-330,суточная влажность белья после сушки не более 30 1070*805*1390,масса 230 кг.</t>
  </si>
  <si>
    <t>969 Т</t>
  </si>
  <si>
    <t>7.51.24.300.000.00.0796.000000000006</t>
  </si>
  <si>
    <t>Электрочайник</t>
  </si>
  <si>
    <t>Electric kettle</t>
  </si>
  <si>
    <t>открытый, объем 1,5-1,99 л</t>
  </si>
  <si>
    <t>Volume - 1.7 l
  Power - 2000 W
  Heating element - Hidden Spiral
  Housing material - metal
  Color - Grey
  Lock-off switch without water "</t>
  </si>
  <si>
    <t xml:space="preserve">Чайник электрический Объем - 1.7 л
 Мощность - 2000 Вт
 Нагревательный элемент - Закрытая спираль
 Материал корпуса - металл
 Цвет - серый
 Блокировка включения без воды </t>
  </si>
  <si>
    <t>970 Т</t>
  </si>
  <si>
    <t>27.51.13.300.000.00.0796.000000000084</t>
  </si>
  <si>
    <t>Машина стиральная</t>
  </si>
  <si>
    <t>Washer</t>
  </si>
  <si>
    <t>автоматическая, класс стирки В, класс отжима F, загрузка белья не менее 8 кг</t>
  </si>
  <si>
    <t xml:space="preserve">High-speed washing machine with a full spin
• Maximum load - 13 kg dry linen
• Front panel in stainless steel
• Side panels in painted steel
• Stainless steel drum, technology
</t>
  </si>
  <si>
    <t xml:space="preserve">Стиральная машина 
•Высокоскоростная стиральная машина с полным отжимом
•Максимальная загрузка — 13 кг сухого белья
•Фронтальная панель из нержавеющей стали
•Боковые панели из окрашенной стали
•Барабан из нержавеющей стали, технология 
</t>
  </si>
  <si>
    <t>971 Т</t>
  </si>
  <si>
    <t>27.40.21.000.001.00.0796.000000000001</t>
  </si>
  <si>
    <t>Фонарь</t>
  </si>
  <si>
    <t>Lamp</t>
  </si>
  <si>
    <t>светодиодный, переносной</t>
  </si>
  <si>
    <t>Hand, LED, battery</t>
  </si>
  <si>
    <t>Фонарь Ручной, светодиодный, аккумуляторный</t>
  </si>
  <si>
    <t>972 Т</t>
  </si>
  <si>
    <t>25.93.14.300.000.00.0166.000000000002</t>
  </si>
  <si>
    <t>Nails</t>
  </si>
  <si>
    <t>формовочный, круглый, диаметр 1,4 мм, длина 70 мм, ГОСТ 4035-63</t>
  </si>
  <si>
    <t>building</t>
  </si>
  <si>
    <t>Гвозди строительные</t>
  </si>
  <si>
    <t>973 Т</t>
  </si>
  <si>
    <t>25.94.11.900.000.01.0166.000000000003</t>
  </si>
  <si>
    <t>Screw L - 50mm</t>
  </si>
  <si>
    <t>Шуруп саморез L - 50mm</t>
  </si>
  <si>
    <t>974 Т</t>
  </si>
  <si>
    <t>27.51.27.000.000.00.0796.000000000000</t>
  </si>
  <si>
    <t>Печь микроволновая</t>
  </si>
  <si>
    <t>Microwave</t>
  </si>
  <si>
    <t>стальная, из керамической эмали, емкость 13-18 л, без гриля</t>
  </si>
  <si>
    <t>Microwave: 28x46.2x32 sm
  Volume: 17 l
  Control Type: Electronic
  Operating modes: solo + Grill
  Microwave power: 800 W
  Grill power: 1000 W
  Color: silver</t>
  </si>
  <si>
    <t xml:space="preserve">Микроволновая печь Габариты: 28x46.2x32 см 
 Объем:17 л 
 Тип управления: электронное 
 Режимы работы: соло+гриль 
 Мощность микроволн: 800 Вт 
 Мощность гриля: 1000 Вт 
 Цвет: серебристый </t>
  </si>
  <si>
    <t>975 Т</t>
  </si>
  <si>
    <t>drainage pump</t>
  </si>
  <si>
    <t>Multiblock, centrifugal, submersible, such as gnomes, pumped medium: contaminated water containing solids (sand, cement, clay) mass concentration of 10%, particle size up to 5 mm</t>
  </si>
  <si>
    <t>Дренажный насос Моноблочный, центробежный, погружной, типа ГНОМ, перекачиваемая среда: загрязненная вода с содержанием механических примесей (песок, цемент, глина) массовой концентрацией до 10%, размером частиц до 5 мм</t>
  </si>
  <si>
    <t>976 Т</t>
  </si>
  <si>
    <t>27.51.23.790.000.00.0796.000000000000</t>
  </si>
  <si>
    <t>Электроутюг</t>
  </si>
  <si>
    <t>Steam generator with iron</t>
  </si>
  <si>
    <t>с парогенератором, подошва из алюминия, мощность бойлера не более 1500 Вт, объем бойлера не более 2 л, рабочее давление не более 5 Бар</t>
  </si>
  <si>
    <t>Steam generator with an iron works for ordinary tap water. Boilers steam generator are made of stainless steel Inox 18 \ 10 coated prevents the formation of lime raid. Fully immersed in the water.</t>
  </si>
  <si>
    <t>Парогенератор с утюгом  работает на обычной водопроводной воде. Бойлеры парогенератора изготовлены из нержавеющей стали Inox 18\10 с покрытием припятствующего образования известкого налета. Полностью погруженный в воду ТЭН.</t>
  </si>
  <si>
    <t>977 Т</t>
  </si>
  <si>
    <t>28.24.11.900.010.00.0796.000000000000</t>
  </si>
  <si>
    <t>Перфоратор</t>
  </si>
  <si>
    <t>perforator large</t>
  </si>
  <si>
    <t>электрический, сетевой</t>
  </si>
  <si>
    <t xml:space="preserve">Number of speeds: 1
Power: 900 Watts.
Weight: 4.7 kg
Impact energy: 5 J.
</t>
  </si>
  <si>
    <t>Перфоратор  большой Система питания: Сеть
Кол-во скоростей: 1
Мощность: 900 Вт.
Вес: 4.7 кг
Энергия удара: 5 Дж.</t>
  </si>
  <si>
    <t>978 Т</t>
  </si>
  <si>
    <t>perforator small</t>
  </si>
  <si>
    <t xml:space="preserve">power consumption of 800 W, chuck type SDS-Plus, the impact energy of 3.2 J, drilling diameter (concrete) to 24 mm diameter core drilling up to 50 mm, weight 2.8 kg
</t>
  </si>
  <si>
    <t xml:space="preserve">Перфоратор  маленький потребляемая мощность 800 Вт, тип патрона SDS-Plus, энергия удара 3,2 Дж, диаметр сверления (бетон) до 24 мм, диаметр сверления коронкой до 50 мм, масса 2,8 кг </t>
  </si>
  <si>
    <t>979 Т</t>
  </si>
  <si>
    <t>19.20.26.510.000.01.0168.000000000000</t>
  </si>
  <si>
    <t>Топливо</t>
  </si>
  <si>
    <t>diesel fuel for winter</t>
  </si>
  <si>
    <t>дизельное, температура застывания не выше -10°С, плотность при 20 °С не более 860 кг/м3, летнее, ГОСТ 305-82</t>
  </si>
  <si>
    <t>Дизельное топливо летнее для офиса</t>
  </si>
  <si>
    <t>980 Т</t>
  </si>
  <si>
    <t>19.20.26.520.000.01.0168.000000000000</t>
  </si>
  <si>
    <t>diesel fuel for summer</t>
  </si>
  <si>
    <t>дизельное, температура застывания не выше -35 - - 45°С, плотность при 20 °С не более 840 кг/м3, зимнее, ГОСТ 305-82</t>
  </si>
  <si>
    <t>Дизельное топливо зимнее для офиса</t>
  </si>
  <si>
    <t>981 Т</t>
  </si>
  <si>
    <t>13.92.12.530.002.00.0839.000000000004</t>
  </si>
  <si>
    <t>Комплект постельного белья</t>
  </si>
  <si>
    <t>Double bed linen</t>
  </si>
  <si>
    <t>из хлопка, двуспальный, состоит из одного пододеяльника, одной простыни и двух наволочек, плотность плетения высокая (85-120 нитей/см2), ГОСТ 31307-2005</t>
  </si>
  <si>
    <t>Pillowcases, sheets, quilt, fabric: satin, jacquard, satin weave with jacquard. Color gold, density 140g \ m. Cotton 100%. Duvet cover 145 \ 205 cm 2 pieces, sheet-220 \ 250 cm pillow case 70 \ 70 cm.</t>
  </si>
  <si>
    <t>Постельное белье двухспальные Наволочка, простыня, пододеяльник ткань сатин жаккард,сатиновое переплетение с жаккардовой выроботкой. Цвет золотой,плотность 140г\кв.м.Хлопок-100%.Пододеяльник 145\205 см-2 шт,простыня-220\250 см,наволочка 70\70 см.</t>
  </si>
  <si>
    <t>982 Т</t>
  </si>
  <si>
    <t>Linens</t>
  </si>
  <si>
    <t>cotton 2 bedroom</t>
  </si>
  <si>
    <t>Постельное белье хлобчато-бумажное 2-х спальное</t>
  </si>
  <si>
    <t>983 Т</t>
  </si>
  <si>
    <t>13.92.24.991.000.00.0796.000000000018</t>
  </si>
  <si>
    <t>Одеяло</t>
  </si>
  <si>
    <t>blankets</t>
  </si>
  <si>
    <t>стеганое, с верхом из хлопчатобумажных тканей, синтетическое, двуспальное, размер 240*200 см, СТ РК 1017-2000</t>
  </si>
  <si>
    <t>Blanket - quilted. Filler - an environmentally friendly fiber, camel hair. Size 200 \ 220 cm, weight filler -1.76 kg. Fabric cover -Import "microfiber" patterned "Camel". Type of  blankets - warm for winter.</t>
  </si>
  <si>
    <t>Одеяло -стеганное. Наполнитель -экологически чистое волокно-верблюжья шерсть. Размер 200\220 см,вес наполнителя -1.76 кг.Ткань чехла -импортное"Микрофибра"с рисунком"Верблюда". Тип одеяла -теплое, зимнее.</t>
  </si>
  <si>
    <t>984 Т</t>
  </si>
  <si>
    <t>13.92.14.300.006.01.0796.000000000011</t>
  </si>
  <si>
    <t>Bath towel 120 * 60 (bamboo)</t>
  </si>
  <si>
    <t>туалетное, из махровой ткани, размер 100*150 см, ГОСТ 11027-80</t>
  </si>
  <si>
    <t xml:space="preserve"> 100 % bamboo</t>
  </si>
  <si>
    <t>Полотенца банное 120*60 (бамбуковые) 100 % баммбук.</t>
  </si>
  <si>
    <t>984-1 Т</t>
  </si>
  <si>
    <t>985 Т</t>
  </si>
  <si>
    <t>Полотенца маленькие 80*60</t>
  </si>
  <si>
    <t>Towel small 80 * 60</t>
  </si>
  <si>
    <t xml:space="preserve">  100 % bamboo.</t>
  </si>
  <si>
    <t>Полотенца маленькие 80*60  100 % бамбук.</t>
  </si>
  <si>
    <t>985-1 Т</t>
  </si>
  <si>
    <t>986 Т</t>
  </si>
  <si>
    <t>Digital Camera</t>
  </si>
  <si>
    <t>"The system matrices 3MOS System Pro
Record FULL HD 3D with 3D-converter VW-CLT2
System 5.1-channel surround sound
Recording to SD card Aperture F1.5SH 2.8T,
12x optical zoom, focal length 2,84-368,8mm, equivalent to a 35mm camera video, photos 29,8-57,7mm, filter diameter 49mm manufacturer Leica Dicomar</t>
  </si>
  <si>
    <t>Цифровая видеокамера Система матриц 3MOS System Pro 
Запись FULL HD 3D с 3D-конвертером VW-CLT2 
Система 5.1-канального окружающего звука 
Запись на карту памяти SD Диафрагма F1.5Ш 2.8ТОптический зум 12х,фокусное расстояние 2,84-368,8мм,в эквиваленте 35мм камеры видео,фотографии 29,8-57,7мм,диаметр фильтра 49мм,производитель обьектива Leica Dicomar</t>
  </si>
  <si>
    <t>987 Т</t>
  </si>
  <si>
    <t>26.70.13.000.000.00.0796.000000000000</t>
  </si>
  <si>
    <t>Фотокамера</t>
  </si>
  <si>
    <t>Professional digital camera</t>
  </si>
  <si>
    <t>цифровая, зеркальная, для трехмерных объектов, сканирующая</t>
  </si>
  <si>
    <t>Matrix type: CMOS
CMOS matrix size: 22.2 x 14.7 mm
Multiplicity optical zoom: 3.0
The presence of the image stabilizer: No
Recording media: SD, SDHC, SDXC "</t>
  </si>
  <si>
    <t>Профессиональный цифровой фотоаппарат Тип матрицы: СMOS
Размер CMOS матрицы: 22.2 x 14.7 мм
Кратность оптического увеличения: 3.0
Наличие стабилизатора изображения: Нет
Носители информации: SD, SDHC, SDXC</t>
  </si>
  <si>
    <t>988 Т</t>
  </si>
  <si>
    <t>13.92.24.932.000.01.0796.000000000000</t>
  </si>
  <si>
    <t>Подушка</t>
  </si>
  <si>
    <t>Cushions 70 * 70</t>
  </si>
  <si>
    <t>спальная, с верхом из хлопчатобумажных тканей, пухо-перьевой наполнитель, размер 70*70 см, ГОСТ 30332-95</t>
  </si>
  <si>
    <t>Подушки 70*70  100 % бамбук.</t>
  </si>
  <si>
    <t>989 Т</t>
  </si>
  <si>
    <t>27.51.21.100.000.01.0796.000000000000</t>
  </si>
  <si>
    <t>Пылесос</t>
  </si>
  <si>
    <t>Vacuums</t>
  </si>
  <si>
    <t>для сухой уборки, пылесборник мешковой</t>
  </si>
  <si>
    <t>Cleaning system: mode "dry" filter
Power, kWt; 2.8 (2*1,4)
The low pressure, kPa: 30.0
Suction power, air-v: 700
Nominal air flow, l / s 132
Dimensions (mm) - Height: 840
Diameter: 400
Weight, kg: 25
Fuel tank for garbage collection, L: 20
The inner diameter of the hose, mm: 50
The efficiency of air purification: 99.9%
Noise level: less than 65 dB
Power supply voltage, V: 220 + "Earth"
Mean time to failure (replace e. Brushes): not less than 1000 hours
Mode of operation: continuous, non-stop
Case: Steel
Cover: Plastic</t>
  </si>
  <si>
    <t>Пылесос производственный.
Система очистки: режим «сухой» фильтрации
Мощность, кВт; 2,8 (2х1,4)
Максимальное разряжение, кПа: 30,0
Мощность всасывания, аэроватт: 700
Номинальный расход воздуха, л/сек: 132
Габаритные размеры (мм) - высота: 840
Диаметр: 400
Масса, кг: 25
Объем бака для сбора мусора, л: 20
Внутренний диаметр шланга, мм: 50
Эффективность очистки воздуха: более 99,9%
Уровень шума: не более 65 дБ
Напряжение электропитания, В: 220 + «Земля»
Средняя наработка до отказа (замена эл. щеток): не менее 1000 ч
Режим работы: непрерывный, круглосуточный
Корпус: стальной
Покрытие: полимерное</t>
  </si>
  <si>
    <t>990 Т</t>
  </si>
  <si>
    <t>28.29.42.300.001.00.0796.000000000000</t>
  </si>
  <si>
    <t>Оборудование гладильное</t>
  </si>
  <si>
    <t>Ironing board</t>
  </si>
  <si>
    <t>тип каландровый</t>
  </si>
  <si>
    <t>Arm height adjustment
housing
Material steel, plastic
length 125 cm
width 42 cm
Color gray</t>
  </si>
  <si>
    <t xml:space="preserve">Гладильная доска Рычаг регулировки высоты  
Корпус 
Материал сталь, пластик 
Габариты 
Глад.поверхность: длина 125 см 
Глад.поверхность:ширина 42 см 
Цвет серый </t>
  </si>
  <si>
    <t>991 Т</t>
  </si>
  <si>
    <t>32.30.15.800.002.00.0796.000000000002</t>
  </si>
  <si>
    <t>Мяч</t>
  </si>
  <si>
    <t>Balls for football hall</t>
  </si>
  <si>
    <t>надувной, кожаный</t>
  </si>
  <si>
    <t>Minifootball ball for games and training professional teams and clubs. Pearl laminated polyurethane PU 1800 with an integrated layer of non-woven material and a layer of foam for better control, 3 lining layer of mixed fabric (cotton and polyester), Camera with a filler to the low bounce. To play at sites with any coverings for streets and halls.
Standard - №4 FIFA Inspected
Weight - 350-390 gr
Circumference - 63.5-66.0 cm</t>
  </si>
  <si>
    <t>Мяч минифутбольный для игр и тренировок профессиональных команд и клубов. Перламутровый ламинированный полиуретан PU 1800 с интегрированным слоем из нектаного материала и слоем пены для лучшего контроля, 3 подкладочных слоя из смесовой ткани  (хлопок и полиэстер), бутиловая камера с наполнителем для низкого отскока. Для игры на площадках с любыми покрытиями, для улицы и  зала. 
Стандарт - №4 FIFA Inspected
Вес - 350-390 гр
Окружность - 63.5-66.0 см</t>
  </si>
  <si>
    <t>992 Т</t>
  </si>
  <si>
    <t>32.30.15.800.002.00.0796.000000000000</t>
  </si>
  <si>
    <t>balls for volleyball</t>
  </si>
  <si>
    <t>для волейбола</t>
  </si>
  <si>
    <t>Standard FIVB: MVA200№5, 260gr weight, circumference-65-67sm. Synthetic leather, microfiber, 8 panels, glued, butyl camera, blue and yellow</t>
  </si>
  <si>
    <t>Мячи для волейбола Стандарт FIVB:  MVA200№5,вес-260гр,окружность-65-67см. Синтетическая кожа, микрофибра, 8 панелей, клееный,бутиловая камера, цвет-сине-желтый.</t>
  </si>
  <si>
    <t>993 Т</t>
  </si>
  <si>
    <t>32.30.15.800.002.00.0796.000000000001</t>
  </si>
  <si>
    <t>balls for basketball</t>
  </si>
  <si>
    <t>надувной, резиновый</t>
  </si>
  <si>
    <t xml:space="preserve">Standard FIVA:
MoltenGF №7, weight-560-650gr,
circle-75-78sm
Approved and endorsed - DBB / FIBA
12 panels, color: orange / cream,
Material - composite leather
</t>
  </si>
  <si>
    <t>Мячи для баскетбола Стандарт FIВA:
MoltenGF №7,вес-560-650гр,
окружность-75-78см
Одобрен и утвержден – DBB/FIBA
12 панелей, цвета – оранжевый/кремовый, 
материал – композитная кожа</t>
  </si>
  <si>
    <t>994 Т</t>
  </si>
  <si>
    <t>32.30.15.600.000.01.0796.000000000000</t>
  </si>
  <si>
    <t>Ракетки</t>
  </si>
  <si>
    <t>Rackets for table tennis</t>
  </si>
  <si>
    <t>для тенниса, со струнами</t>
  </si>
  <si>
    <t xml:space="preserve">Justification: The 5-ply, weight, about 85gr., The size of the base-157h150mm., Base thickness: 5.6mm., The size of the handle-100h24mm shape handle: AN / FL / ST
Pads (smooth):
Evolution MX-P - 2 pieces
(1.9- red., Black 2.1)
Evolution EL-P - 2 pieces
(1.9- red., Black 2.1)
Tibhar 5Q - 2 pieces
(1.9-red., Black 2.1)
</t>
  </si>
  <si>
    <t>Ракетки для настольного тенниса, Основание: 5-ти слойное, вес-примерно 85гр.,размер основания-157х150мм.,толщина основания:5.6мм.,размер ручки-100х24мм,форма ручки:AN/FL/ST
Накладки  (гладкие):
Evolution MX-P – по 2 штуки
(1.9- крас., черный цвет   2.1- крас.,черн.цв.)
Evolution EL-P --  по 2 штуки
(1.9- крас., черный цвет   2.1- крас.,черн.цв.)
Tibhar 5Q  --  по 2 штуки
(1.9- крас., черный цвет   2.1- крас.,черн.цв.)</t>
  </si>
  <si>
    <t>995 Т</t>
  </si>
  <si>
    <t>32.30.15.500.001.00.0796.000000000000</t>
  </si>
  <si>
    <t>Balls for table tennis</t>
  </si>
  <si>
    <t>стальной, для настольного тенниса</t>
  </si>
  <si>
    <t xml:space="preserve">Balls: Double Fish (3-star, white)
</t>
  </si>
  <si>
    <t>Мячи для настольного тенниса, Double Fish(3-х звездные, белого цвета)</t>
  </si>
  <si>
    <t>996 Т</t>
  </si>
  <si>
    <t>32.40.42.590.000.00.0796.000000000001</t>
  </si>
  <si>
    <t>Игра</t>
  </si>
  <si>
    <t>Chess board</t>
  </si>
  <si>
    <t>из дерева, настольная</t>
  </si>
  <si>
    <t xml:space="preserve">Wooden board, 48h48sm
</t>
  </si>
  <si>
    <t>Шахматная доска деревянная, 48х48см</t>
  </si>
  <si>
    <t>997 Т</t>
  </si>
  <si>
    <t>32.30.15.900.005.00.0796.000000000000</t>
  </si>
  <si>
    <t>Часы</t>
  </si>
  <si>
    <t>Clock for chess and "Togyz kumalak"</t>
  </si>
  <si>
    <t>для игры в шахматы</t>
  </si>
  <si>
    <t xml:space="preserve">electronic
</t>
  </si>
  <si>
    <t>Часы для шахмат и "Тогыз кумалак" Электронные</t>
  </si>
  <si>
    <t>998 Т</t>
  </si>
  <si>
    <t>Bulletin "Togyz kumalak"</t>
  </si>
  <si>
    <t xml:space="preserve">plastic box-board
</t>
  </si>
  <si>
    <t>Доска "Тогыз кумалак" пластиковая коробка-доска</t>
  </si>
  <si>
    <t>999 Т</t>
  </si>
  <si>
    <t>Rackets for tennis</t>
  </si>
  <si>
    <t>Four-FX.dlina 69,12sm;
The surface area-107kv.dm, weight 264gr, without strings.
  SIX, ONE TOUR BLX
Length-69,12sm
The surface area-90kv.dm
Weight without strings-339gr</t>
  </si>
  <si>
    <t>Ракетки для большого тенниса Four FX.длина-69,12см;
Площадь поверхности-107кв.дм,вес без струн-264гр.
 SIX,ONE TOUR BLX
Длина-69,12см
Площадь поверхности-90кв.дм
Вес без струн-339гр</t>
  </si>
  <si>
    <t>1000 Т</t>
  </si>
  <si>
    <t>32.30.15.500.000.00.0796.000000000000</t>
  </si>
  <si>
    <t xml:space="preserve">Balls for tennis
</t>
  </si>
  <si>
    <t>для тенниса</t>
  </si>
  <si>
    <t xml:space="preserve">1. Dunlop Tour Brilliance 4B
2. Babolat Team (3B)
</t>
  </si>
  <si>
    <t>Мячи для большого тенниса 1. Dunlop Tour Brilliance 4B
2. Babolat Team (3B)</t>
  </si>
  <si>
    <t>1001 Т</t>
  </si>
  <si>
    <t>Табло для настольного тенниса</t>
  </si>
  <si>
    <t>Scoreboard for table tennis</t>
  </si>
  <si>
    <t>Табло перекидное</t>
  </si>
  <si>
    <t>scoreboard changeover</t>
  </si>
  <si>
    <t>Табло для настольного тенниса, перекидное</t>
  </si>
  <si>
    <t>1002 Т</t>
  </si>
  <si>
    <t>20.59.59.300.001.00.0168.000000000000</t>
  </si>
  <si>
    <t>Деэмульгатор</t>
  </si>
  <si>
    <t>demulsifying agent</t>
  </si>
  <si>
    <t>для отделения воды от нефти, в жидком виде</t>
  </si>
  <si>
    <t>Demulsifier for crude oil dehydration and desalting</t>
  </si>
  <si>
    <t>Деэмульгатор для обезвоживания и обессоливания нефти</t>
  </si>
  <si>
    <t>1002-1 Т</t>
  </si>
  <si>
    <t>18; 19;</t>
  </si>
  <si>
    <t>1002-2 Т</t>
  </si>
  <si>
    <t>1003 Т</t>
  </si>
  <si>
    <t>20.59.59.200.000.00.0168.000000000000</t>
  </si>
  <si>
    <t>Ингибитор</t>
  </si>
  <si>
    <t>corrosion inhibitor</t>
  </si>
  <si>
    <t>коррозии, против коррозии</t>
  </si>
  <si>
    <t>To prevent corrosion in the pipeline.</t>
  </si>
  <si>
    <t>Ингибитор коррозии Для предотвращения образования коррозий в трубопроводе.</t>
  </si>
  <si>
    <t>1004 Т</t>
  </si>
  <si>
    <t>20.59.59.690.002.00.0166.000000000000</t>
  </si>
  <si>
    <t>Бактерицид</t>
  </si>
  <si>
    <t>bactericide</t>
  </si>
  <si>
    <t>для подавления роста сульфатвосстанавливающих бактерий, вызывающих микробиологическую коррозию оборудования, композиция на основе диэтаноламина и диметилдитиокарбамата натрия</t>
  </si>
  <si>
    <t>Against the formation of a gray-adsorbing bacteria in oil reservoirs</t>
  </si>
  <si>
    <t>Бактерицид, Против образования сероадсорбирующих бактерий в нефтеносных пластах</t>
  </si>
  <si>
    <t>1005 Т</t>
  </si>
  <si>
    <t>20.59.59.100.001.00.0168.000000000000</t>
  </si>
  <si>
    <t>dispersant ASPO</t>
  </si>
  <si>
    <t>парафиноотложения, для предотвращения парафиноотложении, в жидком виде</t>
  </si>
  <si>
    <t xml:space="preserve">Suitable anti asphaltene deposits in wells and the piping system
</t>
  </si>
  <si>
    <t>Диспергатор АСПО, Предназначен против асфальтеновых отложений в скважинах и в системе трубопроводов</t>
  </si>
  <si>
    <t>1006 Т</t>
  </si>
  <si>
    <t>27.32.14.000.000.00.0006.000000000118</t>
  </si>
  <si>
    <t>Cable for electro-centrifugal pumps</t>
  </si>
  <si>
    <t>марка КПвПпБП, 3*16 мм2</t>
  </si>
  <si>
    <t xml:space="preserve">Cable KPvPpBP-130 3h16mm2 at 1700m with an extension cord. TU 3542-007-10995863-2008
</t>
  </si>
  <si>
    <t>Кабель для ЭЦН, КПвПпБП-130   3х16мм2  по 1700м с удлинителем. ТУ 3542-007-10995863-2008</t>
  </si>
  <si>
    <t>1006-1 Т</t>
  </si>
  <si>
    <t>1006-2 Т</t>
  </si>
  <si>
    <t>1007 Т</t>
  </si>
  <si>
    <t>19.20.29.550.000.00.0112.000000000000</t>
  </si>
  <si>
    <t>Oil for driving LRP</t>
  </si>
  <si>
    <t>трансмиссионное, марка ТСп-10, ГОСТ 23652-79</t>
  </si>
  <si>
    <t xml:space="preserve">Oil industrial gear Shell Omala S4 GX 220
</t>
  </si>
  <si>
    <t>Масло для привода LRP индустриальное редукторное Shell Omala S4 GX 220</t>
  </si>
  <si>
    <t>1008 Т</t>
  </si>
  <si>
    <t>19.20.29.540.000.00.0112.000000000000</t>
  </si>
  <si>
    <t>Oil MDPN</t>
  </si>
  <si>
    <t>электроизоляционное, марка МВТ</t>
  </si>
  <si>
    <t xml:space="preserve">dielectric strength of at least 30 kV 20 liter canisters for ESP
</t>
  </si>
  <si>
    <t>Масло МДПН, диэлектрическая прочность не менее 30 Кв в 20 литровых канистрах для ЭЦН</t>
  </si>
  <si>
    <t>1009 Т</t>
  </si>
  <si>
    <t xml:space="preserve">Extension Cable cross section 13mm2, length 25 m, the temperature of at least 230 ° C
</t>
  </si>
  <si>
    <t>Кабельный удлинитель сечение  13мм2, длина 25м, температура не менее 230°С</t>
  </si>
  <si>
    <t>1010 Т</t>
  </si>
  <si>
    <t>Extension Cable</t>
  </si>
  <si>
    <t>Extension Cable cross section 16mm2, the length of 35m, the temperature of at least 230 ° C</t>
  </si>
  <si>
    <t>Кабельный удлинитель сечение  16мм2, длина 35м, температура не менее 230°С</t>
  </si>
  <si>
    <t>1011 Т</t>
  </si>
  <si>
    <t>24.20.12.200.000.02.0168.000000000200</t>
  </si>
  <si>
    <t>Tubing 89 mm</t>
  </si>
  <si>
    <t>Диаметр НКТ – 3 1/2 EU(89 мм ВНКТ), толщина стенки –6,45 мм.
Марка стали J-55 (K-55)
 Стандарт API – 5ST</t>
  </si>
  <si>
    <t>Diameter tubing - 3 1/2 EU (VNKT 89 mm), wall thickness of -6.45 mm.
Steel grade J-55 (K-55)
  Standard API - 5ST</t>
  </si>
  <si>
    <t>Насосно-компрессорные трубы 89 мм, Диаметр НКТ – 3 1/2 EU(89 мм ВНКТ), толщина стенки –6,45 мм.
Марка стали J-55 (K-55)
 Стандарт API – 5ST</t>
  </si>
  <si>
    <t>1012 Т</t>
  </si>
  <si>
    <t>Block submersible telemetry BP-103 (BP-117) *</t>
  </si>
  <si>
    <t>Sensor for the formation and transmission of downhole pressure and temperature. Voltage Ui V - 170-285; Supply voltage frequency, Hz - 50 ± 1; Power consumption, W, not more than -22.5; The range of controllable insulation, 10-10000; Accuracy insulation monitor, %, not more than ± 2 range from 10 to 350</t>
  </si>
  <si>
    <t>Блок погружной телеметрии БП-103 (БП-117)*Датчик для передачи пластового и  забойного давления и температуры. Напряжение питания Uвх, В - 170-285; Частота питающего напряжения, Гц - 50±1; Мощность потребления, Вт, не более -22,5; Диапазон контролируемого сопротивления изоляции, кОм 10-10000; Погрешность контроля сопротивления изоляции, %, не более  ±2 в диапазоне от 10 до 350 кОм.</t>
  </si>
  <si>
    <t>1013 Т</t>
  </si>
  <si>
    <t>Погружной электродвигатель ПЭД-28</t>
  </si>
  <si>
    <t>Submersible motor SEM-28</t>
  </si>
  <si>
    <t>ПЭД-28 термостойкий,  в комлекте с  ТМС и гидрозащитой</t>
  </si>
  <si>
    <t>SMM-28 heat-resistant, set in the TMS and hydraulic protection</t>
  </si>
  <si>
    <t>1014 Т</t>
  </si>
  <si>
    <t>Погружной электродвигатель ПЭД-32</t>
  </si>
  <si>
    <t>Submersible motor SEM-32</t>
  </si>
  <si>
    <t>ПЭД-32 термостойкий, в комлекте с ТМС и  гидрозащитой</t>
  </si>
  <si>
    <t>SMM-32 heat-resistant, set in the TMS and hydraulic protection</t>
  </si>
  <si>
    <t>1015 Т</t>
  </si>
  <si>
    <t>Погружной электродвигатель ПЭД-40</t>
  </si>
  <si>
    <t>Submersible motor SEM-40</t>
  </si>
  <si>
    <t>ПЭД-40- термостойкий, в комлекте с ТМС и  гидрозащитой</t>
  </si>
  <si>
    <t>SMM-40-resistant, set in the TMS and hydraulic protection</t>
  </si>
  <si>
    <t>Погружной электродвигатель ПЭД-40- термостойкий, в комлекте с ТМС и  гидрозащитой</t>
  </si>
  <si>
    <t>1016 Т</t>
  </si>
  <si>
    <t>28.13.31.000.111.00.0839.000000000000</t>
  </si>
  <si>
    <t>Spare parts for the installation of ECP</t>
  </si>
  <si>
    <t>запасные части к трехплунжерным кривошипным насосам и агрегатам</t>
  </si>
  <si>
    <t>Repair kit for the drain valve of the COP-73, gaskets for sections ECP seals for of GZN-92, under the leaden puck stoppers SMM lead washers for non-return valve for the SMM, lead washers to seal section of GZN -91</t>
  </si>
  <si>
    <t>ЗИП для монтажа ЭЦН. Рем.комплект для сливного клапана КС-73, сальники на токковод и кабельную муфту  для ПЭД, сальники для секции УЭЦН, сальники для ГЗН-92, свинцовые шайбы под пробки для ПЭД свинцовые шайбы для обратного клапана для ПЭД, свинцовые шайбы для гидрозащиты ГЗН-91</t>
  </si>
  <si>
    <t>1017 Т</t>
  </si>
  <si>
    <t>28.29.12.900.006.00.0796.000000000000</t>
  </si>
  <si>
    <t>Газосепаратор</t>
  </si>
  <si>
    <t>Gas Separator dispersant</t>
  </si>
  <si>
    <t>блочный</t>
  </si>
  <si>
    <t>Submission of 25 - 250 m3 / d. Gas content of 10-90% at the entrance. Rated speed 2910 rev / min. The diameter of the housing 92, 103mm</t>
  </si>
  <si>
    <t xml:space="preserve">Газосепаратор-диспергатор, Подача  25 - 250 м3/сут.  Газосодержание на входе10-90% 
Номинальная частота 2910 об/мин. Диаметр корпуса 92, 103мм.
</t>
  </si>
  <si>
    <t>1018 Т</t>
  </si>
  <si>
    <t>28.13.12.900.000.02.0796.000000000000</t>
  </si>
  <si>
    <t>The pump rod</t>
  </si>
  <si>
    <t>штанговый, глубинный, напор 15,0 МПа, диаметр 44 мм</t>
  </si>
  <si>
    <t xml:space="preserve">10-25m3 / day
</t>
  </si>
  <si>
    <t>Насос штанговый 10-25м3/сут</t>
  </si>
  <si>
    <t>1019 Т</t>
  </si>
  <si>
    <t>28.14.11.900.004.00.0796.000000000014</t>
  </si>
  <si>
    <t>Hydraulic shut-off device</t>
  </si>
  <si>
    <t>чугунный, тип соединения - фланцевый, тип КМ-ВМ отсекательный, давление условное 1 (1,6) МПа, условный диаметр 50 мм</t>
  </si>
  <si>
    <t xml:space="preserve">for emergency operation at a pressure drop at the mouth of operating wells. Flange size 2 9/16 "-3000 PSI
</t>
  </si>
  <si>
    <t>Гидравлическое отсекающее устройство предназначен для аварийного срабатывания при перепаде давления на устье  эксплуатационных скважинах. Размер фланца  2 9/16"-3000 PSI</t>
  </si>
  <si>
    <t>1020 Т</t>
  </si>
  <si>
    <t>Repair Kit for adjustable nozzle</t>
  </si>
  <si>
    <t xml:space="preserve">регулировочного клапана, </t>
  </si>
  <si>
    <t>Repair kit for adjustable fitting "Cameron" Model CC-15. 29/ 16-3000 PSI</t>
  </si>
  <si>
    <t>Ремкомплект для регулируемого штуцера,  "Cameron" модель СС-15. 2 9/16-3000 PSI</t>
  </si>
  <si>
    <t>1021 Т</t>
  </si>
  <si>
    <t>24.20.40.100.010.01.0796.000000000001</t>
  </si>
  <si>
    <t>Фланец</t>
  </si>
  <si>
    <t>Flange 2 1/16 "with a hole 2" with bolts and nuts</t>
  </si>
  <si>
    <t>стальной, накидной, ГОСТ 12820-80</t>
  </si>
  <si>
    <t>Фланец 2 1/16" с отверстием 2" со шпильками и гайками</t>
  </si>
  <si>
    <t>1022 Т</t>
  </si>
  <si>
    <t>Flange 2 9/16 "welded to the studs and nuts</t>
  </si>
  <si>
    <t>Фланец 2 9/16" под приварку с шпильками и гайками</t>
  </si>
  <si>
    <t>1023 Т</t>
  </si>
  <si>
    <t>Flange 2 9/16 "API -3000RA 88,9 * 5,6RX27 with a hole 2" with bolts and nuts</t>
  </si>
  <si>
    <t>Фланец   2 9/16" АРI -3000RA 88,9*5,6RX27 с отверстием 2" со шпильками и гайками</t>
  </si>
  <si>
    <t>1024 Т</t>
  </si>
  <si>
    <t>Flange 2 9/16 "API -3000RA 88,9 * 5,6RX27 deaf with bolts and nuts</t>
  </si>
  <si>
    <t>Фланец   2 9/16" АРI -3000RA 88,9*5,6RX27 глухой со шпильками и гайками</t>
  </si>
  <si>
    <t>1025 Т</t>
  </si>
  <si>
    <t>Flange 3 1/8 "RX31 with bolts and nuts</t>
  </si>
  <si>
    <t>Фланец   3 1/8" RX31  со шпильками и гайками</t>
  </si>
  <si>
    <t>1026 Т</t>
  </si>
  <si>
    <t>19.20.29.590.001.00.0166.000000000000</t>
  </si>
  <si>
    <t>Арматурная смазка (касторовое масло)</t>
  </si>
  <si>
    <t>Grease for slide gate valves christmas trees</t>
  </si>
  <si>
    <t>загущенное гидратированным кальциевым мылом кислот касторового масла, с добавлением присадок</t>
  </si>
  <si>
    <t>Смазка для шиберных задвижек фонтанных арматур</t>
  </si>
  <si>
    <t>1026-Т</t>
  </si>
  <si>
    <t>1027 Т</t>
  </si>
  <si>
    <t>20.59.41.990.000.00.0112.000000000000</t>
  </si>
  <si>
    <t>Жидкость</t>
  </si>
  <si>
    <t>Liquid-shut valve Univis J-13</t>
  </si>
  <si>
    <t>трансмиссионная, смазочная, гидравлическая</t>
  </si>
  <si>
    <t>Жидкость для клапана отсекателя Univis J-13</t>
  </si>
  <si>
    <t>1027-1 Т</t>
  </si>
  <si>
    <t>1028 Т</t>
  </si>
  <si>
    <t>27.51.27.000.000.00.0796.000000000001</t>
  </si>
  <si>
    <t>microwave</t>
  </si>
  <si>
    <t>стальная, из керамической эмали, емкость 19-22 л, без гриля</t>
  </si>
  <si>
    <t>20l</t>
  </si>
  <si>
    <t>Микроволновая печь 20 л</t>
  </si>
  <si>
    <t>1029 Т</t>
  </si>
  <si>
    <t>27.51.11.100.001.00.0796.000000000001</t>
  </si>
  <si>
    <t>household refrigerators</t>
  </si>
  <si>
    <t>однокамерный, отдельностоящй, объем 50-99 л, с морозильным отделом</t>
  </si>
  <si>
    <t>color: white, height 50,6sm, 44,9sm width, depth 46cm, the total amount of 58 liters, energy efficiency class B, shelves: 1 metal</t>
  </si>
  <si>
    <t>Холодильник бытовой цвет: белый, высота 50,6см, ширина 44,9см, глубина 46см, общий объем 58 литров, класс энергопотребления В полки: 1 металл</t>
  </si>
  <si>
    <t>1029-1 Т</t>
  </si>
  <si>
    <t>1030 Т</t>
  </si>
  <si>
    <t>100l</t>
  </si>
  <si>
    <t>Холодильник бытовой объём 100 литров</t>
  </si>
  <si>
    <t>1030-1 Т</t>
  </si>
  <si>
    <t>1031 Т</t>
  </si>
  <si>
    <t>27.40.21.000.001.00.0796.000000000000</t>
  </si>
  <si>
    <t>torch</t>
  </si>
  <si>
    <t>галогенный, переносной</t>
  </si>
  <si>
    <t>Ansmann powerlight 5.1
 handscheinwerfer portable lamp
 with charger, Exx manufacturer</t>
  </si>
  <si>
    <t xml:space="preserve">Фонарь переносной Ansmann powerlight 5.1
handscheinwerfer portable lamp
с зарядным устройством, Ехх изготовлением.  </t>
  </si>
  <si>
    <t>1031-1 Т</t>
  </si>
  <si>
    <t>1031-2 Т</t>
  </si>
  <si>
    <t>1032 Т</t>
  </si>
  <si>
    <t>20.30.11.900.000.00.0112.000000000000</t>
  </si>
  <si>
    <t>Paint blue</t>
  </si>
  <si>
    <t>марка ВД-ВА-224, ГОСТ 28196-89</t>
  </si>
  <si>
    <t xml:space="preserve">Paint in 3 kg cans
 </t>
  </si>
  <si>
    <t>Краска синяя, Малярная в 3-х кг банках</t>
  </si>
  <si>
    <t>1033 Т</t>
  </si>
  <si>
    <t>Primer gray</t>
  </si>
  <si>
    <t>banks</t>
  </si>
  <si>
    <t>Грунтовка серая в банках</t>
  </si>
  <si>
    <t>1034 Т</t>
  </si>
  <si>
    <t>26.51.51.100.001.00.0796.000000000256</t>
  </si>
  <si>
    <t>Thermometers production overheads WIKA.</t>
  </si>
  <si>
    <t>ТТ, диапазон измерения температуры 0-100°С</t>
  </si>
  <si>
    <t xml:space="preserve">Thermometers production WIKA. Type S73.100 Range 0 .. + 100 ° C, process connection - Consignment pipe
</t>
  </si>
  <si>
    <t xml:space="preserve">Термометры накладные производства WIKA. Термометры производства WIKA. Тип S73.100  Диапазон 0..+100С, Подключение к процессу - накладной на трубу </t>
  </si>
  <si>
    <t>1034-1 Т</t>
  </si>
  <si>
    <t xml:space="preserve">Термометры накладные Тип S73.100  Диапазон 0..+100С, Подключение к процессу - накладной на трубу </t>
  </si>
  <si>
    <t>1035 Т</t>
  </si>
  <si>
    <t>Обтировочный материал (ветошь)</t>
  </si>
  <si>
    <t>Wiping material (cloth)</t>
  </si>
  <si>
    <t>rag</t>
  </si>
  <si>
    <t>1036 Т</t>
  </si>
  <si>
    <t>A transparent adhesive tape</t>
  </si>
  <si>
    <t>Scotch transparent wide width of not less than 8 cm, the thickness of less than 5cm n roll</t>
  </si>
  <si>
    <t>Скотч широкий прозрачный, ширина не менее 8см, толщина рулона н менее 5см</t>
  </si>
  <si>
    <t>1037 Т</t>
  </si>
  <si>
    <t>25.73.30.300.000.03.0796.000000000105</t>
  </si>
  <si>
    <t>Ключ</t>
  </si>
  <si>
    <t>Wrench Pipe 40 mm"</t>
  </si>
  <si>
    <t>гаечный, разводной, размер зева 40 мм, ГОСТ 7275-75</t>
  </si>
  <si>
    <t>Company RIDGID, Marking №31395</t>
  </si>
  <si>
    <t>Ключ разводной трубный  40мм, артикуль №31395</t>
  </si>
  <si>
    <t>1038 Т</t>
  </si>
  <si>
    <t>Pipe wrench 60 mm</t>
  </si>
  <si>
    <t>гаечный, разводной, размер зева 60 мм, ГОСТ 7275-75</t>
  </si>
  <si>
    <t>Company RIDGID, Marking №31015</t>
  </si>
  <si>
    <t>Ключ разводной трубный  60 мм артикуль №31015</t>
  </si>
  <si>
    <t>1039 Т</t>
  </si>
  <si>
    <t>25.94.11.850.001.00.0796.000000000020</t>
  </si>
  <si>
    <t>Гайка</t>
  </si>
  <si>
    <t>Nut M16</t>
  </si>
  <si>
    <t>шестигранная, резьба М16, размер под ключ 24 мм, высота 13мм</t>
  </si>
  <si>
    <t>Гайка М16</t>
  </si>
  <si>
    <t>1040 Т</t>
  </si>
  <si>
    <t>25.94.11.850.001.00.0796.000000000021</t>
  </si>
  <si>
    <t>Nut M18</t>
  </si>
  <si>
    <t>шестигранная, резьба М12, размер под ключ 18 мм, высота 14,9 мм</t>
  </si>
  <si>
    <t>Гайка М18</t>
  </si>
  <si>
    <t>1041 Т</t>
  </si>
  <si>
    <t>Nut M20</t>
  </si>
  <si>
    <t>шестигранная, резьба М12, размер под ключ 20 мм, высота 14,9 мм</t>
  </si>
  <si>
    <t>Гайка М20</t>
  </si>
  <si>
    <t>1042 Т</t>
  </si>
  <si>
    <t>Nut M22</t>
  </si>
  <si>
    <t>шестигранная, резьба М12, размер под ключ 22 мм, высота 14,9 мм</t>
  </si>
  <si>
    <t>Гайка М22</t>
  </si>
  <si>
    <t>1043 Т</t>
  </si>
  <si>
    <t>Nut M24</t>
  </si>
  <si>
    <t>шестигранная, резьба М24, размер под ключ 18 мм, высота 14,9 мм</t>
  </si>
  <si>
    <t>Гайка М24</t>
  </si>
  <si>
    <t>1044 Т</t>
  </si>
  <si>
    <t>25.94.12.300.000.00.0796.000000000012</t>
  </si>
  <si>
    <t>Шайба</t>
  </si>
  <si>
    <t>Washer M20</t>
  </si>
  <si>
    <t>стопорная, с внутренними зубьями, диаметр 20 мм</t>
  </si>
  <si>
    <t>Шайба М20</t>
  </si>
  <si>
    <t>1045 Т</t>
  </si>
  <si>
    <t>25.94.11.310.002.00.0796.000000000030</t>
  </si>
  <si>
    <t>bolt</t>
  </si>
  <si>
    <t>с шестигранной головкой  , диаметр резьбы 10 мм, длина 30 мм</t>
  </si>
  <si>
    <t>М10х30</t>
  </si>
  <si>
    <t>Болт М10х30</t>
  </si>
  <si>
    <t>1046 Т</t>
  </si>
  <si>
    <t>nut</t>
  </si>
  <si>
    <t>шестигранная, резьба М10, размер под ключ 18 мм, высота 14,9 мм</t>
  </si>
  <si>
    <t>М10</t>
  </si>
  <si>
    <t>Гайка М10</t>
  </si>
  <si>
    <t>1047 Т</t>
  </si>
  <si>
    <t>washer</t>
  </si>
  <si>
    <t>Шайба М10</t>
  </si>
  <si>
    <t>1048 Т</t>
  </si>
  <si>
    <t>32.91.11.530.000.00.0796.000000000000</t>
  </si>
  <si>
    <t>Метла</t>
  </si>
  <si>
    <t>Brush a large broom</t>
  </si>
  <si>
    <t>из материалов животного происхождения</t>
  </si>
  <si>
    <t>Brush 25 cm with superrigid pile brush pile in the polymeric thick, thick and 7 cm long, with a long metal handle 1.45 m. To clean different surfaces.</t>
  </si>
  <si>
    <t xml:space="preserve">Щетка-метла большая, 25 см со сверхжестким ворсом, ворс у щетки полимерный толстый, густой и длинный 7 см, с длинной металлической  рукояткой 1,45 м.  для чистки различных поверхностей. </t>
  </si>
  <si>
    <t>1049 Т</t>
  </si>
  <si>
    <t>25.73.30.550.001.00.0796.000000000003</t>
  </si>
  <si>
    <t>Кувалда</t>
  </si>
  <si>
    <t>sledgehammer</t>
  </si>
  <si>
    <t>универсальная, остроносая, деревянная рукоятка</t>
  </si>
  <si>
    <t>Sledgehammer (copper, weight-3kg) company RIDGID, Marking №10415005S</t>
  </si>
  <si>
    <t>Кувалда (обмедненный , вес-3кг) фирма RIDGID, артикуль №10415005С</t>
  </si>
  <si>
    <t>1050 Т</t>
  </si>
  <si>
    <t>14.19.32.350.006.00.0796.000000000000</t>
  </si>
  <si>
    <t>Комбинезон</t>
  </si>
  <si>
    <t>The costume is a one-off</t>
  </si>
  <si>
    <t>одноразовый, спецодежда медицинская, из гипоаллергенного материала</t>
  </si>
  <si>
    <t>to work with paraffin-cutting and production activities</t>
  </si>
  <si>
    <t xml:space="preserve">Костюм одноразовый для работ с парафинорезкой  и производственных работ </t>
  </si>
  <si>
    <t>1051 Т</t>
  </si>
  <si>
    <t>25.73.30.850.001.00.0796.000000000000</t>
  </si>
  <si>
    <t>Тиски</t>
  </si>
  <si>
    <t>Hand vices</t>
  </si>
  <si>
    <t>слесарные</t>
  </si>
  <si>
    <t>Locksmith vise large</t>
  </si>
  <si>
    <t>Слесарные тиски большие</t>
  </si>
  <si>
    <t>1051-1 Т</t>
  </si>
  <si>
    <t>1052 Т</t>
  </si>
  <si>
    <t>25.73.30.300.002.00.0704.000000000000</t>
  </si>
  <si>
    <t>Набор ключей</t>
  </si>
  <si>
    <t>для винтов с внутренним шестигранником, ГОСТ 11737-93</t>
  </si>
  <si>
    <t>Specialized conveying suitcase, operators UDNG NGOs (oil field equipment)</t>
  </si>
  <si>
    <t>Набор рожко-накидных ключей от  8 до 42 мм, Специализированном транспортировочном чемоданчике, для операторов УДНГ НПО (нефте промыслового оборудования)</t>
  </si>
  <si>
    <t>1053 Т</t>
  </si>
  <si>
    <t>Hex Key Set</t>
  </si>
  <si>
    <t>Allen key T-shaped (2, 2.5, 3, 4, 5, 7, 8, 10, 12, 14, 17mm)</t>
  </si>
  <si>
    <t>Набор шестигранных ключей Г-образных (2, 2,5, 3, 4, 5, 7, 8, 10, 12, 14, 17мм)</t>
  </si>
  <si>
    <t>1054 Т</t>
  </si>
  <si>
    <t>25.71.11.920.000.00.0796.000000000000</t>
  </si>
  <si>
    <t>Cutters (bakarez)</t>
  </si>
  <si>
    <t>рычажные, диаметр перерезаемых кабелей до 10мм</t>
  </si>
  <si>
    <t>Cutters (bokarez) for cutting the wire at least 2 mm</t>
  </si>
  <si>
    <t>Кусачки (бокарез) для разрезания проволки не менее 2мм</t>
  </si>
  <si>
    <t>1055 Т</t>
  </si>
  <si>
    <t>1056 Т</t>
  </si>
  <si>
    <t>№ 10,24/6</t>
  </si>
  <si>
    <t>Скобы № 10,24/6</t>
  </si>
  <si>
    <t>1057 Т</t>
  </si>
  <si>
    <t>armchair</t>
  </si>
  <si>
    <t xml:space="preserve">Armchair soft leather, beige / black
</t>
  </si>
  <si>
    <t>Кресло мягкое кожа, бежевый/черный цвет</t>
  </si>
  <si>
    <t>1058 Т</t>
  </si>
  <si>
    <t xml:space="preserve">50m spool 220
</t>
  </si>
  <si>
    <t>Удлинитель катушечный 50м 220В</t>
  </si>
  <si>
    <t>1059 Т</t>
  </si>
  <si>
    <t>25.73.40.190.002.00.0796.000000000000</t>
  </si>
  <si>
    <t>длина 5 м</t>
  </si>
  <si>
    <t xml:space="preserve">Roulettes, tapes measuring pocket 044,052,005
</t>
  </si>
  <si>
    <t>Рулетка 5м измерительные карманные 044 052 005</t>
  </si>
  <si>
    <t>1060 Т</t>
  </si>
  <si>
    <t>Roulettes, tapes measuring pocket 044,052,005</t>
  </si>
  <si>
    <t>1061 Т</t>
  </si>
  <si>
    <t xml:space="preserve">FUM tape for sealing, 20 mm x 30 mm x 0.20 mm
</t>
  </si>
  <si>
    <t>Лента Фум для уплотнения, 20 мм х 30 мм х 0,20 мм</t>
  </si>
  <si>
    <t>1062 Т</t>
  </si>
  <si>
    <t>Fum tape, 20 mm x 30 mm x 0.20 mm, 100% PTFE</t>
  </si>
  <si>
    <t>Лента ФУМ, 20 мм х 30 мм х 0,20 мм, 100 % PTFE</t>
  </si>
  <si>
    <t>1063 Т</t>
  </si>
  <si>
    <t>Шланг высокого давления</t>
  </si>
  <si>
    <t>шланг высокого давления 2" 100 бар с концами БРС (ниппель-муфта), не менее 10 м.</t>
  </si>
  <si>
    <t>High-pressure hose</t>
  </si>
  <si>
    <t>high pressure hose 2 "100 bar with the ends (male-female), not less than 10 m.</t>
  </si>
  <si>
    <t>1064 Т</t>
  </si>
  <si>
    <t>25.73.30.300.000.02.0796.000000000000</t>
  </si>
  <si>
    <t>Key gas №2</t>
  </si>
  <si>
    <t xml:space="preserve">газовый, </t>
  </si>
  <si>
    <t>№2</t>
  </si>
  <si>
    <t>Ключ газовый №2</t>
  </si>
  <si>
    <t>1065 Т</t>
  </si>
  <si>
    <t>Key gas №3</t>
  </si>
  <si>
    <t>№3</t>
  </si>
  <si>
    <t>Ключ газовый №3</t>
  </si>
  <si>
    <t>1066 Т</t>
  </si>
  <si>
    <t>Key gas №5</t>
  </si>
  <si>
    <t>№5</t>
  </si>
  <si>
    <t>Ключ газовый №5</t>
  </si>
  <si>
    <t>1067 Т</t>
  </si>
  <si>
    <t xml:space="preserve">Operative Journal
Hardcover 120 pages "
</t>
  </si>
  <si>
    <t>Журнал Оперативный
В твердом переплете 120 страниц</t>
  </si>
  <si>
    <t>1068 Т</t>
  </si>
  <si>
    <t>journal of Accounting</t>
  </si>
  <si>
    <t xml:space="preserve">Journal of Accounting work on the dresses and orders
Hardcover 120 pages "
</t>
  </si>
  <si>
    <t>Журнал учета работ по нарядам и распоряжениям
В твердом переплете 120 страниц</t>
  </si>
  <si>
    <t>1069 Т</t>
  </si>
  <si>
    <t xml:space="preserve">"The magazine orders
Hardcover 120 pages "
</t>
  </si>
  <si>
    <t>Журнал распоряжений
В твердом переплете 120 страниц</t>
  </si>
  <si>
    <t>1070 Т</t>
  </si>
  <si>
    <t xml:space="preserve">"Journal of defects and malfunctions of electrical equipment
Hardcover 120 pages "
</t>
  </si>
  <si>
    <t>Журнал дефектов и неполадков электрооборудования
В твердом переплете 120 страниц</t>
  </si>
  <si>
    <t>1071 Т</t>
  </si>
  <si>
    <t>23.14.12.900.007.00.0736.000000000000</t>
  </si>
  <si>
    <t>Вата</t>
  </si>
  <si>
    <t>Mineral wool</t>
  </si>
  <si>
    <t>теплоизоляционная, минеральная, ГОСТ 4640-2011</t>
  </si>
  <si>
    <t xml:space="preserve">"Mineral wool foil.
  F-50 foil </t>
  </si>
  <si>
    <t>Минеральная вата фольгированная. 
 URSA Ф-50 фольгированная</t>
  </si>
  <si>
    <t>1071-1 Т</t>
  </si>
  <si>
    <t>1072 Т</t>
  </si>
  <si>
    <t>Set of keys (Rozhkovo-flare)</t>
  </si>
  <si>
    <t xml:space="preserve">Set wrench combined. Code 060 225 820
</t>
  </si>
  <si>
    <t>Набор ключей  (рожково-накидных) гаечных комбинированных. Код 060 225 820</t>
  </si>
  <si>
    <t>1073 Т</t>
  </si>
  <si>
    <t>25.73.30.630.001.00.0704.000000000000</t>
  </si>
  <si>
    <t>Набор отверток</t>
  </si>
  <si>
    <t>Screwdriver Set</t>
  </si>
  <si>
    <t>Screwdriver Set. Code 068 480 049</t>
  </si>
  <si>
    <t>Набор отверток. Код 068 480 049</t>
  </si>
  <si>
    <t>1074 Т</t>
  </si>
  <si>
    <t>Screwdriver with impact cap. Code 062 208 006</t>
  </si>
  <si>
    <t>Набор отверток с ударным наконечником. Код 062 208 006</t>
  </si>
  <si>
    <t>1075 Т</t>
  </si>
  <si>
    <t>Tool case with a set of keys</t>
  </si>
  <si>
    <t xml:space="preserve">PROMAT   Steckschlüsselsatz 1/4"-1/2" Art.-Nr. 4000 820223  (69 subjects) </t>
  </si>
  <si>
    <t xml:space="preserve">Чемодан инструментальный с набором ключей   PROMAT   Steckschlüsselsatz 1/4"-1/2" Art.-Nr. 4000 820223  (69 предметов) </t>
  </si>
  <si>
    <t>1076 Т</t>
  </si>
  <si>
    <t>25.73.30.370.002.00.0704.000000000000</t>
  </si>
  <si>
    <t>Набор головок</t>
  </si>
  <si>
    <t>Set of heads</t>
  </si>
  <si>
    <t>тип А, с внутренним шестигранным зевом, размер 3,2-80 мм, ГОСТ 25604-83</t>
  </si>
  <si>
    <t>22-50 mm GEDORE.Artikel-Nr.4000 820606</t>
  </si>
  <si>
    <t>Набор головок 22-50 мм GEDORE.Artikel-Nr.4000 820606</t>
  </si>
  <si>
    <t>1077 Т</t>
  </si>
  <si>
    <t>27.90.12.500.001.00.0796.000000000004</t>
  </si>
  <si>
    <t>Протектор</t>
  </si>
  <si>
    <t>Tread RX - 20 of magnesium alloy brand MP-1 complete</t>
  </si>
  <si>
    <t>для защиты от коррозии, магниевый, подвесной</t>
  </si>
  <si>
    <t>Протектор ПРМ - 20 из магниевого сплава марки МП-1 в комплектеПротектор ПРМ - 20 из магниевого сплава  марки МП-1 в комплекте</t>
  </si>
  <si>
    <t>1078 Т</t>
  </si>
  <si>
    <t>28.14.13.900.014.00.0796.000000000215</t>
  </si>
  <si>
    <t>Клапан обратный</t>
  </si>
  <si>
    <t>Check Valve</t>
  </si>
  <si>
    <t>стальной, межфланцевый, тип КЛО для воды и пара, давление условное 1 МПа, условный проход 80 мм</t>
  </si>
  <si>
    <t>pump water extinguishing system 2M-5 Jokey type - between flange (horizontal) diameter DN 80, temp + 04 / + 110 oC, up to 24 bar, the width from 30 to 100 mm</t>
  </si>
  <si>
    <t>Клапан обратный насоса системы водяного пожаротушения 2М-5 Jokey Тип - межфлянцевый (горизонтальный), Диаметр DN 80, temp +04/+110 oC , до 24 бар, ширина от 30 до 100 мм</t>
  </si>
  <si>
    <t>1079 Т</t>
  </si>
  <si>
    <t>28.14.13.900.014.00.0796.000000000218</t>
  </si>
  <si>
    <t>стальной, межфланцевый, тип КЛО для воды и пара, давление условное 1 МПа, условный проход 150 мм</t>
  </si>
  <si>
    <t xml:space="preserve">pump water extinguishing system 2M-1/2/3 / 4 Type - between flange (horizontal) diameter DN 150, temp + 04 / + 110 oC, up to 24 bar, the width from 30 to 100 mm
</t>
  </si>
  <si>
    <t>Клапан обратный насоса системы водяного пожаротушения 2М-1/2/3/4Тип - межфлянцевый (горизонтальный), Диаметр DN 150, temp +04/+110 oC , до 24 бар, ширина от 30 до 100 мм</t>
  </si>
  <si>
    <t>1080 Т</t>
  </si>
  <si>
    <t>28.14.13.900.014.00.0796.000000000219</t>
  </si>
  <si>
    <t>Check valve recirculation line of fire extinguishing</t>
  </si>
  <si>
    <t>стальной, межфланцевый, тип КЛО для воды и пара, давление условное 1 МПа, условный проход 200 мм</t>
  </si>
  <si>
    <t>Type - between flange (horizontal) diameter DN 200, temp + 04 / + 110 oC, up to 24 bar, the width from 30 to 100 mm</t>
  </si>
  <si>
    <t>Клапан обратный линии рециркуляции системы водяного пожаротушенияТип - межфлянцевый (горизонтальный), Диаметр DN 200, temp +04/+110 oC , до 24 бар, ширина от 30 до 100 мм</t>
  </si>
  <si>
    <t>1081 Т</t>
  </si>
  <si>
    <t>28.14.13.900.014.00.0796.000000000158</t>
  </si>
  <si>
    <t>нержавеющая сталь, межфланцевый, давление номинальное 16 Мпа, проход условный 150 мм, ГОСТ 11823-91</t>
  </si>
  <si>
    <t xml:space="preserve">check valve flanged, stainless steel material DN150, PN 16;
</t>
  </si>
  <si>
    <t>Клапан обратный фланцевый, материал нержавеющая сталь Ду150,  Ру 16;</t>
  </si>
  <si>
    <t>1082 Т</t>
  </si>
  <si>
    <t>Repair kit</t>
  </si>
  <si>
    <t xml:space="preserve">bearings for the pump to maintain pressure type MVI WILO 206,550 kPa. 0.4 kg / sec. 1.1 / 2.6 kW / A. 2900 rev / min. (TA-61)
</t>
  </si>
  <si>
    <t>Рем. комплект сальниковые уплотненияподшипники для насоса поддержания давления WILO тип  MVI  206 550 кПа. 0,4  кг/сек.   1,1/2,6 кВт/А. 2900 об/мин. (ТА-61)</t>
  </si>
  <si>
    <t>1083 Т</t>
  </si>
  <si>
    <t>roulette</t>
  </si>
  <si>
    <t xml:space="preserve">"lots RL-20-H-php consists of an open metal housing, a metal measuring tape with a load on the exhaust end. Application method divisions and inscriptions - deep chemical etching. "
</t>
  </si>
  <si>
    <t>Рулеткалотовая РЛ-20-Н-ПХП состоит из открытого металлического корпуса, металлической измерительной ленты с грузом на вытяжном конце.
Способ нанесения делений и надписей - глубокое химическое травление.</t>
  </si>
  <si>
    <t>1084 Т</t>
  </si>
  <si>
    <t>28.13.14.300.000.01.0796.000000000000</t>
  </si>
  <si>
    <t>The circulation pump for the boiler and the TA-61, complete with an electric motor.</t>
  </si>
  <si>
    <t>вихревой, тип ВК 1/16, консольный</t>
  </si>
  <si>
    <t>Type BL 65 / 170-11 / 2 G12B pace. 120/140 ° C, pressure P 16/13 bar. Motor Flender ATB-LOHER 3 ~ Mot 160M Y / Δ 690 / 400V 13 / 22,5 A 2925 rev / min 50 Hz 11kW</t>
  </si>
  <si>
    <t>Циркуляционный насос для бойлерной установки ТА-61 в комплекте с электродвигателем.Блочный насос. Тип BL 65/170-11/2. Давление РN 16. Электродвигатель: номинальная мощность - 11kW, номинальное число оборотов - 2900, номинальное напряжение - 3~400 V, 50 Нz, максимальное потребление тока - 22 А. Вид защиты IP 55, допустимый перепад напряжения +/-10 %.</t>
  </si>
  <si>
    <t>1085 Т</t>
  </si>
  <si>
    <t>28.13.14.100.000.01.0796.000000000246</t>
  </si>
  <si>
    <t xml:space="preserve">Semi-submersible pumps for drainage capacity of the EP-16
</t>
  </si>
  <si>
    <t>погружной, тип ППР 85/40</t>
  </si>
  <si>
    <t xml:space="preserve">Q-80 м3/ч; Н-43 м, h-3510mm.              </t>
  </si>
  <si>
    <t xml:space="preserve">Насос полупогружной  на дренажную емкость  ЕП-16Насос СТ-V80; Q-80 м3/ч; Н-45 м, h-3313 мм. Электродвигатель во взрывозащищённом исполнении.            </t>
  </si>
  <si>
    <t>1086 Т</t>
  </si>
  <si>
    <t xml:space="preserve">Pumps cantilever Q = 20 m3 / h, complete with motor, pressure - 20 m. To pump condensate from low-pressure torch P4701 / 02
</t>
  </si>
  <si>
    <t xml:space="preserve">KSB type: EUROCPK 40-160 (or equivalent)
P-Nr 5-N48-570511 / 3
20 m3 / h H-20m
n = 2 880 rev / min
engine:
Ex "
</t>
  </si>
  <si>
    <t>Насос консольный Q= 20 m3/ч в комплекте с электродвигателем, Напор - 20 м. для откачки конденсата с факела низкого давления Р4701/02KSB тип: 40-160 
P-Nr   5-N48-570511/3
20 m3/h      H-20m
n= 2880 об/мин
двигатель:
взрывозащищенного исполнения</t>
  </si>
  <si>
    <t>1087 Т</t>
  </si>
  <si>
    <t>The pump console KSB, Q = 6 m3 / h, pressure - 30 m. Complete with electric motor for pumping condensate from the high-pressure torch P4720A / B</t>
  </si>
  <si>
    <t xml:space="preserve">
KSB type: CPKC1 40-160 (or equivalent) n = 2885 rev / min Q = 6 m3 / h H = 30 m; The electric condensate pump: passport data -
</t>
  </si>
  <si>
    <t xml:space="preserve">Насос консольный Q= 6 m3/ч, Напор - 30 м. в комплекте с электродвигателем, для откачки конденсата с факела высокого давления Р4720А/ВKSB тип: CPKC1 40-160 (или аналог) n=2885 об/мин        Q=6 м3/ч   Н=30 м;  Электродвигатель насоса откачки конденсата: паспортные данные - </t>
  </si>
  <si>
    <t>1088 Т</t>
  </si>
  <si>
    <t>28.13.32.000.017.00.0796.000000000000</t>
  </si>
  <si>
    <t>Насос водяной</t>
  </si>
  <si>
    <t>Pump Movitec VF 18-3 KSB compressors cooling system C-3120 A / B / C, complete with an electric motor.</t>
  </si>
  <si>
    <t>для автогазонаполнительной компрессорной станции</t>
  </si>
  <si>
    <t>KSB type: Movitec VF 18-3 SIC/CA/EPDM  PN25 Qn.: 18,0 m3  Hn.: 32,7m P.req: 3,01kW n.: 2850 1/min ID nr.: 4711570</t>
  </si>
  <si>
    <t xml:space="preserve">Насос VF 025/02 системы охлаждения компрессоров С-3120 А/В/С в комплекте с электродвигателем.VF 025/02-B1D13EA112B5OW                 Qn.: 18,76 m3  Hn.: 35,52m </t>
  </si>
  <si>
    <t>1089 Т</t>
  </si>
  <si>
    <t>Repair kit for axle bearings KWT321 compressor HOWDEN the CPPN</t>
  </si>
  <si>
    <t>Ремкомплект для осевых подшипников KWT321  компрессора HOWDEN на ЦППНРемкомплект  осевых подшипников KWT321  компрессора HOWDEN на ЦППН</t>
  </si>
  <si>
    <t>1090 Т</t>
  </si>
  <si>
    <t>Repair kit for support bearing KWJ321 compressor HOWDEN the CPPN</t>
  </si>
  <si>
    <t>Ремкомплект для опорных подшипников KWJ321 компрессора HOWDEN на ЦППНРемкомплект  опорных подшипников KWJ321 компрессора HOWDEN на ЦППН</t>
  </si>
  <si>
    <t>1091 Т</t>
  </si>
  <si>
    <t>Repair kit for the annual inspection KW321 compressor HOWDEN the CPPN</t>
  </si>
  <si>
    <t>Ремкомплект для ежегодной проверки KW321 компрессора HOWDEN на ЦППНРемкомплект для ежегодной проверки KW321 компрессора HOWDEN на ЦППН</t>
  </si>
  <si>
    <t>1092 Т</t>
  </si>
  <si>
    <t>Repair Kit compressor shaft seal KS321-6-V HOWDEN the CPPN</t>
  </si>
  <si>
    <t xml:space="preserve">Ремкомплект уплотнения вала компрессора KS321-6-V HOWDEN на ЦППН Ремкомплект уплотнения вала компрессора KS321-6-V HOWDEN на ЦППН </t>
  </si>
  <si>
    <t>1093 Т</t>
  </si>
  <si>
    <t>23.99.14.000.006.00.0796.000000000001</t>
  </si>
  <si>
    <t>Reinforced graphite seal PN16 / 40</t>
  </si>
  <si>
    <t>графитовая, термостойкая, армированная перфорированным кольцом из нержавеющей стали, уплотнение PN16/40 по DIN 2960</t>
  </si>
  <si>
    <t xml:space="preserve">Heat-resistant graphite seals, reinforced perforated stainless steel ring PN16 / 40 DN40 (92x49x2mm) for sealing flange connections in termomaslyannyh systems with operating temperatures up to 450 ° C
</t>
  </si>
  <si>
    <t>Армированные графитовые уплотнения PN16/40 Термостойкие графитовые уплотнения, армированные перфорированным кольцом из нержавеющей стали PN16/40 DN40 (92x49x2мм) для уплотнения фланцевых соединений в термомаслянных установках с рабочей температурой до 450оС</t>
  </si>
  <si>
    <t>1093-1 Т</t>
  </si>
  <si>
    <t>1094 Т</t>
  </si>
  <si>
    <t xml:space="preserve">Heat-resistant graphite seals, reinforced perforated stainless steel ring PN16 / 40 DN40 (92x49x2mm) for sealing flange joints in the thermal oil systems with operating temperatures up to 450 ° C
</t>
  </si>
  <si>
    <t>Армированные графитовые уплотнения PN16/40 Термостойкие графитовые уплотнения, армированные перфорированным кольцом из нержавеющей стали PN16/40 DN100 (162x115x2мм) для уплотнения фланцевых соединений в термомаслянных установках с рабочей температурой до 450оС</t>
  </si>
  <si>
    <t>1094-1 Т</t>
  </si>
  <si>
    <t>1095 Т</t>
  </si>
  <si>
    <t xml:space="preserve">Heat-resistant graphite seals, reinforced perforated stainless steel ring PN16 / 40 DN100 (162x115x2mm) for sealing flange joints in thermal oil systems with operating temperatures up to 450 ° C
</t>
  </si>
  <si>
    <t>Армированные графитовые уплотнения PN16/40Термостойкие графитовые уплотнения, армированные перфорированным кольцом из нержавеющей стали PN16/40 DN120 (192x141x2мм) для уплотнения фланцевых соединений в термомаслянных установках с рабочей температурой до 450оС</t>
  </si>
  <si>
    <t>1095-1 Т</t>
  </si>
  <si>
    <t>1096 Т</t>
  </si>
  <si>
    <t>Heat-resistant graphite seals, reinforced perforated stainless steel ring PN16 / 40 DN120 (192x141x2mm) for sealing flange joints in thermal oil systems with operating temperatures up to 450 ° C</t>
  </si>
  <si>
    <t>Армированные графитовые уплотнения PN16/40Термостойкие графитовые уплотнения, армированные перфорированным кольцом из нержавеющей стали PN16/40 DN40 (218x169x2мм) для уплотнения фланцевых соединений в термомаслянных установках с рабочей температурой до 450оС</t>
  </si>
  <si>
    <t>1096-1 Т</t>
  </si>
  <si>
    <t>1097 Т</t>
  </si>
  <si>
    <t>Cuffs reinforced collar</t>
  </si>
  <si>
    <t xml:space="preserve">Cuffs reinforced collar shaft size 70h90h10 oil resistant versions for operation at temperatures from 20 to 150 ° C
</t>
  </si>
  <si>
    <t>Манжета армированная воротниковаяМанжета армированная воротниковая для вала, размер 70х90х10 маслостойкого исполнения для работы при температурах от 20 до 150 оС</t>
  </si>
  <si>
    <t>1097-1 Т</t>
  </si>
  <si>
    <t>1098 Т</t>
  </si>
  <si>
    <t>The ladder</t>
  </si>
  <si>
    <t>of three pieces of 3x6 crossbar</t>
  </si>
  <si>
    <t xml:space="preserve">Лестница - стремянка из трех частей 3х6 перекладин </t>
  </si>
  <si>
    <t>1099 Т</t>
  </si>
  <si>
    <t>height in the lower position of 1110 mm. The height of the upper position of 1203 mm. The diameter of the base 640 mm. Seat width 640 mm. The depth of the seat 540 mm. Back height 740 mm.</t>
  </si>
  <si>
    <t>кресло офисное высота в нижнем положение  1110 мм.  Высота в верхнем положение 1203 мм. Диаметр базы 640 мм. Ширина сидения 640 мм. Глубина сидения 540 мм. Высота спинки 740 мм.</t>
  </si>
  <si>
    <t>1100 Т</t>
  </si>
  <si>
    <t>20.30.12.700.000.00.0112.000000000001</t>
  </si>
  <si>
    <t>Эмаль</t>
  </si>
  <si>
    <t>car enamel</t>
  </si>
  <si>
    <t>полиуретановая</t>
  </si>
  <si>
    <t>white</t>
  </si>
  <si>
    <t>Автоэмаль краска белая</t>
  </si>
  <si>
    <t>1101 Т</t>
  </si>
  <si>
    <t>black</t>
  </si>
  <si>
    <t>Автоэмаль краска черная</t>
  </si>
  <si>
    <t>1102 Т</t>
  </si>
  <si>
    <t>red</t>
  </si>
  <si>
    <t>Автоэмаль краска красная</t>
  </si>
  <si>
    <t>1103 Т</t>
  </si>
  <si>
    <t>20.30.12.700.000.00.0166.000000000102</t>
  </si>
  <si>
    <t>gray primer</t>
  </si>
  <si>
    <t>грунтовая, ГОСТ 24405-80</t>
  </si>
  <si>
    <t>грунтовка серая</t>
  </si>
  <si>
    <t>1104 Т</t>
  </si>
  <si>
    <t>1105 Т</t>
  </si>
  <si>
    <t>20.59.55.900.001.00.0796.000000000000</t>
  </si>
  <si>
    <t>Жидкость для удаления гидрофобизирующих веществ</t>
  </si>
  <si>
    <t>solvent</t>
  </si>
  <si>
    <t>жидкий растворитель, объем тары 1 литр</t>
  </si>
  <si>
    <t>solvent for paint</t>
  </si>
  <si>
    <t>растворитель для краски</t>
  </si>
  <si>
    <t>1105-1 Т</t>
  </si>
  <si>
    <t>1106 Т</t>
  </si>
  <si>
    <t>32.91.19.300.000.00.0796.000000000001</t>
  </si>
  <si>
    <t>Кисть малярная</t>
  </si>
  <si>
    <t>brush large</t>
  </si>
  <si>
    <t>плоская</t>
  </si>
  <si>
    <t>Brush large painting</t>
  </si>
  <si>
    <t>Кисти большие для покраски</t>
  </si>
  <si>
    <t>1107 Т</t>
  </si>
  <si>
    <t>Brushes averages</t>
  </si>
  <si>
    <t xml:space="preserve">Brushes medium for painting </t>
  </si>
  <si>
    <t>Кисти средние для покраски</t>
  </si>
  <si>
    <t>1108 Т</t>
  </si>
  <si>
    <t>brush small</t>
  </si>
  <si>
    <t xml:space="preserve">Brushes small for painting </t>
  </si>
  <si>
    <t>Кисти маленькие для покраски</t>
  </si>
  <si>
    <t>1109 Т</t>
  </si>
  <si>
    <t>32.91.19.500.002.00.0796.000000000000</t>
  </si>
  <si>
    <t>Валик</t>
  </si>
  <si>
    <t>roller for painting</t>
  </si>
  <si>
    <t>для лакокрасочных работ, малярный, тип ВМП, ГОСТ 10831-87</t>
  </si>
  <si>
    <t>валик для покраски</t>
  </si>
  <si>
    <t>1110 Т</t>
  </si>
  <si>
    <t>25.73.10.100.000.00.0796.000000000003</t>
  </si>
  <si>
    <t>Лопата</t>
  </si>
  <si>
    <t>spades, shovels with handle</t>
  </si>
  <si>
    <t>совковая</t>
  </si>
  <si>
    <t>лопаты совковые с черенком</t>
  </si>
  <si>
    <t>1110-1 Т</t>
  </si>
  <si>
    <t>1111 Т</t>
  </si>
  <si>
    <t>25.73.10.100.000.00.0796.000000000000</t>
  </si>
  <si>
    <t>spades with handle</t>
  </si>
  <si>
    <t>копальная, остроконечная</t>
  </si>
  <si>
    <t>лопаты штыковые с черенком</t>
  </si>
  <si>
    <t>1111-1 Т</t>
  </si>
  <si>
    <t>1112 Т</t>
  </si>
  <si>
    <t>bayonet shovel</t>
  </si>
  <si>
    <t xml:space="preserve">Shovel with handle </t>
  </si>
  <si>
    <t>1112-1 Т</t>
  </si>
  <si>
    <t>1113 Т</t>
  </si>
  <si>
    <t>Shovel</t>
  </si>
  <si>
    <t>Shovel with handle</t>
  </si>
  <si>
    <t>1113-1 Т</t>
  </si>
  <si>
    <t>1114 Т</t>
  </si>
  <si>
    <t>25.73.10.100.000.00.0796.000000000008</t>
  </si>
  <si>
    <t>snow shovel</t>
  </si>
  <si>
    <t>снегоуборочная</t>
  </si>
  <si>
    <t>снегоуборочная лопата</t>
  </si>
  <si>
    <t>1114-1 Т</t>
  </si>
  <si>
    <t>1115 Т</t>
  </si>
  <si>
    <t>1115-1 Т</t>
  </si>
  <si>
    <t>1116 Т</t>
  </si>
  <si>
    <t>24.45.30.251.000.00.0166.000000000001</t>
  </si>
  <si>
    <t>Магний</t>
  </si>
  <si>
    <t>Magnesium chloride (bischofite) XMM - Biomag.</t>
  </si>
  <si>
    <t>технический (бишофит), хлористый, ГОСТ 7759-73</t>
  </si>
  <si>
    <t>Магний хлористый (бишофит) ХММ - Биомаг.</t>
  </si>
  <si>
    <t>1116-1 Т</t>
  </si>
  <si>
    <t>1117 Т</t>
  </si>
  <si>
    <t>20.59.59.100.002.00.0796.000000000000</t>
  </si>
  <si>
    <t>Водочувствительная паста</t>
  </si>
  <si>
    <t>Indicator water-sensitive toothpaste</t>
  </si>
  <si>
    <t>для определения уровня подтоварной воды (отстоя) в резервуарах с нефтепродуктами, в тюбиках</t>
  </si>
  <si>
    <t xml:space="preserve">Indicator water-sensitive toothpaste (paste Vladykina). Safety requirements GOST 12.1.007. -75. Pasta (TU 2642-001-52791577-2002); Packing: The paste is packed into polypropylene jars resistant to high humidity, temperature and mechanical stress. Weight banks - 170 gr.
 </t>
  </si>
  <si>
    <t>Индикаторная водочувствительная паста (паста Владыкина). Требования безопасности ГОСТ-12.1.007. -75. Паста (ТУ 2642-001-52791577-2002); Упаковка: Паста упакована в полипропиленовые банки, устойчивые к высокой влажности, температуре и механическому воздействию. Вес банки - 170 гр.</t>
  </si>
  <si>
    <t>1117-1 Т</t>
  </si>
  <si>
    <t>1118 Т</t>
  </si>
  <si>
    <t>20.20.12.900.000.00.0112.000000000001</t>
  </si>
  <si>
    <t>Гербицид</t>
  </si>
  <si>
    <t>Tornado or Agrokiller (chemicals to kill the grass)</t>
  </si>
  <si>
    <t>на основе пиклорама и аминопиралида</t>
  </si>
  <si>
    <t>Tornado herbicide or Agrokiller  against weed</t>
  </si>
  <si>
    <t>Торнадо или Агрокиллер (химикат для уничтожения травы) от сорняков</t>
  </si>
  <si>
    <t>1118-1 Т</t>
  </si>
  <si>
    <t>1119 Т</t>
  </si>
  <si>
    <t>Mechanical seal 0000-BURGMANN-1,4571 with gaskets, pumps pumping oil "ALLWEILER"</t>
  </si>
  <si>
    <t xml:space="preserve"> 0000-BURGMANN-1,4571</t>
  </si>
  <si>
    <t>Торцевое уплотнение 0000-1,4571 с прокладками, для насосов перекачки нефти "ALLWEILER"  0000-BURGMANN-1,4571</t>
  </si>
  <si>
    <t>1120 Т</t>
  </si>
  <si>
    <t>Pump Diesel (paired) KRAL supplied to the motor.</t>
  </si>
  <si>
    <t xml:space="preserve">KRAL А - 6893 Lustenau Typ. DL 7/2300/12B; Nr C1764S; V - 37.8 l/m; 1/min-2900; P=4 bar; mm2/s - 10  </t>
  </si>
  <si>
    <t xml:space="preserve">Насос дизельного топлива (спаренный) KRAL в комплекте с электродвигателем. KRAL А - 6893 Lustenau Typ. DL 7/2300/12B; Nr C1764S; V - 37.8 l/m; 1/min-2900; P=4 bar; mm2/s - 10  </t>
  </si>
  <si>
    <t>1121 Т</t>
  </si>
  <si>
    <t>Pump Repair Kit "LEWA" EC type 1</t>
  </si>
  <si>
    <t xml:space="preserve">plunger valve inlet / outlet for the proportioning pump "LEWA" type 1 EC Fabrik № 448472-010.001
</t>
  </si>
  <si>
    <t xml:space="preserve">Рем. комплект насоса "LEWA" тип ЕК 1 плунжер, клапана впускные/выпускные для дозаторного насоса "LEWA" тип ЕК 1  Fabrik № 448472-010.001 </t>
  </si>
  <si>
    <t>1122 Т</t>
  </si>
  <si>
    <t>Repair kit for proportioning pump "LEWA" type FC 1</t>
  </si>
  <si>
    <t>plunger valve inlet / outlet for the proportioning pump "LEWA" type 1 FC Fabrik №321934-050.001</t>
  </si>
  <si>
    <t xml:space="preserve">Рем. комплект для дозаторного насоса "LEWA" тип FC 1 плунжер, клапана впускные/выпускные для дозаторного насоса "LEWA" тип FC 1 Fabrik №321934-050.001          </t>
  </si>
  <si>
    <t>1123 Т</t>
  </si>
  <si>
    <t>Repair Kit for Dosing pump proportioning pump "LEWA" type LDB 1</t>
  </si>
  <si>
    <t xml:space="preserve">plunger valve inlet / outlet. for proportioning pump "LEWA" type LDB 1 Fabrik № 468876-010-001 type K1D / DN10
</t>
  </si>
  <si>
    <t xml:space="preserve">Рем.комплект на дозаторный насос для дозаторного насоса "LEWA" тип LDB 1 плунжер, клапана впускные/выпускные. для дозаторного насоса "LEWA" тип LDB 1  Fabrik № 468876-010-001 Тип K1D/DN10 </t>
  </si>
  <si>
    <t>1124 Т</t>
  </si>
  <si>
    <t>Kit from packing</t>
  </si>
  <si>
    <t>Bearing for circulation pump EURO-HYG Type 1 A-1-ADAPTA EURO-HYG Type 1 A-1-ADAPTA</t>
  </si>
  <si>
    <t>Рем. комплект сальниковые уплотнения, подшипник для циркуляционного насоса Тип EURO-HYG 1 A-1-ADAPTA Тип EURO-HYG 1 A-1-ADAPTA</t>
  </si>
  <si>
    <t>1125 Т</t>
  </si>
  <si>
    <t>The plunger on the proportioning pump</t>
  </si>
  <si>
    <t>для насоса-дозатора</t>
  </si>
  <si>
    <t>diameter 12 mm. for pump  type: " НД 1,0 Р10/100К14МВ"  Т12/16.010</t>
  </si>
  <si>
    <t>Плунжер на дозаторный насос диаметр 12 мм. на насос  Тип: " НД 1,0 Р10/100К14МВ"  Т12/16.010</t>
  </si>
  <si>
    <t>1125-1 Т</t>
  </si>
  <si>
    <t>1126 Т</t>
  </si>
  <si>
    <t>25.99.29.190.033.00.0796.000000000000</t>
  </si>
  <si>
    <t>Вентиль</t>
  </si>
  <si>
    <t>Ball Valve</t>
  </si>
  <si>
    <t>тип 1, условный проход 4 мм, номинальное давление 35 МПа, ГОСТ 23405-78</t>
  </si>
  <si>
    <t>SS-AFS F8 series AFS ball valve with internal thread, stainless steel, type of connection ½ FNPT</t>
  </si>
  <si>
    <t>SS-AFSF8 Шаровый кран серий AFS с внутренней резьбой из нержавеющей стали, тип соединения ½ FNPT</t>
  </si>
  <si>
    <t>1127 Т</t>
  </si>
  <si>
    <t>SS-AFSS12MM series AFS ball valve with tube fittings of stainless steel outside. dia. tube 12 mm</t>
  </si>
  <si>
    <t>SS-AFSS12MM Шаровый кран серий AFS с трубными обжимными фитингами из нержавеющей стали, наруж. диам. трубки 12 мм</t>
  </si>
  <si>
    <t>1128 Т</t>
  </si>
  <si>
    <t>22.21.29.700.031.01.0796.000000000000</t>
  </si>
  <si>
    <t>Соединитель</t>
  </si>
  <si>
    <t>connection</t>
  </si>
  <si>
    <t>металлопластиковый, с наружной резьбой, диаметр 16*1/2 мм</t>
  </si>
  <si>
    <t>SS-12M0-6 Swagelok tube fittings of stainless steel clutch out. dia. tube 12 mm</t>
  </si>
  <si>
    <t>SS-12M0-6 Трубный обжимной фитинг Swagelok из нержавеющей стали, муфта, наруж. диам. трубки 12 мм</t>
  </si>
  <si>
    <t>1129 Т</t>
  </si>
  <si>
    <t>26.20.40.000.094.00.0796.000000000002</t>
  </si>
  <si>
    <t>Адаптер</t>
  </si>
  <si>
    <t>adapter</t>
  </si>
  <si>
    <t>сетевой, синхронный</t>
  </si>
  <si>
    <t>SS-12M0-1-8 Swagelok tube fittings in stainless steel, schtutser externally threaded out. dia. tube 12 mm x male thread NPT ½ inches</t>
  </si>
  <si>
    <t>SS-12M0-1-8 Трубный обжимной фитинг Swagelok из нержавеющей стали, щтуцер с наружней резьбой, наруж. диам. трубки 12 мм х наружная резьба NPT ½ дюйма</t>
  </si>
  <si>
    <t>1130 Т</t>
  </si>
  <si>
    <t>corner</t>
  </si>
  <si>
    <t>SS-12M0-2-8 Swagelok tube fittings in stainless steel, uglovik 90 degrees. An externally threaded outward. dia. tube 12 mm x male thread NPT ½ inches</t>
  </si>
  <si>
    <t>SS-12M0-2-8 Трубный обжимной фитинг Swagelok из нержавеющей стали, угловик 90 град. С наружной резьбой, наруж. диам. трубки 12 мм х  наружная резьба NPT ½ дюйма</t>
  </si>
  <si>
    <t>1131 Т</t>
  </si>
  <si>
    <t>SS-12M0-9 Swagelok tube fittings in stainless steel, uglovik 90 deg., Outside. dia. tube 12 mm</t>
  </si>
  <si>
    <t>SS-12M0-9 Трубный обжимной фитинг Swagelok из нержавеющей стали, угловик 90 град., наруж. диам. трубки 12 мм</t>
  </si>
  <si>
    <t>1132 Т</t>
  </si>
  <si>
    <t>24.45.24.310.001.02.0796.000000000000</t>
  </si>
  <si>
    <t>tee</t>
  </si>
  <si>
    <t>стальной, резьбовой</t>
  </si>
  <si>
    <t>SS-12M0-3 Swagelok tube fittings of stainless steel tee out. dia. tube 12 mm</t>
  </si>
  <si>
    <t>SS-12M0-3 Трубный обжимной фитинг Swagelok из нержавеющей стали, тройник, наруж. диам. трубки 12 мм</t>
  </si>
  <si>
    <t>1133 Т</t>
  </si>
  <si>
    <t>SS-58F8-return valve 58 with a series of internally threaded stainless steel type compound ½ FNPT</t>
  </si>
  <si>
    <t>SS-58F8 Обратный клапан серий 58 с внутренней резьбой из нержавеющей стали, тип соединения ½ FNPT</t>
  </si>
  <si>
    <t>1134 Т</t>
  </si>
  <si>
    <t>SS-58S8-return valve Series 58 Tube Fittings stainless steel outside. dia. tube 12 mm</t>
  </si>
  <si>
    <t>SS-58S8 Обратный клапан серий 58 с трубными обжимными фитингами из нержавеющей стали, наруж. диам. трубки 12 мм</t>
  </si>
  <si>
    <t>1135 Т</t>
  </si>
  <si>
    <t>24.20.40.300.002.00.0796.000000000002</t>
  </si>
  <si>
    <t>Фитинг</t>
  </si>
  <si>
    <t>Pipe fittings DIN</t>
  </si>
  <si>
    <t>для трубы с наружным диаметром 10 мм, из оцинкованной стали</t>
  </si>
  <si>
    <t>SS-12M0- 1-4RS Swagelok tube fittings in stainless steel, schtutser externally threaded out. dia. tube 12 mm x male thread RP (ISO) ¼ inch</t>
  </si>
  <si>
    <t>SS-12M0- 1-4RS Трубный обжимной фитинг Swagelok из нержавеющей стали, щтуцер с наружней резьбой, наруж. диам. трубки 12 мм х наружная резьба RP (ISO) ¼ дюйма</t>
  </si>
  <si>
    <t>1136 Т</t>
  </si>
  <si>
    <t>SS-12M0-1-8RS Swagelok tube fittings in stainless steel, schtutser externally threaded out. dia. tube 12 mm x male thread RP (ISO) ½ inches</t>
  </si>
  <si>
    <t>SS-12M0-1-8RS Трубный обжимной фитинг Swagelok из нержавеющей стали, щтуцер с наружней резьбой, наруж. диам. трубки 12 мм х наружная резьба RP (ISO) ½  дюйма</t>
  </si>
  <si>
    <t>1137 Т</t>
  </si>
  <si>
    <t>SS-12M0-1-4 Swagelok tube fittings in stainless steel, schtutser externally threaded out. dia. tube 12 mm x male thread NPT ¼ inch</t>
  </si>
  <si>
    <t>SS-12M0-1-4 Трубный обжимной фитинг Swagelok из нержавеющей стали, щтуцер с наружней резьбой, наруж. диам. трубки 12 мм х наружная резьба NPT ¼ дюйма</t>
  </si>
  <si>
    <t>1138 Т</t>
  </si>
  <si>
    <t>1139 Т</t>
  </si>
  <si>
    <t>Шланг  высокого давления</t>
  </si>
  <si>
    <t>Шланг  высокого давления, гибкий. Соединение резьбовое Ø½".  Вн.диам. 10÷15мм. давл.до 100бар по  5метров</t>
  </si>
  <si>
    <t xml:space="preserve">High-pressure hose, flexible. Connection thread Ø½ ". Vn.diam. 10 ÷ 15 mm. Davl.do 100bar 5 meters
</t>
  </si>
  <si>
    <t>1140 Т</t>
  </si>
  <si>
    <t>22.21.29.300.001.00.0796.000000000002</t>
  </si>
  <si>
    <t>The hose is resistant to the chemical. reagents</t>
  </si>
  <si>
    <t>гибкий, для подачи химических реагентов</t>
  </si>
  <si>
    <t>Hose him.reagenta injection (resistant to chemical. Reagents) internal ø 25 mm</t>
  </si>
  <si>
    <t>Шланг для закачки хим.реагента (устойчивый к хим. реагентам) внутренний ø 25 мм</t>
  </si>
  <si>
    <t>1141 Т</t>
  </si>
  <si>
    <t>22.21.29.300.001.00.0006.000000000004</t>
  </si>
  <si>
    <t>oxygen hose</t>
  </si>
  <si>
    <t>пневматический, полимерный, наружный диаметр 10 мм, внутренний диаметр 7 мм, рабочее давление - 0,95 ... 15 bar</t>
  </si>
  <si>
    <t>Internal ø 11 mm</t>
  </si>
  <si>
    <t>Шланг кислородный Внутренний ø 11 мм</t>
  </si>
  <si>
    <t>1142 Т</t>
  </si>
  <si>
    <t>face seal</t>
  </si>
  <si>
    <t xml:space="preserve">Mechanical seal to the circulation pump KSB. Type Etachrom NC 032-160 C10.
</t>
  </si>
  <si>
    <t>Торцевое уплотнение к циркуляционному насосу KSB. Тип Etachrom NC 032-160 C10.</t>
  </si>
  <si>
    <t>Штука</t>
  </si>
  <si>
    <t>1142-1 Т</t>
  </si>
  <si>
    <t>1143 Т</t>
  </si>
  <si>
    <t>Metering pump</t>
  </si>
  <si>
    <t xml:space="preserve">The dosing pump for dispensing reagents petrochemical, 11 liters / hour, 105 bar, explosion proof
</t>
  </si>
  <si>
    <t>Дозировочный насос для дозирования нефтехимических реагентов, 11 литр/час, 105 бар, взрывозащищенный</t>
  </si>
  <si>
    <t>1144 Т</t>
  </si>
  <si>
    <t>For priming of metal surfaces</t>
  </si>
  <si>
    <t xml:space="preserve">Грунтовка серая, Для грунтовки металических поверхностей </t>
  </si>
  <si>
    <t>1145 Т</t>
  </si>
  <si>
    <t>24.20.40.500.006.00.0796.000000000000</t>
  </si>
  <si>
    <t>стальной, облегченный, ГОСТ 17679-80</t>
  </si>
  <si>
    <t>diameter 10mm</t>
  </si>
  <si>
    <t>Хомут Диаметр 10 мм.</t>
  </si>
  <si>
    <t>1146 Т</t>
  </si>
  <si>
    <t>diameter 15mm</t>
  </si>
  <si>
    <t>Хомут Диаметр 15 мм.</t>
  </si>
  <si>
    <t>1147 Т</t>
  </si>
  <si>
    <t>diameter 20mm</t>
  </si>
  <si>
    <t>Хомут Диаметр 20 мм.</t>
  </si>
  <si>
    <t>1148 Т</t>
  </si>
  <si>
    <t>diameter 32mm</t>
  </si>
  <si>
    <t>Хомут Диаметр 32 мм.</t>
  </si>
  <si>
    <t>1149 Т</t>
  </si>
  <si>
    <t>Repair Kit for proportioning pump LEWA type: LDC1. Serial number: 525169-010. 001</t>
  </si>
  <si>
    <t>Valve absorbent and flick: K1D / 15. The membrane is PTFE.</t>
  </si>
  <si>
    <t>Рем комплект на дозаторный насос LEWA Тип: LDC1. Заводской номер: 525169-010. 001 Клапан всасывaния и выкидной: K1D/15. Мембрана PTFE.</t>
  </si>
  <si>
    <t>1150 Т</t>
  </si>
  <si>
    <t>Repair Kit for proportioning pump LEWA type: LDC1. Serial number: 547163-010. 001</t>
  </si>
  <si>
    <t>Valve absorbent and flick: PDF / 15. The membrane is PTFE.</t>
  </si>
  <si>
    <t>Рем комплект на дозаторный насос LEWA Тип: LDC1. Заводской номер: 547163-010. 001Клапан всасывaния и выкидной: PDF/15. Мембрана PTFE.</t>
  </si>
  <si>
    <t>1151 Т</t>
  </si>
  <si>
    <t>19.20.21.530.000.00.0112.000000000001</t>
  </si>
  <si>
    <t>Бензин</t>
  </si>
  <si>
    <t>gasoline</t>
  </si>
  <si>
    <t>для двигателей с искровым зажиганием, марка АИ-92, неэтилированный и этилированный</t>
  </si>
  <si>
    <t>AI-92</t>
  </si>
  <si>
    <t>Бензин АИ-92</t>
  </si>
  <si>
    <t>1152 Т</t>
  </si>
  <si>
    <t>22.29.29.900.020.00.0778.000000000000</t>
  </si>
  <si>
    <t>Sartorius membrane filter</t>
  </si>
  <si>
    <t>мембранный, для контроллера-дозатора, полипропиленовый, нестерильный</t>
  </si>
  <si>
    <t>a pore diameter of 5.0 microns (Cellulose nitrat filter. Pore size 5,0micro. order№ 11342-50-N)</t>
  </si>
  <si>
    <t>Фильтр мембранный  Sartorius диаметр пор 5,0 микрон(Cellulose nitrat filter. Pore size 5,0micro. order№ 11342-50-N)</t>
  </si>
  <si>
    <t>1153 Т</t>
  </si>
  <si>
    <t>28.29.82.550.011.00.0796.000000000000</t>
  </si>
  <si>
    <t>A cartridge (filter)</t>
  </si>
  <si>
    <t>фильтирующий</t>
  </si>
  <si>
    <t>DIONEX- OnGuard II RP (1cc Cartridge) from organic compounds. Lot №020608-1-RP</t>
  </si>
  <si>
    <t>Картридж (фильтр) DIONEX- OnGuard II RP(1cc Cartridge) от органических соединении.Lot №020608-1-RP</t>
  </si>
  <si>
    <t>1154 Т</t>
  </si>
  <si>
    <t>20.59.56.900.010.00.0166.000000000000</t>
  </si>
  <si>
    <t>Дифенилкарбазид (1,5-дифенилкарбогидразид)</t>
  </si>
  <si>
    <t>diphenylcarbazide CHDA</t>
  </si>
  <si>
    <t>кристаллы</t>
  </si>
  <si>
    <t>1.5 - diphenylcarbazide CHDA</t>
  </si>
  <si>
    <t>Дифенилкарбазид ЧДА1,5</t>
  </si>
  <si>
    <t>1155 Т</t>
  </si>
  <si>
    <t>20.59.59.630.004.01.5108.000000000000</t>
  </si>
  <si>
    <t>Смесь</t>
  </si>
  <si>
    <t>Calibration gas mixture 06.01.706 GSO 8218-2003 (HST-1)</t>
  </si>
  <si>
    <t>поверочная газовая, водород-воздух концентрация 0,09%</t>
  </si>
  <si>
    <t xml:space="preserve">(10% ethane, 5.5% propane and butane of 1%, 2% butane, 0.5% isopentane, 0.5% pentane, nitrogen, 4% oxygen, 1%, 0.2% carbon dioxide, methane East. volume concentration)
</t>
  </si>
  <si>
    <t>Поверочная газовая смесь 06.01.706 ГСО 8218-2003 (ИПГ-1)(этан 10%, пропан 5,5%, и-бутан 1%, бутан 2%,  изопентан 0,5%, пентан 0,5%, азот 4%, кислород 1%, диоксид углерода 0,2%, метан-ост. Объемные концентрации)</t>
  </si>
  <si>
    <t>1156 Т</t>
  </si>
  <si>
    <t>Calibration gas mixture GSO 8224-2003 (IPG-7)</t>
  </si>
  <si>
    <t xml:space="preserve">6% ethane, 4% propane, butane, and 2%, 4% butane, 0.1% isopentane, 0.1% pentane, hexane, 0.1%, 0.1% heptane, octane, 0.005%, 0.005% nonane , Dean 0.005%, 0.005%, benzene, toluene, 0.005%, 2% nitrogen, oxygen
</t>
  </si>
  <si>
    <t>1157 Т</t>
  </si>
  <si>
    <t>20.11.11.250.000.00.5108.000000000000</t>
  </si>
  <si>
    <t>Аргон</t>
  </si>
  <si>
    <t>argon</t>
  </si>
  <si>
    <t>газообразный, сорт высший, ГОСТ 10157-79</t>
  </si>
  <si>
    <t>(99.998%) 1 cylinder = 40 l</t>
  </si>
  <si>
    <t xml:space="preserve">ВЧ (99,998%)  1 баллон=40 л. ТУ 2114-004-37925891-2012. </t>
  </si>
  <si>
    <t>1157-1 Т</t>
  </si>
  <si>
    <t>1158 Т</t>
  </si>
  <si>
    <t>20.11.11.300.001.00.5108.000000000002</t>
  </si>
  <si>
    <t xml:space="preserve">Гелий </t>
  </si>
  <si>
    <t>helium</t>
  </si>
  <si>
    <t>газообразный, технической чистоты</t>
  </si>
  <si>
    <t xml:space="preserve">(99.9999%), 1 bottle 40 l </t>
  </si>
  <si>
    <t>Гелий  СПЧ (99,9999%), 1 баллон=40 л</t>
  </si>
  <si>
    <t>1158-1 Т</t>
  </si>
  <si>
    <t>1159 Т</t>
  </si>
  <si>
    <t>valve</t>
  </si>
  <si>
    <t>brass, nickel-plated with plastic handle and adjusting with PTFE seal to the sampler PGO-400</t>
  </si>
  <si>
    <t>Вентиль из латуни, покрытый никелем с пластмассовой регулировочной рукояткой и с фторопластовым уплотнением к пробоотборникам ПГО-400</t>
  </si>
  <si>
    <t>1160 Т</t>
  </si>
  <si>
    <t>23.14.12.900.007.00.0166.000000000001</t>
  </si>
  <si>
    <t xml:space="preserve">Вата </t>
  </si>
  <si>
    <t>absorbent cotton wool</t>
  </si>
  <si>
    <t>теплоизоляционная, каолиновая, муллитокремнеземистая, марка МКРР-130, ГОСТ 23619-79</t>
  </si>
  <si>
    <t>Вата гигроскопическая</t>
  </si>
  <si>
    <t>1161 Т</t>
  </si>
  <si>
    <t>20.15.10.500.000.00.0166.000000000000</t>
  </si>
  <si>
    <t>Кислота азотная</t>
  </si>
  <si>
    <t>nitric acid</t>
  </si>
  <si>
    <t>химически чистый, ГОСТ 4461-77</t>
  </si>
  <si>
    <t>0.1 N nitric, fiksanal</t>
  </si>
  <si>
    <t>Кислота азотная 0,1Н,фиксанал</t>
  </si>
  <si>
    <t>1162 Т</t>
  </si>
  <si>
    <t>23.19.23.300.048.00.0796.000000000000</t>
  </si>
  <si>
    <t>Пробирка</t>
  </si>
  <si>
    <t>centrifuge tubes</t>
  </si>
  <si>
    <t>марка П-1-5-0,1 ХС, из химически стойкого стекла, номинальная вместимость 5 см3, цена деления 0,1 см3, исполнение 1, ГОСТ 1770-74</t>
  </si>
  <si>
    <t>Centrifuge tubes of 100 ml. conical, graduated №5315820</t>
  </si>
  <si>
    <t>Центрифужные пробирки на 100 мл.  коническая, с делениями   №5315820</t>
  </si>
  <si>
    <t>1162-1 Т</t>
  </si>
  <si>
    <t>1163 Т</t>
  </si>
  <si>
    <t>14.12.30.100.003.00.0796.000000000004</t>
  </si>
  <si>
    <t>Фартук</t>
  </si>
  <si>
    <t>apron</t>
  </si>
  <si>
    <t>мужской, для защиты от воды и растворов нетоксичных веществ, из прорезиненной ткани, тип А, ГОСТ 12.4.029-76</t>
  </si>
  <si>
    <t>Apron rubberized</t>
  </si>
  <si>
    <t xml:space="preserve">Фартук криогенный защитный. Обеспечивает высокий уровень термальной защиты тела и ног от брызг. С регулируемыми завязками на шее и талии. Сертификат соответствия EN 511, EN 420, EN 388. Размер: ширина - 610 мм, длина - 1210 мм. </t>
  </si>
  <si>
    <t>1163-1 Т</t>
  </si>
  <si>
    <t>1164 Т</t>
  </si>
  <si>
    <t xml:space="preserve">Перчатки </t>
  </si>
  <si>
    <t>gloves</t>
  </si>
  <si>
    <t>disposable latex unsterile, sized 6-7 (1up = 50 pairs)</t>
  </si>
  <si>
    <t>Перчатки неопудренные синие перчатки из нитрила. Не содержат латекса, ворсовая поверхность на концах пальцев, максимальная чувствительность, наименьшая толщина 0,05мм, подходят на обе руки. 200 перчаток в упаковке. Размеры S(6,5) и M(7,5). Длина 24 см.</t>
  </si>
  <si>
    <t>1165 Т</t>
  </si>
  <si>
    <t>20.42.15.500.001.00.0796.000000000000</t>
  </si>
  <si>
    <t>Крем</t>
  </si>
  <si>
    <t>cream</t>
  </si>
  <si>
    <t>для рук, силиконовый, СТ РК ГОСТ Р 52343-2007</t>
  </si>
  <si>
    <t>Hand protection</t>
  </si>
  <si>
    <t>Крем для рук защитный</t>
  </si>
  <si>
    <t>1165-1 Т</t>
  </si>
  <si>
    <t>1166 Т</t>
  </si>
  <si>
    <t>means washing</t>
  </si>
  <si>
    <t>500ml</t>
  </si>
  <si>
    <t>Средство моющее 500мл</t>
  </si>
  <si>
    <t>1167 Т</t>
  </si>
  <si>
    <t>20.59.59.100.011.00.0872.000000000021</t>
  </si>
  <si>
    <t>Государственный стандартный образец</t>
  </si>
  <si>
    <t>CO mass fraction of water in oil and petroleum products-HV-EC 0.1</t>
  </si>
  <si>
    <t>массовой доли механических примесей в нефти и нефтепродуктах</t>
  </si>
  <si>
    <t>СО массовой доли воды в нефти и нефтепродуктах ВН-0,1-ЭК</t>
  </si>
  <si>
    <t>872</t>
  </si>
  <si>
    <t>Флакон</t>
  </si>
  <si>
    <t>1167-1 Т</t>
  </si>
  <si>
    <t>7; 19; 20; 21;</t>
  </si>
  <si>
    <t>1168 Т</t>
  </si>
  <si>
    <t>CO content of chloride salts in crude oil and petroleum products, CHF 50 EC</t>
  </si>
  <si>
    <t>СО содержания хлористых солей в нефти и нефтепродуктах ХСН-50-ЭК</t>
  </si>
  <si>
    <t>1168-1 Т</t>
  </si>
  <si>
    <t>1169 Т</t>
  </si>
  <si>
    <t>CO content of chloride salts in crude oil and petroleum products CHF-100-EC</t>
  </si>
  <si>
    <t>СО содержания хлористых солей в нефти и нефтепродуктах ХСН-100-ЭК</t>
  </si>
  <si>
    <t>1169-1 Т</t>
  </si>
  <si>
    <t>1170 Т</t>
  </si>
  <si>
    <t>CO content of chloride salts in crude oil and petroleum products CHF-900-EC</t>
  </si>
  <si>
    <t>СО содержания хлористых солей в нефти и нефтепродуктах ХСН-900-ЭК</t>
  </si>
  <si>
    <t>1170-1 Т</t>
  </si>
  <si>
    <t>1171 Т</t>
  </si>
  <si>
    <t>Buxy TU 92-891.029, CB 34/12</t>
  </si>
  <si>
    <t xml:space="preserve">Buxy weighing high, CB 34/12
</t>
  </si>
  <si>
    <t>Бюксы ТУ 92-891.029, для взвешивания, высокие,СВ 34/12</t>
  </si>
  <si>
    <t>1172 Т</t>
  </si>
  <si>
    <t>20.30.22.700.000.00.0868.000000000000</t>
  </si>
  <si>
    <t>Растворитель</t>
  </si>
  <si>
    <t>для лакокрасочных материалов, марка 645, объем 1 литр, ГОСТ 18188-72</t>
  </si>
  <si>
    <t xml:space="preserve">HYDRANAL-Solvent CM. production company Riedel-deHaen. (1 bottle = 2.5 L). Part №34812
</t>
  </si>
  <si>
    <t>Растворитель HYDRANAL-Solvent CM. производство компании Riedel-deHaen. (1 бутылка=2,5 л). Каталожный №34812</t>
  </si>
  <si>
    <t>1172-1 Т</t>
  </si>
  <si>
    <t>1173 Т</t>
  </si>
  <si>
    <t>HYDRANALComposite 5 one-component reagent for moisture titration according to Karl Fischer. Production company Riedel-deHaen. (1 bottle = 1 L). catalog №34805</t>
  </si>
  <si>
    <t>Растворитель HYDRANALComposite 5, однокомпонентный реагент для титрования влаги по методу Карла Фишера. Производство компании Riedel-deHaen. (1 бутылка=1 л). Каталожный №34805</t>
  </si>
  <si>
    <t>1173-1 Т</t>
  </si>
  <si>
    <t>1174 Т</t>
  </si>
  <si>
    <t>для кондуктометрического определения масс. концентрации хлористых солей в сырой нефти с электропроводностью не более 0,25 мкСм состава:о-ксилол 46,1%, н-бутанол 34,2%, метанол 19,5%, дистиллированная вода 0,2 %</t>
  </si>
  <si>
    <t>for the conductometric determination of the masses. the concentration of chloride salts in crude oil having a conductivity of 0.25 mS composition: o-xylene, 46.1% n-butanol 34.2%, 19.5% methanol, 0.2% distilled water</t>
  </si>
  <si>
    <t>Литр (куб. дм.)</t>
  </si>
  <si>
    <t>1174-1 Т</t>
  </si>
  <si>
    <t>1175 Т</t>
  </si>
  <si>
    <t>Тестовая бутылочка</t>
  </si>
  <si>
    <t>Test bottle</t>
  </si>
  <si>
    <t xml:space="preserve">с питательной средой для определения наличия и количества сульфовосстанавливающих бактерий  SRB/2 Medium по NACE Standard TMO 194-94 производства Commercial Microbiology, Шотландия (1 уп = 12шт)      </t>
  </si>
  <si>
    <t xml:space="preserve">a breeding ground for determining the presence and amount of sulfo-reducing bacteria SRB / 2 Medium for NACE Standard TMO 194-94 Production Commercial Microbiology, Scotland (1 pack = 12pcs)
</t>
  </si>
  <si>
    <t xml:space="preserve">Тестовая бутылочка с питательной средой для определения наличия и количества сульфовосстанавливающих бактерий  SRB/2 Medium по NACE Standard TMO 194-94 производства Commercial Microbiology, Шотландия (1 уп = 12шт)      </t>
  </si>
  <si>
    <t>1175-1 Т</t>
  </si>
  <si>
    <t>1176 Т</t>
  </si>
  <si>
    <t xml:space="preserve">Микропробирки по TDS 10,000 для артезианской воды, с питательной средой для определения наличия и количества сульфатвосстанавливающих бактерий (1 %-ый раствор по солености питательной среды)      </t>
  </si>
  <si>
    <t xml:space="preserve">Microtubes by TDS 10,000 to well water, with a nutrient medium for determining the presence and quantity of sulfate-reducing bacteria (1% solution salinity culture medium)
</t>
  </si>
  <si>
    <t xml:space="preserve">Тестовая бутылочка Микропробирки по TDS 10,000 для артезианской воды, с питательной средой для определения наличия и количества сульфатвосстанавливающих бактерий (1 %-ый раствор по солености питательной среды)      </t>
  </si>
  <si>
    <t>1177 Т</t>
  </si>
  <si>
    <t>Disposable filter Minisart (Sartorius) Single use syringe filter Non-sterile, hydrophilic, pore size 0,45micron Lot № 16555</t>
  </si>
  <si>
    <t>Minisart (Sartorius) Single use syringe filter Non-sterile, hydrophilic, pore size 0,45micron Lot № 16556</t>
  </si>
  <si>
    <t>Шприцевые фильтры. Для стерильной, без частиц, ультрачистой фильтрации. Мембрана изготовлена из гидрофильного ацетата целлюлозы, что обеспечивает минимальную абсорбцию. Подсоединение: на входе женские коннектор типа luer-lock, на выходе - мужской luer-slip. Высокая очистка: размер пор - 0,45 мкм, диаметр 26мм, желтого цвета. Количество в упаковке: 500 шт.</t>
  </si>
  <si>
    <t>1177-1 Т</t>
  </si>
  <si>
    <t>1178 Т</t>
  </si>
  <si>
    <t>23.19.23.300.027.00.0796.000000000003</t>
  </si>
  <si>
    <t>Кювета</t>
  </si>
  <si>
    <t>для определения ионов хрома Dr.Lange  LСW313     0,03-1,00mg/l  (1уп=25 шт)</t>
  </si>
  <si>
    <t>кварцевая, размер 5 мм</t>
  </si>
  <si>
    <t>to determine the chromium ions Dr.Lange LSW313 0,03-1,00mg / l (1up = 25 pieces)</t>
  </si>
  <si>
    <t>Одноразовая кювета-тест для определения ионов хрома Dr.Lange  LСW313     0,03-1,00mg/l  (1уп=25 шт)</t>
  </si>
  <si>
    <t>1178-1 Т</t>
  </si>
  <si>
    <t>23.19.23.300.027.00.0778.000000000000</t>
  </si>
  <si>
    <t>3;</t>
  </si>
  <si>
    <t>1179 Т</t>
  </si>
  <si>
    <t>для определения БПК Dr.Lange LCK 554 ВОD5 0,5-12 мг/л  (1уп=25 шт)</t>
  </si>
  <si>
    <t>Dr.Lange LCK 554 VOD5 0.5-12 mg / l (1up = 25 pieces)</t>
  </si>
  <si>
    <t>Одноразовая кювета-тест для определения БПК Dr.Lange LCK 554 ВОD5 0,5-12 мг/л  (1уп=25 шт)</t>
  </si>
  <si>
    <t>1179-1 Т</t>
  </si>
  <si>
    <t>Одноразовая кювета-тест для определения БПК Dr.Lange LCK 554 ВОD5 0,5-12 мг/л  (1уп=20 шт)</t>
  </si>
  <si>
    <t>3; 6;</t>
  </si>
  <si>
    <t>1180 Т</t>
  </si>
  <si>
    <t>Disposable cuvette test</t>
  </si>
  <si>
    <t>to determine the iron ions Dr.Lange LSK 321 0,2 - 6,0 mg / l (1up = 25 pieces)</t>
  </si>
  <si>
    <t>Кювета-тест одноразовый для определения ионов железа Dr.Lange LSK 321 0,2 - 6,0 mg/l  (1уп=25 шт)</t>
  </si>
  <si>
    <t>1180-1 Т</t>
  </si>
  <si>
    <t>3; 16; 17;</t>
  </si>
  <si>
    <t>1181 Т</t>
  </si>
  <si>
    <t>для определения ионов меди, размер 50 мм Dr.Lange LCK 529 Copper, Trace 0,01-1,0 мг/л  (1уп=25 шт)</t>
  </si>
  <si>
    <t xml:space="preserve">for determination of copper ions, the size of 50 mm Dr.Lange LCK 529 Copper, Trace 0,01-1,0 mg / l (1up = 25 pieces)
</t>
  </si>
  <si>
    <t>Кювета-тест одноразовый для определения ионов меди, размер 50 мм Dr.Lange LCK 529 Copper, Trace 0,01-1,0 мг/л  (1уп=25 шт)</t>
  </si>
  <si>
    <t>1181-1 Т</t>
  </si>
  <si>
    <t>Кювета-тест одноразовый для определения ионов меди, размер 50 мм Dr.Lange LCK 529 Copper, Trace 0,01-1,0 мг/л  (1уп=20 шт)</t>
  </si>
  <si>
    <t>3; 6; 16; 17;</t>
  </si>
  <si>
    <t>1182 Т</t>
  </si>
  <si>
    <t>23.19.23.300.014.00.0796.000000000000</t>
  </si>
  <si>
    <t>Палочка</t>
  </si>
  <si>
    <t>Glass sticks for stirring</t>
  </si>
  <si>
    <t>лабораторная, стеклянная</t>
  </si>
  <si>
    <t>Glass. Melting end, length 200 mm, an outer diameter of 5 mm</t>
  </si>
  <si>
    <t>Палочки стеклянные для перемешивания Стекло. С оплавленным окончанием, Длина 200мм, внешний диаметр 5мм</t>
  </si>
  <si>
    <t>1183 Т</t>
  </si>
  <si>
    <t>Glass. Melting end, length 300 mm, an outer diameter of 7mm</t>
  </si>
  <si>
    <t>Палочки стеклянные для перемешивания Стекло. С оплавленным окончанием, Длина 300мм, внешний диаметр 7мм</t>
  </si>
  <si>
    <t>1184 Т</t>
  </si>
  <si>
    <t>Маркер LAB-Marker II Толщина линии 0,6мм, устойчивый к растворителям</t>
  </si>
  <si>
    <t>1185 Т</t>
  </si>
  <si>
    <t>17.12.13.100.000.02.5111.000000000000</t>
  </si>
  <si>
    <t>Paper indicator</t>
  </si>
  <si>
    <t>индикаторная, для определении реакции среды водной вытяжки</t>
  </si>
  <si>
    <t>pH 0-13</t>
  </si>
  <si>
    <t>Бумага индикаторная рН 0-13</t>
  </si>
  <si>
    <t>1186 Т</t>
  </si>
  <si>
    <t>22.19.71.900.000.00.0796.000000000005</t>
  </si>
  <si>
    <t>Пипетка</t>
  </si>
  <si>
    <t>Volumetric pipettes</t>
  </si>
  <si>
    <t>Пипетки с расширением, вместимостью 100 мл 1 отметка, класс точности AS, калибровка "по дозированию", полный слив</t>
  </si>
  <si>
    <t>Pipettes with extension capacity of 100 ml of 1 mark, the accuracy class AS, calibrated "dosing", complete draining</t>
  </si>
  <si>
    <t>Мерные пипетки с расширением, вместимостью 100 мл 1 отметка, класс точности AS, калибровка "по дозированию", полный слив</t>
  </si>
  <si>
    <t>1186-1 Т</t>
  </si>
  <si>
    <t>1187 Т</t>
  </si>
  <si>
    <t>28.29.82.500.017.00.0796.000000000000</t>
  </si>
  <si>
    <t>Кассета</t>
  </si>
  <si>
    <t>Cartridge Werner</t>
  </si>
  <si>
    <t>сменный элемент фильтра, для очистки воды</t>
  </si>
  <si>
    <t xml:space="preserve">Pretreatment Cartridge DI Feed for EASYpure LF D 7382-33 catalog number D 50230
</t>
  </si>
  <si>
    <t>Картридж для бидистиллятора WernerPretreatment Cartridge DI Feed for EASYpure LF D 7382-33  каталожный номер D 50230</t>
  </si>
  <si>
    <t>1188 Т</t>
  </si>
  <si>
    <t xml:space="preserve">EASYpure High Purite / Low TOC Cartridge for EASYpure LF D 7382-33 catalog number D 50229
</t>
  </si>
  <si>
    <t>Картридж для бидистиллятора Werner EASYpure High Purite/Low TOC  Cartridge  for EASYpure LF D 7382-33  каталожный номер D 50229</t>
  </si>
  <si>
    <t>1189 Т</t>
  </si>
  <si>
    <t xml:space="preserve">Ultrapure Mixed Bed Cartridge for EASYpure LF D 7382-33 catalog number D 50233
</t>
  </si>
  <si>
    <t>Картридж для бидистиллятора WernerUltrapure Mixed Bed  Cartridge  for EASYpure LF D 7382-33  каталожный номер D 50233</t>
  </si>
  <si>
    <t>1190 Т</t>
  </si>
  <si>
    <t xml:space="preserve">Ячейка проб  для прибора HORIBA SLFA-20 </t>
  </si>
  <si>
    <t>Sample Сell   кат.№ 9038000100, в упаковке  30 пар</t>
  </si>
  <si>
    <t>Cell samples for device HORIBA SLFA-20</t>
  </si>
  <si>
    <t xml:space="preserve">Sample Cell Catalog number 9038000100, pack 30 pairs
</t>
  </si>
  <si>
    <t>1190-1 Т</t>
  </si>
  <si>
    <t>1191 Т</t>
  </si>
  <si>
    <t>26.60.12.900.015.00.0796.000000000002</t>
  </si>
  <si>
    <t>Laboratory thermometer glass mercury</t>
  </si>
  <si>
    <t>медицинский, ртутный, ГОСТ 302-79</t>
  </si>
  <si>
    <t xml:space="preserve">TL-4, measuring range from 0 to + 550C scale interval of 0.1 0C
</t>
  </si>
  <si>
    <t>Термометр лабораторный стеклянный ртутныйТЛ-4, диапазон измерений от 0 до + 550С цена деления шкалы 0,1 0С</t>
  </si>
  <si>
    <t>1191-1 Т</t>
  </si>
  <si>
    <t>1192 Т</t>
  </si>
  <si>
    <t>20.59.52.100.012.00.0778.000000000000</t>
  </si>
  <si>
    <t>Тест-экспресс</t>
  </si>
  <si>
    <t>Rapid test for the determination of active chlorine</t>
  </si>
  <si>
    <t>для определения активного хлора, диапазон измерений 0,1-0,3-0,5-1,0 мг/л</t>
  </si>
  <si>
    <t>Measurement range 0,1-0,3-0,5-1,0 mg / l</t>
  </si>
  <si>
    <t>Экспресс-тест для определения активного хлорадиапозон измерений 0,1-0,3-0,5-1,0 мг/л</t>
  </si>
  <si>
    <t>1192-1 Т</t>
  </si>
  <si>
    <t>1193 Т</t>
  </si>
  <si>
    <t>23.19.23.300.004.04.0796.000000000002</t>
  </si>
  <si>
    <t>Стакан</t>
  </si>
  <si>
    <t>Glass H-1-1000 TC</t>
  </si>
  <si>
    <t>из термически стойкого стекла, высокий с носиком, марка В-1-100 ТС, номинальная вместимость 100 см3, ГОСТ 25336-82</t>
  </si>
  <si>
    <t xml:space="preserve">Glass H-1-1000 TC GOST 25336-82. Low cup with a spout of a thermally resistant glass nominal capacity of 1000 cm3.
</t>
  </si>
  <si>
    <t>Стакан Н-1-1000 ТС  ГОСТ 25336-82. Низкий стакан с носиком из термически стойкого стекла номинальной вместимостью 1000 см3.</t>
  </si>
  <si>
    <t>1194 Т</t>
  </si>
  <si>
    <t>23.19.23.300.018.02.0796.000000000003</t>
  </si>
  <si>
    <t>Цилиндр</t>
  </si>
  <si>
    <t>Cylinder measuring 3-50-2</t>
  </si>
  <si>
    <t>с носиком и пластиковым основанием  ГОСТ 1770-74, вместимость 50 мл</t>
  </si>
  <si>
    <t>with a spout and a plastic base with GOST 1770-74, capacity 50 ml</t>
  </si>
  <si>
    <t>Цилиндр мерный 3-50-2с носиком и пластиковым основанием  ГОСТ 1770-74, вместимость 50 мл</t>
  </si>
  <si>
    <t>1195 Т</t>
  </si>
  <si>
    <t>26.51.82.500.016.00.0796.000000000000</t>
  </si>
  <si>
    <t>Электрод</t>
  </si>
  <si>
    <t>The electrolyte electrode</t>
  </si>
  <si>
    <t>для анализатора электролитов</t>
  </si>
  <si>
    <t>1 mmol / L Mettler Toledo</t>
  </si>
  <si>
    <t>Электролит для электрода1ммоль/л Меттлер Толедо</t>
  </si>
  <si>
    <t>1195-1 Т</t>
  </si>
  <si>
    <t>1196 Т</t>
  </si>
  <si>
    <t>tubes 15 ml with the scale of the section without</t>
  </si>
  <si>
    <t>  The volume of 15 ml, height 110mm, the price of division 0.1</t>
  </si>
  <si>
    <t>1197 Т</t>
  </si>
  <si>
    <t>20.59.59.100.011.00.0778.000000000022</t>
  </si>
  <si>
    <t>GSO 7269-96 aluminum ion solution 1.0 mg / cm3 (form A)</t>
  </si>
  <si>
    <t>иона- алюминия</t>
  </si>
  <si>
    <t>For the calibration of measuring instruments</t>
  </si>
  <si>
    <t>ГСО 7269-96 раствора иона алюминия 1,0 мг/см3 (Уп. вид А)Для градуировки средств измерений</t>
  </si>
  <si>
    <t>1198 Т</t>
  </si>
  <si>
    <t>GSO 7254-96 ion solution of iron (III) 1,0 mg / cm3 (Form A)</t>
  </si>
  <si>
    <t>ГСО 7254-96 раствора иона железа (III) 1,0 мг/см3 (Уп. вид А)Для градуировки средств измерений</t>
  </si>
  <si>
    <t>1199 Т</t>
  </si>
  <si>
    <t>GSO 7266-96 ion solution of manganese (II) 1,0 mg / cm3 (Form A)</t>
  </si>
  <si>
    <t>ГСО 7266-96 раствора иона марганца (II) 1,0 мг/см3 (Уп. вид А)Для градуировки средств измерений</t>
  </si>
  <si>
    <t>1200 Т</t>
  </si>
  <si>
    <t>20.59.59.100.011.00.0778.000000000023</t>
  </si>
  <si>
    <t>GSO 7255-96 ion solution of copper (II) 1,0 mg / cm3 (Form A)</t>
  </si>
  <si>
    <t>иона- меди</t>
  </si>
  <si>
    <t>ГСО 7255-96 раствора иона меди (II) 1,0 мг/см3 (Уп. вид А)Для градуировки средств измерений</t>
  </si>
  <si>
    <t>1201 Т</t>
  </si>
  <si>
    <t>20.59.59.100.011.00.0778.000000000024</t>
  </si>
  <si>
    <t>GSO 7257-96 chromium ion solution (IV) 1,0 mg / cm3 (form A)</t>
  </si>
  <si>
    <t>иона- хрома</t>
  </si>
  <si>
    <t>ГСО 7257-96 раствора иона хрома (IV) 1,0 мг/см3 (Уп. вид А)Для градуировки средств измерений</t>
  </si>
  <si>
    <t>1202 Т</t>
  </si>
  <si>
    <t>GSO 7256-96 zinc ion solution 1.0 mg / cm3 (form A)</t>
  </si>
  <si>
    <t>иона- цинка</t>
  </si>
  <si>
    <t>ГСО 7256-96 раствора иона цинка 1,0 мг/см3 (Уп. вид А)Для градуировки средств измерений</t>
  </si>
  <si>
    <t>1203 Т</t>
  </si>
  <si>
    <t>20.59.59.100.011.00.0778.000000000025</t>
  </si>
  <si>
    <t>GSO 7753-2000 aqueous solution of nitrite ions p.01-12 (form A)</t>
  </si>
  <si>
    <t>нитрит- иона</t>
  </si>
  <si>
    <t>ГСО 7753-2000 водного раствора нитрит ионов п.01-12 (Уп. вид А)Для градуировки средств измерений</t>
  </si>
  <si>
    <t>1204 Т</t>
  </si>
  <si>
    <t>25.73.30.100.007.00.0796.000000000001</t>
  </si>
  <si>
    <t>Плоскогубцы</t>
  </si>
  <si>
    <t>pliers</t>
  </si>
  <si>
    <t>с диэлектрическими ручками</t>
  </si>
  <si>
    <t>Electrical safety</t>
  </si>
  <si>
    <t>Плоскогубцы электробезопасный</t>
  </si>
  <si>
    <t>1205 Т</t>
  </si>
  <si>
    <t>25.99.29.490.062.02.0796.000000000000</t>
  </si>
  <si>
    <t>Шприц</t>
  </si>
  <si>
    <t>Injection grease cup</t>
  </si>
  <si>
    <t>рычажный</t>
  </si>
  <si>
    <t>lubrication</t>
  </si>
  <si>
    <t xml:space="preserve">Шприц-тавотница для смазки </t>
  </si>
  <si>
    <t>1206 Т</t>
  </si>
  <si>
    <t>25.73.30.500.003.00.0839.000000000000</t>
  </si>
  <si>
    <t>Зубило</t>
  </si>
  <si>
    <t>Comp-ton chisels</t>
  </si>
  <si>
    <t>тип 1, плоскоовального сечения, ГОСТ 7211-86</t>
  </si>
  <si>
    <t>Art.-Nr. 4000 812 360</t>
  </si>
  <si>
    <t>Комп-т зубил  Art.-Nr. 4000 812 360</t>
  </si>
  <si>
    <t>1207 Т</t>
  </si>
  <si>
    <t>24.34.13.100.000.00.0018.000000000001</t>
  </si>
  <si>
    <t>Сетка</t>
  </si>
  <si>
    <t>Grid</t>
  </si>
  <si>
    <t>стальная, плетеная, одинарная, номер сетки 6</t>
  </si>
  <si>
    <t>stainless steel mesh size 20x20 mm</t>
  </si>
  <si>
    <t>Сетка металлическая нержавеющая размер ячейки 20х20 мм</t>
  </si>
  <si>
    <t>1208 Т</t>
  </si>
  <si>
    <t>stainless steel mesh size of 60 microns</t>
  </si>
  <si>
    <t>Сетка металлическая нержавеющая размер ячейки 60 микрон</t>
  </si>
  <si>
    <t>1209 Т</t>
  </si>
  <si>
    <t>24.20.40.100.009.00.0796.000000000000</t>
  </si>
  <si>
    <t>  Ball valve 4 "150</t>
  </si>
  <si>
    <t>шаровой, из cтали, ГОСТ 24950-81</t>
  </si>
  <si>
    <t>Type: 11s67p, DU-100, EN-16 made. GOST 21345-78, 28343 with mating flange</t>
  </si>
  <si>
    <t xml:space="preserve"> Кран шаровой 4"150Тип:11с67п,ДУ-100, РУ-16 изготовл. по ГОСТ 21345-78, 28343 с ответными флянами</t>
  </si>
  <si>
    <t>1210 Т</t>
  </si>
  <si>
    <t>  Ball valve 4 "600</t>
  </si>
  <si>
    <t>  Ball valve 4 "600 threaded</t>
  </si>
  <si>
    <t xml:space="preserve"> Кран шаровой 4"600 резбовой</t>
  </si>
  <si>
    <t>1211 Т</t>
  </si>
  <si>
    <t>  Ball valve 1/2 150</t>
  </si>
  <si>
    <t>  Ball valve 1/2 150 threaded</t>
  </si>
  <si>
    <t xml:space="preserve"> Кран шаровой 1/2" 150 резбовой </t>
  </si>
  <si>
    <t>1212 Т</t>
  </si>
  <si>
    <t>  Ball valve 1 600</t>
  </si>
  <si>
    <t>  Ball valve 1 600 threaded</t>
  </si>
  <si>
    <t xml:space="preserve"> Кран шаровой 1" 600 резбовой</t>
  </si>
  <si>
    <t>1213 Т</t>
  </si>
  <si>
    <t>candle filter</t>
  </si>
  <si>
    <t>firm "Otto Klein GmbH Artikel-Nr .: PR5-30 Mat .: 55302/070 to filter well water filter unit F-1601 \ 02 \ 03</t>
  </si>
  <si>
    <t xml:space="preserve">Фильтр свечевой фирмы «Oтто Клайн ГмбХ Artikel-Nr.: PR5-30 Mat.: 55302/070  для фильтрации артезианской воды блока фильтров F-1601\02\03  </t>
  </si>
  <si>
    <t>1213-1 Т</t>
  </si>
  <si>
    <t>1214 Т</t>
  </si>
  <si>
    <t>Candle Filter to install a water filtration company "NOVOMET"</t>
  </si>
  <si>
    <t xml:space="preserve">filter cartridges of the company "NOVOMET"
</t>
  </si>
  <si>
    <t>Фильтр свечевой для установки фильтрации воды фирмы "НОВОМЕТ"фильтровальные картриджи фирмы "НОВОМЕТ"</t>
  </si>
  <si>
    <t>1214-1 Т</t>
  </si>
  <si>
    <t>1215 Т</t>
  </si>
  <si>
    <t>metal 5m</t>
  </si>
  <si>
    <t>Рулетка металлическая 5м</t>
  </si>
  <si>
    <t>1216 Т</t>
  </si>
  <si>
    <t>25.73.40.390.001.00.0704.000000000000</t>
  </si>
  <si>
    <t>Набор сверл</t>
  </si>
  <si>
    <t>Set of drills</t>
  </si>
  <si>
    <t>с коническим хвостовиком</t>
  </si>
  <si>
    <t>Drills 2-13 mm</t>
  </si>
  <si>
    <t>Набор сверл победитовые 2-13 мм</t>
  </si>
  <si>
    <t>1217 Т</t>
  </si>
  <si>
    <t>28.13.14.150.000.01.0796.000000000000</t>
  </si>
  <si>
    <t>Pump motor bundled</t>
  </si>
  <si>
    <t>центробежный, для перекачки жидкости с температурой до +45 градусов с содержанием механических примесей не более 0, 5 по массе, горизонтальный, многоступенчатый</t>
  </si>
  <si>
    <t xml:space="preserve">Centrifugal multistage pump type HGM-4/6 model 2002 release, Siemens Electric Power 680 KW
</t>
  </si>
  <si>
    <t>Центробежный многоступенчатый насос тип HGM-4/6 , 4-Н16-1,71 435/3; Q=0,125t/h; P=96,8bar; Р2= 97,6bar; 2982 об/мин</t>
  </si>
  <si>
    <t>1218 Т</t>
  </si>
  <si>
    <t>28.13.14.100.000.00.0796.000000000247</t>
  </si>
  <si>
    <t>Semi-submersible pumps for drainage capacity of the European Parliament - 63</t>
  </si>
  <si>
    <t>погружной, с возможностью установки в горизонтальном и вертикальном положении, скважинный, многоступенчатый, оснащен встроенным обратным клапаном</t>
  </si>
  <si>
    <t xml:space="preserve">Q-150 m3 / h; H-54 m, h-4300 mm.
</t>
  </si>
  <si>
    <t xml:space="preserve">Насос СТ-V160 фирмы TAPFLO; Q-150 м3/ч;   Н-50м. Электродвигатель во  взрывозащищённом исполнении.        </t>
  </si>
  <si>
    <t>1219 Т</t>
  </si>
  <si>
    <t>24.20.12.200.000.02.0018.000000000013</t>
  </si>
  <si>
    <t>Tubing 73mm coated</t>
  </si>
  <si>
    <t>насосно-компрессорная, стальная, условный диаметр 73 мм, номинальная толщина стенки 5,5 мм, группа прочности Д</t>
  </si>
  <si>
    <t xml:space="preserve"> НКТ 73мм с полимерным покрытием</t>
  </si>
  <si>
    <t>018</t>
  </si>
  <si>
    <t>Метр погонный</t>
  </si>
  <si>
    <t>1220 Т</t>
  </si>
  <si>
    <t>28.21.14.300.000.00.0796.000000000001</t>
  </si>
  <si>
    <t>Сервопривод воздушной заслонки</t>
  </si>
  <si>
    <t>Servo choke on Bragg</t>
  </si>
  <si>
    <t>для газовой рампы, рабочее напряжение 220 В, номинальный момент силы не менее 1.8 Нм, удерживающий момент силы не менее 1.8 Нм</t>
  </si>
  <si>
    <t>SAD 1,5 IP40 (DC) 24V  7W  IP 40,  Dungs</t>
  </si>
  <si>
    <t>Сервопривод воздушной заслонки на БРЭГSAD 1,5 IP40 (DC) 24V  7W  IP 40,  Dungs</t>
  </si>
  <si>
    <t>1221 Т</t>
  </si>
  <si>
    <t>28.13.32.000.123.06.0796.000000000002</t>
  </si>
  <si>
    <t>Клапан</t>
  </si>
  <si>
    <t>для компрессора, электромагнитный</t>
  </si>
  <si>
    <t>Valve ВН3Н-3ПЕ (feedback) ~ 220V, 25W, IP67 -45ºC ... + 40ºC, 0 ... 0,3 MPa. № 1408/08 TU RB 05708554,022-97 DY 80 Thermo Brest</t>
  </si>
  <si>
    <t>Клапан  ВН3Н-3ПЕ (с обратной связью)  ~220V, 25W, IP67  -45ºC…+40ºC, 0…0,3 MPa.  № 1408/08 ТУ РБ 05708554,022-97  DY 80, Термо Брест</t>
  </si>
  <si>
    <t>1222 Т</t>
  </si>
  <si>
    <t>26.51.65.000.005.00.0796.000000000000</t>
  </si>
  <si>
    <t>Позиционер</t>
  </si>
  <si>
    <t>The mounted unit (mounting kit) to the positioner to linear actuators NAMUR</t>
  </si>
  <si>
    <t>электропневматический</t>
  </si>
  <si>
    <t>6DR4004-8V Siemens</t>
  </si>
  <si>
    <t>Навесной блок(монтажный набор) на позиционер для поступательных приводов NAMUR Заказной номер: 6DR4004-8V Siemens</t>
  </si>
  <si>
    <t>1223 Т</t>
  </si>
  <si>
    <t>6DR4004-8L Siemens</t>
  </si>
  <si>
    <t>Навесной блок(монтажный набор) на позиционер для поступательных приводов NAMUR Заказной номер: 6DR4004-8L Siemens</t>
  </si>
  <si>
    <t>1224 Т</t>
  </si>
  <si>
    <t>26.20.21.300.002.00.0796.000000000357</t>
  </si>
  <si>
    <t>Диск жесткий</t>
  </si>
  <si>
    <t>hard drives</t>
  </si>
  <si>
    <t>размер 3,5", интерфейс SATA 6 ГГц/с, объем буфера 32 Мб, количество оборотов шпинделя 10000 об/м, емкость 2 Тб</t>
  </si>
  <si>
    <t xml:space="preserve">Type HDD, Appointment for the server Form factor HDD 3.5 '', Volume 2 000 GB Weight 750 g Connections SATA 6Gb / s, External data transfer rate of 600 MB / s Dimensions (WxHxD) 101.6x26.1x147 mm Support NCQ is, the Shock 30 G, Shock Tolerance Storage 300 G, idle noise level 31 dB Noise work 34 dB Power consumption 8.90 W, the buffer memory of 64 MB,
The rotational speed of 7200 rpm, Access time full stroke 21 ms MTBF 1200000 h speed write / read speed 164/164 MB
</t>
  </si>
  <si>
    <t xml:space="preserve"> Тип HDD, Назначение для сервера, Форм-фактор HDD 3.5'', Объем 2000 Гб, Вес 750 г, Подключение SATA 6Gb/s, Внешняя скорость передачи данных 600 Мб/с, Размеры (ШхВхД) 101.6x26.1x147 мм, Поддержка NCQ есть, Ударостойкость при работе 30 G, Ударостойкость при хранении 300 G, Уровень шума простоя 31 дБ, Уровень шума работы 34 дБ, Потребляемая мощность 8.90 Вт, Объем буферной памяти 64 Мб, 
Скорость вращения 7200 rpm, Время доступа full stroke 21 мс, Время наработки на отказ 1200000 ч, Скорость записи/Скорость чтения 164/164 Мб
</t>
  </si>
  <si>
    <t>1224-1 Т</t>
  </si>
  <si>
    <t>1225 Т</t>
  </si>
  <si>
    <t>26.20.21.300.000.00.0796.000000000072</t>
  </si>
  <si>
    <t>размер 3,5'', интерфейс USB 2.0, емкость 4 Тб</t>
  </si>
  <si>
    <t xml:space="preserve">Hard Drive Type - Internal HDD, volume -4000 GB, Buffer Size 64-MB rotation speed -7200 rpm, connection interface-SATA 3,
Transfer rate - 600 MB / s Form factor 3.5 ""
</t>
  </si>
  <si>
    <t xml:space="preserve">Тип жесткого диска - Внутренний HDD, Объем -4000 Гб, Объем буфера-64 Мб, Скорость вращения -7200 rpm, Интерфейс подключения-SATA 3, 
Скорость передачи - 600 Мб/с, Форм-фактор-3.5"
</t>
  </si>
  <si>
    <t>1225-1 Т</t>
  </si>
  <si>
    <t>1226 Т</t>
  </si>
  <si>
    <t>28.13.31.000.019.00.0796.000000000001</t>
  </si>
  <si>
    <t>Вал</t>
  </si>
  <si>
    <t>On the oil pump drive shaft</t>
  </si>
  <si>
    <t xml:space="preserve">Drive shaft: Mycom pump CA Model: M100P Serial № LN 10102 children. Number 10R10300
</t>
  </si>
  <si>
    <t>Ведущий вал на маслонасос: Mycom pump CA Model: M100P Serial № LN 10102 дет. № 10Р10300</t>
  </si>
  <si>
    <t>1226-1 Т</t>
  </si>
  <si>
    <t>1227 Т</t>
  </si>
  <si>
    <t>Output shaft on the oil pump</t>
  </si>
  <si>
    <t xml:space="preserve">Output shaft: Mycom pump CA Model: M100P Serial № LN 10102 children. Number 10R10400
</t>
  </si>
  <si>
    <t>Ведомый вал на маслонасос: Mycom pump CA Model: M100P Serial № LN 10102 дет. № 10Р10400</t>
  </si>
  <si>
    <t>1227-1 Т</t>
  </si>
  <si>
    <t>1228 Т</t>
  </si>
  <si>
    <t>Plain bearing on the oil pump</t>
  </si>
  <si>
    <t xml:space="preserve">Plain bearing Mycom pump CA Model M100P Serial № LN 10102 children. Number 10R10900
</t>
  </si>
  <si>
    <t xml:space="preserve">Подшипник скольжения на маслонасос Mycom pump CA Model M100P Serial № LN 10102 дет. № 10Р10900     </t>
  </si>
  <si>
    <t>1228-1 Т</t>
  </si>
  <si>
    <t>1229 Т</t>
  </si>
  <si>
    <t>28.13.32.000.216.00.0796.000000000000</t>
  </si>
  <si>
    <t>nozzle complete with collar</t>
  </si>
  <si>
    <t>для насоса высокого давления</t>
  </si>
  <si>
    <t>Nozzle« Lechler »series - 302,326,
Clamp «Lechler» series - 090,003 "</t>
  </si>
  <si>
    <t>Форсунка экцентриковая в комплекте с хомутом форсунка «Lechler» серия - 302.326, 
хомут «Lechler» серия - 090.003</t>
  </si>
  <si>
    <t>1230 Т</t>
  </si>
  <si>
    <t>metal gasket</t>
  </si>
  <si>
    <t>with the outer ring of graphite, spiral wound 1 "ANSI 150</t>
  </si>
  <si>
    <t>Прокладка металлическая с наружным кольцом графитовая, спирально-навитые 1“ 150 ANSI</t>
  </si>
  <si>
    <t>1231 Т</t>
  </si>
  <si>
    <t>with the outer ring of graphite, spiral wound 1.5"ANSI 150</t>
  </si>
  <si>
    <t xml:space="preserve"> Прокладка металлические с наружным кольцом графитовая, спирально-навитые 1.5“ 150 ANSI</t>
  </si>
  <si>
    <t>1232 Т</t>
  </si>
  <si>
    <t>with the outer ring of graphite, spiral wound 1 "ANSI 300</t>
  </si>
  <si>
    <t>Прокладка металлическая с наружным кольцом графитовая, спирально-навитые 1“  300 ANSI</t>
  </si>
  <si>
    <t>1233 Т</t>
  </si>
  <si>
    <t>with the outer ring of graphite, spiral wound 1.5 "ANSI 300</t>
  </si>
  <si>
    <t xml:space="preserve"> Прокладка металлические с наружным кольцом графитовая, спирально-навитые 1.5“ 300 ANSI</t>
  </si>
  <si>
    <t>1234 Т</t>
  </si>
  <si>
    <t>with the outer ring of graphite, spiral wound 2 "ANSI 150</t>
  </si>
  <si>
    <t>Прокладка металлическая с наружным кольцом графитовая, спирально-навитые 2 “  150 ANSI</t>
  </si>
  <si>
    <t>1235 Т</t>
  </si>
  <si>
    <t>with the outer ring of graphite, spiral wound 2.5 "ANSI 150</t>
  </si>
  <si>
    <t xml:space="preserve"> Прокладка металлические с наружным кольцом графитовая, спирально-навитые 2.5 “ 150 ANSI</t>
  </si>
  <si>
    <t>1236 Т</t>
  </si>
  <si>
    <t>with the outer ring of graphite, spiral wound 2 "ANSI 300.</t>
  </si>
  <si>
    <t>Прокладка металлическая с наружным кольцом графитовая, спирально-навитые 2 “  300 ANSI</t>
  </si>
  <si>
    <t>1237 Т</t>
  </si>
  <si>
    <t>with the outer ring of graphite, spiral wound 3 "ANSI 150</t>
  </si>
  <si>
    <t>Прокладка металлическая с наружным кольцом графитовая, спирально-навитые 3 “  150 ANSI</t>
  </si>
  <si>
    <t>1238 Т</t>
  </si>
  <si>
    <t>with the outer ring of graphite, spiral wound 3 "ANSI 300</t>
  </si>
  <si>
    <t>Прокладка металлическая с наружным кольцом графитовая, спирально-навитые   3 “  300 ANSI</t>
  </si>
  <si>
    <t>1239 Т</t>
  </si>
  <si>
    <t>with the outer ring of graphite, spiral wound 3 "ANSI 600</t>
  </si>
  <si>
    <t>Прокладка металлическая с наружным кольцом графитовая, спирально-навитые 3 “  600 ANSI</t>
  </si>
  <si>
    <t>1240 Т</t>
  </si>
  <si>
    <t>with the outer ring of graphite, spiral wound 4 "ANSI 150</t>
  </si>
  <si>
    <t>Прокладка металлическая с наружным кольцом графитовая, спирально-навитые 4 “ 150 ANSI</t>
  </si>
  <si>
    <t>1241 Т</t>
  </si>
  <si>
    <t>with the outer ring of graphite, spiral wound 4 "ANSI 300</t>
  </si>
  <si>
    <t>Прокладка металлическая с наружным кольцом графитовая, спирально-навитые 4 “ 300 ANSI</t>
  </si>
  <si>
    <t>1242 Т</t>
  </si>
  <si>
    <t>with the outer ring of graphite, spiral wound 6 "ANSI 150</t>
  </si>
  <si>
    <t>Прокладка металлическая с наружным кольцом графитовая, спирально-навитые 6 “ 150 ANSI</t>
  </si>
  <si>
    <t>1243 Т</t>
  </si>
  <si>
    <t>with the outer ring of graphite, spiral wound 6 "ANSI 300</t>
  </si>
  <si>
    <t>Прокладка металлическая с наружным кольцом графитовая, спирально-навитые 6 “ 300 ANSI</t>
  </si>
  <si>
    <t>1244 Т</t>
  </si>
  <si>
    <t>with the outer ring of graphite, spiral wound 6 "ANSI 600</t>
  </si>
  <si>
    <t>Прокладка металлическая с наружным кольцом графитовая, спирально-навитые 6 “ 600 ANSI</t>
  </si>
  <si>
    <t>1245 Т</t>
  </si>
  <si>
    <t>with the outer ring of graphite, spiral wound 8 "ANSI 150</t>
  </si>
  <si>
    <t>Прокладка металлическая с наружным кольцом графитовая, спирально-навитые 8 “ 150 ANSI</t>
  </si>
  <si>
    <t>1246 Т</t>
  </si>
  <si>
    <t>with the outer ring of graphite, spiral wound 8 "ANSI 300</t>
  </si>
  <si>
    <t>Прокладка металлическая с наружным кольцом графитовая, спирально-навитые 8 “ 300 ANSI</t>
  </si>
  <si>
    <t>1247 Т</t>
  </si>
  <si>
    <t>with the outer ring of graphite, spiral wound 8"ANSI 600</t>
  </si>
  <si>
    <t>Прокладка металлическая с наружным кольцом графитовая, спирально-навитые 8 “ 600 ANSI</t>
  </si>
  <si>
    <t>1248 Т</t>
  </si>
  <si>
    <t>with the outer ring of graphite, spiral wound 10 "ANSI 150</t>
  </si>
  <si>
    <t>Прокладка металлическая с наружным кольцом графитовая, спирально-навитые 10 “ 150 ANSI</t>
  </si>
  <si>
    <t>1249 Т</t>
  </si>
  <si>
    <t>with the outer ring of graphite, spiral wound 10 "ANSI 300</t>
  </si>
  <si>
    <t>Прокладка металлическая с наружным кольцом графитовая, спирально-навитые 10 “ 300 ANSI</t>
  </si>
  <si>
    <t>1250 Т</t>
  </si>
  <si>
    <t>with the outer ring of graphite, spiral wound 10 "ANSI 600</t>
  </si>
  <si>
    <t>Прокладка металлическая с наружным кольцом графитовая, спирально-навитые 10 “ 600 ANSI</t>
  </si>
  <si>
    <t>1251 Т</t>
  </si>
  <si>
    <t>with the outer ring of graphite, spiral wound 12 "ANSI 150</t>
  </si>
  <si>
    <t>Прокладка металлическая с наружным кольцом графитовая, спирально-навитые 12 “ 150 ANSI</t>
  </si>
  <si>
    <t>1252 Т</t>
  </si>
  <si>
    <t>with the outer ring of graphite, spiral wound 12 "ANSI 300</t>
  </si>
  <si>
    <t>Прокладка металлическая с наружным кольцом графитовая, спирально-навитые 12 “ 300 ANSI</t>
  </si>
  <si>
    <t>1253 Т</t>
  </si>
  <si>
    <t>with the outer ring of graphite, spiral wound 12"ANSI 600</t>
  </si>
  <si>
    <t>Прокладка металлическая с наружным кольцом графитовая, спирально-навитые 12 “ 600 ANSI</t>
  </si>
  <si>
    <t>1254 Т</t>
  </si>
  <si>
    <t>with the outer ring of graphite, spiral wound 14 "ANSI 300</t>
  </si>
  <si>
    <t>Прокладка металлическая с наружным кольцом графитовая, спирально-навитые 14 “ 300 ANSI</t>
  </si>
  <si>
    <t>1255 Т</t>
  </si>
  <si>
    <t>with the outer ring of graphite, spiral wound 14 "ANSI 600</t>
  </si>
  <si>
    <t>Прокладка металлическая с наружным кольцом графитовая, спирально-навитые 14 “ 600 ANSI</t>
  </si>
  <si>
    <t>1256 Т</t>
  </si>
  <si>
    <t>with the outer ring of graphite, spiral wound 18 "ANSI 300</t>
  </si>
  <si>
    <t>Прокладка металлическая с наружным кольцом графитовая, спирально-навитые 18 “ 300 ANSI</t>
  </si>
  <si>
    <t>1257 Т</t>
  </si>
  <si>
    <t>with the outer ring of graphite, spiral wound 20 "ANSI 150</t>
  </si>
  <si>
    <t>Прокладка металлическая с наружным кольцом графитовая, спирально-навитые 20 “ 150 ANSI</t>
  </si>
  <si>
    <t>1258 Т</t>
  </si>
  <si>
    <t>with the outer ring of graphite, spiral wound 20 "ANSI 300</t>
  </si>
  <si>
    <t>Прокладка металлическая с наружным кольцом графитовая, спирально-навитые 20 “ 300 ANSI</t>
  </si>
  <si>
    <t>1259 Т</t>
  </si>
  <si>
    <t>with the outer ring of graphite, spiral wound 24 "ANSI 300</t>
  </si>
  <si>
    <t>Прокладка металлическая с наружным кольцом графитовая, спирально-навитые 24 “ 300 ANSI</t>
  </si>
  <si>
    <t>1260 Т</t>
  </si>
  <si>
    <t>with the outer ring of graphite, spiral wound 30"ANSI 300</t>
  </si>
  <si>
    <t>Прокладка металлическая с наружным кольцом графитовая, спирально-навитые 30 “ 300 ANSI</t>
  </si>
  <si>
    <t>1261 Т</t>
  </si>
  <si>
    <t>gasket</t>
  </si>
  <si>
    <t xml:space="preserve">RET,89-7/8X26-1/4X1/32      C-1227  </t>
  </si>
  <si>
    <t xml:space="preserve">Прокладка RET,89-7/8X26-1/4X1/32      C-1227  </t>
  </si>
  <si>
    <t>1262 Т</t>
  </si>
  <si>
    <t>steel Gasket</t>
  </si>
  <si>
    <t xml:space="preserve">7.750 X 7.375 X 60      A-2087      </t>
  </si>
  <si>
    <t xml:space="preserve">Прокладка стальная 7.750 X 7.375 X 60      A-2087      </t>
  </si>
  <si>
    <t>1263 Т</t>
  </si>
  <si>
    <t xml:space="preserve">RET,10-13/16X7-3/4X1/32  B-0834                    </t>
  </si>
  <si>
    <t xml:space="preserve">Прокладка RET,10-13/16X7-3/4X1/32  B-0834                    </t>
  </si>
  <si>
    <t>1264 Т</t>
  </si>
  <si>
    <t xml:space="preserve">6.448 X 6.147 X30 A-0655              </t>
  </si>
  <si>
    <t xml:space="preserve">Прокладка стальная 6.448 X 6.147 X30 A-0655              </t>
  </si>
  <si>
    <t>1265 Т</t>
  </si>
  <si>
    <t xml:space="preserve">17.750 X 17.375 X60  A-3600                   </t>
  </si>
  <si>
    <t xml:space="preserve">Прокладка стальная 17.750 X 17.375 X60  A-3600                   </t>
  </si>
  <si>
    <t>1266 Т</t>
  </si>
  <si>
    <t xml:space="preserve">10.063 X 9.750 X 60  A-2125                 </t>
  </si>
  <si>
    <t xml:space="preserve">Прокладка стальная 10.063 X 9.750 X 60  A-2125                 </t>
  </si>
  <si>
    <t>1267 Т</t>
  </si>
  <si>
    <t>В-5847-К</t>
  </si>
  <si>
    <t>Ремкомплект, комплект маслосьемных колец, 2.500,WATВ-5847-К</t>
  </si>
  <si>
    <t>1268 Т</t>
  </si>
  <si>
    <t>B-1462-K   2.500</t>
  </si>
  <si>
    <t>Ремкомплект сальникового уплотнения B-1462-K   шток,2.500</t>
  </si>
  <si>
    <t>1269 Т</t>
  </si>
  <si>
    <t>28.13.32.000.209.00.0796.000000000001</t>
  </si>
  <si>
    <t>Кольцо поршневое</t>
  </si>
  <si>
    <t>piston ring</t>
  </si>
  <si>
    <t>уплотнительное</t>
  </si>
  <si>
    <t>А-4007  12 С:D:Z</t>
  </si>
  <si>
    <t>Поршневое кольцоА-4007  12 С:D:Z</t>
  </si>
  <si>
    <t>1270 Т</t>
  </si>
  <si>
    <t xml:space="preserve">Сменная лента </t>
  </si>
  <si>
    <t>Removable tape</t>
  </si>
  <si>
    <t>А-2077 12 КС:СТ/LM:ZL, 2.OW</t>
  </si>
  <si>
    <t>Сменная лента А-2077 12 КС:СТ/LM:ZL, 2.OW</t>
  </si>
  <si>
    <t>1271 Т</t>
  </si>
  <si>
    <t>Steel lining</t>
  </si>
  <si>
    <t>А-6225  11.812Х11.500 Х60</t>
  </si>
  <si>
    <t>Стальная прокладка А-6225  11.812Х11.500 Х60</t>
  </si>
  <si>
    <t>1272 Т</t>
  </si>
  <si>
    <t>А-1884  14.563Х14.250 Х60</t>
  </si>
  <si>
    <t>Стальная прокладка А-1884  14.563Х14.250 Х60</t>
  </si>
  <si>
    <t>1273 Т</t>
  </si>
  <si>
    <t>22.19.73.230.001.01.0796.000000000000</t>
  </si>
  <si>
    <t>Laying the upper crankcase cover</t>
  </si>
  <si>
    <t>полиамидная, диаметр 10,2 мм</t>
  </si>
  <si>
    <t xml:space="preserve">C-0593 </t>
  </si>
  <si>
    <t xml:space="preserve">Прокладка верхней крышки картера C-0593 </t>
  </si>
  <si>
    <t>1274 Т</t>
  </si>
  <si>
    <t>25.94.11.250.000.00.0796.000000000000</t>
  </si>
  <si>
    <t>Винт</t>
  </si>
  <si>
    <t>Knurled screw</t>
  </si>
  <si>
    <t>резьба М6, длина резьбы 18 мм</t>
  </si>
  <si>
    <t>А-12464</t>
  </si>
  <si>
    <t>Винт с рифленой головкой А-12464</t>
  </si>
  <si>
    <t>1275 Т</t>
  </si>
  <si>
    <t>Support ring piston 2nd stage.</t>
  </si>
  <si>
    <t>А-1890</t>
  </si>
  <si>
    <t>Опорное кольцо поршня 2-й ступени А-1890</t>
  </si>
  <si>
    <t>1276 Т</t>
  </si>
  <si>
    <t>Piston ring 2nd stage.</t>
  </si>
  <si>
    <t>А-3216</t>
  </si>
  <si>
    <t>Поршневое кольцо 2-й ступени А-3216</t>
  </si>
  <si>
    <t>1277 Т</t>
  </si>
  <si>
    <t>Support ring piston 3rd stage.</t>
  </si>
  <si>
    <t>A-6222</t>
  </si>
  <si>
    <t>Опорное кольцо поршня 3-й ступени A-6222</t>
  </si>
  <si>
    <t>1278 Т</t>
  </si>
  <si>
    <t>The piston ring 3rd stage.</t>
  </si>
  <si>
    <t>A-6220</t>
  </si>
  <si>
    <t>Поршневое кольцо 3-й ступени A-6220</t>
  </si>
  <si>
    <t>1279 Т</t>
  </si>
  <si>
    <t>24.20.40.750.003.00.0796.000000000002</t>
  </si>
  <si>
    <t>piston nut</t>
  </si>
  <si>
    <t>В-0846</t>
  </si>
  <si>
    <t>Гайка поршня В-0846</t>
  </si>
  <si>
    <t>1280 Т</t>
  </si>
  <si>
    <t>Locking screw nut Piston</t>
  </si>
  <si>
    <t>В-0847</t>
  </si>
  <si>
    <t>Стопорный винт гайки поршня В-0847</t>
  </si>
  <si>
    <t>1281 Т</t>
  </si>
  <si>
    <t>Gasket (GSKT, RET, 15-5 / 16x10-13 / 16x1 / 32)</t>
  </si>
  <si>
    <t>B-0832</t>
  </si>
  <si>
    <t>Прокладка (GSKT,RET,15-5/16x10-13/16x1/32) B-0832</t>
  </si>
  <si>
    <t>1282 Т</t>
  </si>
  <si>
    <t>28.92.61.500.012.00.0796.000000000001</t>
  </si>
  <si>
    <t>Сальник устьевой</t>
  </si>
  <si>
    <t>Gland High pressure 1st, 2nd stage</t>
  </si>
  <si>
    <t>для полированного штока, диаметр полированного штока 32 мм</t>
  </si>
  <si>
    <t>B-1462</t>
  </si>
  <si>
    <t>Сальник высокого давления 1-й, 2-й ступени B-1462</t>
  </si>
  <si>
    <t>1283 Т</t>
  </si>
  <si>
    <t>Gland high pressure third stage</t>
  </si>
  <si>
    <t>B-1463</t>
  </si>
  <si>
    <t>Сальник высокого давления 3-й ступени B-1463</t>
  </si>
  <si>
    <t>1284 Т</t>
  </si>
  <si>
    <t>28.13.32.000.123.02.0796.000000000000</t>
  </si>
  <si>
    <t>Discharge valve 1st stage</t>
  </si>
  <si>
    <t>входной, очищенном не грубее 12 класса загрязненности по ГОСТ17433-80, (модульное устройство) применяется в пневмосистемах, работающих на сжатом воздухе давлением от 0,10 до 1,00 Мпа, условный диаметр 6 мм, ГОСТ 17433-80</t>
  </si>
  <si>
    <t>B-2705-DD</t>
  </si>
  <si>
    <t>Клапан нагнетания 1-й ступени B-2705-DD</t>
  </si>
  <si>
    <t>1285 Т</t>
  </si>
  <si>
    <t>Suction valve 1st stage</t>
  </si>
  <si>
    <t>B-2704-T</t>
  </si>
  <si>
    <t>Всасывающий клапан 1-й ступениB-2704-T</t>
  </si>
  <si>
    <t>1286 Т</t>
  </si>
  <si>
    <t>Discharge valve 2nd stage</t>
  </si>
  <si>
    <t>B-2457-CC</t>
  </si>
  <si>
    <t>Клапан нагнетания 2-й ступениB-2457-CC</t>
  </si>
  <si>
    <t>1287 Т</t>
  </si>
  <si>
    <t>Suction valve 2nd stage</t>
  </si>
  <si>
    <t>B-2458-T</t>
  </si>
  <si>
    <t>Всасывающий клапан 2-й ступениB-2458-T</t>
  </si>
  <si>
    <t>1288 Т</t>
  </si>
  <si>
    <t>28.11.42.900.028.01.0796.000000000000</t>
  </si>
  <si>
    <t>Сальник</t>
  </si>
  <si>
    <t>Kit oil seal high pressure</t>
  </si>
  <si>
    <t>В-1462-K</t>
  </si>
  <si>
    <t>Рем. комплект сальника высокого давленияВ-1462-K</t>
  </si>
  <si>
    <t>1289 Т</t>
  </si>
  <si>
    <t>Kit oil removable gland</t>
  </si>
  <si>
    <t>B-1690-K</t>
  </si>
  <si>
    <t>Рем. комплект масло съемного сальникаB-1690-K</t>
  </si>
  <si>
    <t>1290 Т</t>
  </si>
  <si>
    <t>Bearing the pump motor Borneman</t>
  </si>
  <si>
    <t xml:space="preserve">Front type: 6224 C3 VL0241
</t>
  </si>
  <si>
    <t>Подшипник на электродвигатель насоса BornemanПередний, тип: 6224 С3 VL0241</t>
  </si>
  <si>
    <t>1291 Т</t>
  </si>
  <si>
    <t>24.10.31.100.002.00.0168.000000000003</t>
  </si>
  <si>
    <t>Полоса</t>
  </si>
  <si>
    <t>Galvanized steel strip 40h4 mm</t>
  </si>
  <si>
    <t>стальная, размер 40*4, ГОСТ 4405-75</t>
  </si>
  <si>
    <t xml:space="preserve">Galvanized steel strip 40h4 mm
</t>
  </si>
  <si>
    <t xml:space="preserve">Полоса стальная оцинкованная 40х4 мм Полоса стальная оцинкованная 40х4 мм </t>
  </si>
  <si>
    <t>1292 Т</t>
  </si>
  <si>
    <t>20.59.59.630.004.01.0796.000000000000</t>
  </si>
  <si>
    <t xml:space="preserve">Calibration gas mixture </t>
  </si>
  <si>
    <t>поверочная газовая, бинарная смесь пропан 55%, азот 45%</t>
  </si>
  <si>
    <t xml:space="preserve">The binary mixture of 55% propane residues. nitrogen. (volume concentration) The volume of a binary mixture of 4 liters
</t>
  </si>
  <si>
    <t>Поверочная газовая смесь (ПГС)Бинарная смесь пропан 55%  остат. азот. (объемные концентрации) Объем бинарной смеси 4 литра</t>
  </si>
  <si>
    <t>1292-1 Т</t>
  </si>
  <si>
    <t>11; 16; 17; 19; 20; 21;</t>
  </si>
  <si>
    <t>1293 Т</t>
  </si>
  <si>
    <t>Calibration gas mixture - liquefied-petroleum gas.</t>
  </si>
  <si>
    <t>Composition (wt%) Ethane-4.0% i-butane, 12% n-butane, 18% i-pentane-0.5% N-pentane-0,5% Propane-east. (10 liter volume of the mixture)</t>
  </si>
  <si>
    <t>Поверочная газовая смесь(ПГС)-сжиженный газ. Состав(масс%) :Этан-4,0%, И-бутан-12%, Н-бутан-18%, И-пентан-0,5%, Н-пентан-0,5%, Пропан-ост. (Объем  смеси 10 литра)</t>
  </si>
  <si>
    <t>1293-1 Т</t>
  </si>
  <si>
    <t>1294 Т</t>
  </si>
  <si>
    <t>25.93.12.300.000.00.0006.000000000000</t>
  </si>
  <si>
    <t>Wire scraper (cable) for MAC</t>
  </si>
  <si>
    <t>канатная</t>
  </si>
  <si>
    <t xml:space="preserve">Wire scraper (cable) for MAC - GOST 7372-79. D- 2,2 mm. The length of the wire on the winch drum - 2000 m.
</t>
  </si>
  <si>
    <t>Проволка скребковая (канатная) для УДСПроволка скребковая (канатная) для УДС - ГОСТ 7372-79. D- 2,2 мм. Длина наматывемой проволки на барабан лебедки - 2000 м.</t>
  </si>
  <si>
    <t>1295 Т</t>
  </si>
  <si>
    <t>28.12.20.900.014.00.0796.000000000000</t>
  </si>
  <si>
    <t>Скребок</t>
  </si>
  <si>
    <t>Scrapers dynamic CP-01 for UDS - 42 mm.</t>
  </si>
  <si>
    <t>механический, колонный</t>
  </si>
  <si>
    <t xml:space="preserve">Scrapers dynamic CP-01 for UDS - Milling, D -42 mm. The length of the scraper - 1900 mm. Weight - 10kg.
</t>
  </si>
  <si>
    <t>Скребки динамические СР-01 для УДС - фрезовый, D -42 мм. Длина скребка - 1900 мм. Масса - 10кг.</t>
  </si>
  <si>
    <t>1296 Т</t>
  </si>
  <si>
    <t>Scrapers dynamic CP-01 for UDS - 46 mm.</t>
  </si>
  <si>
    <t>Scrapers dynamic CP-01 for UDS - Milling, D -46 mm. The length of the scraper - 1900 mm. Weight - 10kg.</t>
  </si>
  <si>
    <t>Скребки динамические СР-01 для УДС - фрезовый, D -46 мм. Длина скребка - 1900 мм. Масса - 10кг.</t>
  </si>
  <si>
    <t>1297 Т</t>
  </si>
  <si>
    <t>Scrapers dynamic CP-01 for UDS - 48 mm.</t>
  </si>
  <si>
    <t>Scrapers dynamic CP-01 for UDS - Milling, D -48 mm. The length of the scraper - 1900 mm. Weight - 10kg.</t>
  </si>
  <si>
    <t>Скребки динамические СР-01 для УДС - фрезовый, D -48 мм. Длина скребка - 1900 мм. Масса - 10кг.</t>
  </si>
  <si>
    <t>1298 Т</t>
  </si>
  <si>
    <t>Scrapers dynamic CP-01 for UDS - 50 mm.</t>
  </si>
  <si>
    <t>Scrapers dynamic CP-01 for UDS - Milling, D -50 mm. The length of the scraper - 1900 mm. Weight - 10kg.</t>
  </si>
  <si>
    <t>Скребки динамические СР-01 для УДС - фрезовый, D -50 мм. Длина скребка - 1900 мм. Масса - 10кг.</t>
  </si>
  <si>
    <t>1299 Т</t>
  </si>
  <si>
    <t>Scrapers dynamic CP-01 for UDS - 54 mm.</t>
  </si>
  <si>
    <t>Scrapers blade SL-01 (with knives) for the UDS, D -54 mm. The length of the scraper - 1900 mm. Weight - 10kg.</t>
  </si>
  <si>
    <t>Скребки лезвийные СЛ-01 (с ножами) для УДС, D -54 мм. Длина скребка - 1900 мм. Масса - 10кг.</t>
  </si>
  <si>
    <t>1300 Т</t>
  </si>
  <si>
    <t>Scrapers dynamic CP-01 for UDS - 52 mm.</t>
  </si>
  <si>
    <t>Scrapers blade SL-01 (with knives) for the UDS, D -52 mm. The length of the scraper - 1900 mm. Weight - 10kg.</t>
  </si>
  <si>
    <t>Скребки лезвийные СЛ-01 (с ножами) для УДС, D -52 мм. Длина скребка - 1900 мм. Масса - 10кг.</t>
  </si>
  <si>
    <t>1301 Т</t>
  </si>
  <si>
    <t>Scrapers dynamic CP-01 for UDS - 56 mm.</t>
  </si>
  <si>
    <t>Scrapers blade SL-01 (with knives) for the UDS, D -56 mm. The length of the scraper - 1900 mm. Weight - 10kg.</t>
  </si>
  <si>
    <t>Скребки лезвийные СЛ-01 (с ножами) для УДС, D -56 мм. Длина скребка - 1900 мм. Масса - 10кг.</t>
  </si>
  <si>
    <t>1302 Т</t>
  </si>
  <si>
    <t>Scrapers dynamic CP-01 for UDS - 58 mm.</t>
  </si>
  <si>
    <t>Scrapers blade SL-01 (with knives) for the UDS, D -58 mm. The length of the scraper - 1900 mm. Weight - 10kg.</t>
  </si>
  <si>
    <t>Скребки динамические СЛ-01 для УДС - 58 мм.Скребки лезвийные СЛ-01 (с ножами) для УДС, D -58 мм. Длина скребка - 1900 мм. Масса - 10кг.</t>
  </si>
  <si>
    <t>1303 Т</t>
  </si>
  <si>
    <t>13.92.12.530.002.00.0839.000000000001</t>
  </si>
  <si>
    <t>bedding</t>
  </si>
  <si>
    <t>из хлопка, полуторный, состоит из одного пододеяльника, одной простыни,двух наволочек , плотность плетения очень высокая (130-280 нитей/см), ГОСТ 31307-2005</t>
  </si>
  <si>
    <t>Bed linen, sleeping 1.5. Fabric: 100% Cotton Calico, trendy, exclusive, the surface density of 148 +/- 7 g / m2, the breaking load in N (kgs), not less on the basis of 250 +/- 5, +/- 227 weft 7, resistance to abrasion on plane 1200 cycles. Size: duvet cover - 145h215 cm sheet - 150 (145) h215 cm piece, pillowcase - 70x70 envelope with the flap at least 25 cm, GOST 31307 - 2005 fabric by repeated washing does not shrink or lose color.</t>
  </si>
  <si>
    <t>Постель Комплект постельного белья , 1,5 спальный. Ткань: Бязь 100% хлопок, особомодный, эксклюзив, поверхностная плотность 148 +/-7     г/м2,  разрывная нагрузка в Н(кгс), не менее по основе 250 +/- 5 , по утку 227+/- 7, стойкость истиранию по плоскости 1200 циклов. Размер: пододеяльник – 145х215 см, простыня – 150(145)х215 см цельная , наволочка – 70х70 конверт с клапаном не менее 25 см, , ГОСТ 31307 – 2005 Ткань при многократной стирке не дает усадки и не теряет цвет.</t>
  </si>
  <si>
    <t>1304 Т</t>
  </si>
  <si>
    <t>Towel big bamboo</t>
  </si>
  <si>
    <t>100% cotton, colored, size 70 to 140 cm, a density of 500 g / sq.m, hygroscopic, the nap of about 5 mm, color is not easily soiled.</t>
  </si>
  <si>
    <t>Полотенце большое бамбуковое 100 % хлопок, гладкокрашенное, размером 70 на 140 см, плотность 500 г/кв.м, гигроскопичное, ворс примерно 5 мм, цвет не маркий.</t>
  </si>
  <si>
    <t>1305 Т</t>
  </si>
  <si>
    <t>13.92.14.300.006.01.0796.000000000008</t>
  </si>
  <si>
    <t>towel small bamboo</t>
  </si>
  <si>
    <t>100% cotton, colored, measuring 50 by 90 cm, the density of 500 g / sq.m, hygroscopic, the nap of about 5 mm, color is not easily soiled.</t>
  </si>
  <si>
    <t>полотенце маленько бамбуковое 100 % хлопок, гладкокрашенное, размером 50 на 90 см, плотность 500 г/кв.м, гигроскопичное, ворс примерно 5 мм, цвет  не маркий .</t>
  </si>
  <si>
    <t>1306 Т</t>
  </si>
  <si>
    <t>28.29.22.100.000.01.0796.000000000006</t>
  </si>
  <si>
    <t>углекислотный, марка ОУ-10</t>
  </si>
  <si>
    <t>Carbon dioxide fire extinguisher OU-10</t>
  </si>
  <si>
    <t>Огнетушитель углекислотный ОУ-10</t>
  </si>
  <si>
    <t>1307 Т</t>
  </si>
  <si>
    <t>23.14.12.100.002.00.0796.000000000000</t>
  </si>
  <si>
    <t>canvas fire</t>
  </si>
  <si>
    <t>противопожарное, из стекловолокна</t>
  </si>
  <si>
    <t>painting done fire fire canvas size 1,2x1,8m. and is packed in a bag red.</t>
  </si>
  <si>
    <t>Полотно противопожарное  полотно пожарное выполняется противопожарным полотном размером 1,2x1,8м. и запаковывается в сумку красного цвета.</t>
  </si>
  <si>
    <t>1308 Т</t>
  </si>
  <si>
    <t>Goggles light</t>
  </si>
  <si>
    <t>Goggles, lightweight, impact-resistant, with a scratch protection.</t>
  </si>
  <si>
    <t xml:space="preserve">Очки легкие,  ударопрочные, с защитой от царапин. </t>
  </si>
  <si>
    <t>1309 Т</t>
  </si>
  <si>
    <t>26.20.11.100.002.00.0796.000000000004</t>
  </si>
  <si>
    <t>Ноутбук</t>
  </si>
  <si>
    <t>A laptop</t>
  </si>
  <si>
    <t>мультимедийный, диагональ не менее 15 дюйма, производительность высокая</t>
  </si>
  <si>
    <t>Notebook (included with the dock. Station, bag) Processor Core i7, RAM 8Gb</t>
  </si>
  <si>
    <t>Ноутбук (в комплекте с док. станцией, сумкой) Процессор Core i7, ОЗУ 8Gb</t>
  </si>
  <si>
    <t>1309-1 Т</t>
  </si>
  <si>
    <t>1310 Т</t>
  </si>
  <si>
    <t>28.13.13.900.000.02.0839.000000000000</t>
  </si>
  <si>
    <t>Pump complete set fire extinguishing systems SUVG terminal, make-up.</t>
  </si>
  <si>
    <t>для перекачки жидкостей, мультифазный, объемный</t>
  </si>
  <si>
    <t>GRUNDFOS. 
type: CR 32-5 A-F-A-E-HQQE Model: A96122015    P10531 f=50Hz, n=2924minֿ¹, P2=11.0kW, Hmax=97,8m, H=76m Pmax=16bar, Tmax=120ºC</t>
  </si>
  <si>
    <t>Насос полной комплектации системы пожаротушения терминала СУВГ, подпиточный.GRUNDFOS. 
Tип: CR 32-5 A-F-A-E-HQQE Model: A96122015    P10531 f=50Hz, n=2924minֿ¹, P2=11.0kW, Hmax=97,8m, H=76m Pmax=16bar, Tmax=120ºC</t>
  </si>
  <si>
    <t>1311 Т</t>
  </si>
  <si>
    <t>27.51.13.300.000.00.0796.000000000049</t>
  </si>
  <si>
    <t>Washing machine</t>
  </si>
  <si>
    <t>автоматическая, класс стирки В, класс отжима А, загрузка белья не менее 8 кг</t>
  </si>
  <si>
    <t>Washing machine load capacity of 10 kg, honeycomb structure of the drum, the material stainless steel, diameter 548 mm, depth 412 mm. Volume of 100 liters drum. ; Drum and tank made of stainless chromium-nickel stainless steel;</t>
  </si>
  <si>
    <t>Стиральная машина объем  загрузки 10 кг,  Сотовая структура барабана, материал нержавеющая сталь,  диаметр 548  мм, глубина 412 мм. ,  объем барабана  100 л. ; Барабан и бак из высококачественной хромоникелевой нержавеющей стали;</t>
  </si>
  <si>
    <t>1311-1 Т</t>
  </si>
  <si>
    <t>1312 Т</t>
  </si>
  <si>
    <t>Servomotor for air damper</t>
  </si>
  <si>
    <t xml:space="preserve">SIEMENS. Модель SQM 48.497A9  LMV 5xSIStem  &gt;30s / 90°   20Nm   IP 54 </t>
  </si>
  <si>
    <t xml:space="preserve">Сервопривод для воздушной заслонки SIEMENS. Модель SQM 48.497A9  LMV 5xSIStem  &gt;30s / 90°   20Nm   IP 54 </t>
  </si>
  <si>
    <t>1313 Т</t>
  </si>
  <si>
    <t>Servomotor for gas damper</t>
  </si>
  <si>
    <t xml:space="preserve">SIEMENS. Модель SQM 45.291A9  LMV 5xSIStem    &gt;10s / 90°   3Nm    IP 54 </t>
  </si>
  <si>
    <t xml:space="preserve">Сервопривод для газовой заслонкиSIEMENS. Модель SQM 45.291A9  LMV 5xSIStem    &gt;10s / 90°   3Nm    IP 54 </t>
  </si>
  <si>
    <t>1314 Т</t>
  </si>
  <si>
    <t>Battery for APC Back-UPS 500</t>
  </si>
  <si>
    <t>RBC2</t>
  </si>
  <si>
    <t>Аккумулятор для APC Back-UPS 500Номер аккумулятора RBC2</t>
  </si>
  <si>
    <t>1314-1 Т</t>
  </si>
  <si>
    <t>1315 Т</t>
  </si>
  <si>
    <t>Battery for APC Back-UPS 3000</t>
  </si>
  <si>
    <t>RBC43</t>
  </si>
  <si>
    <t>Аккумулятор для APC Back-UPS 3000Номер аккумулятора RBC43</t>
  </si>
  <si>
    <t>1315-1 Т</t>
  </si>
  <si>
    <t>1316 Т</t>
  </si>
  <si>
    <t>26.20.40.000.136.00.0796.000000000000</t>
  </si>
  <si>
    <t>Картридж тонерный</t>
  </si>
  <si>
    <t>черный</t>
  </si>
  <si>
    <t>toner-cartridge Xerox 106R02732 (25.3K) for Phaser 3610</t>
  </si>
  <si>
    <t>Картридж Тонер-картридж Xerox 106R02732 (25.3K)  для Phaser 3610</t>
  </si>
  <si>
    <t>1316-1 Т</t>
  </si>
  <si>
    <t>1317 Т</t>
  </si>
  <si>
    <t>copy-cartridge Xerox 113R00773 (85K) Phaser 3610</t>
  </si>
  <si>
    <t>Картридж Копи-картридж Xerox 113R00773 (85K) Phaser 3610</t>
  </si>
  <si>
    <t>1317-1 Т</t>
  </si>
  <si>
    <t>1318 Т</t>
  </si>
  <si>
    <t>toner-cartridge  Xerox 106R01294 (35K) Phaser 5550</t>
  </si>
  <si>
    <t>Картридж Тонер-картридж  Xerox 106R01294 (35K) Phaser 5550</t>
  </si>
  <si>
    <t>1319 Т</t>
  </si>
  <si>
    <t>dram-catridge Xerox 113R00670 (60k) Phaser 5550</t>
  </si>
  <si>
    <t>Картридж Драм-картридж Xerox 113R00670 (60k) Phaser 5550</t>
  </si>
  <si>
    <t>1320 Т</t>
  </si>
  <si>
    <t>catridge CRG728 для Canon MF-4410/4420/4430</t>
  </si>
  <si>
    <t>Картридж CRG728 для Canon MF-4410/4420/4430</t>
  </si>
  <si>
    <t>1320-1 Т</t>
  </si>
  <si>
    <t>1321 Т</t>
  </si>
  <si>
    <t>20.14.23.100.000.00.0166.000000000000</t>
  </si>
  <si>
    <t>Этиленгликоль (этандиол)</t>
  </si>
  <si>
    <t>Ethylene glycol is the highest grade</t>
  </si>
  <si>
    <t>чистый для анализа, ГОСТ 10164-75</t>
  </si>
  <si>
    <t>Этиленгликоль высшего сорта</t>
  </si>
  <si>
    <t>1322 Т</t>
  </si>
  <si>
    <t>rocking machine</t>
  </si>
  <si>
    <t>Станок качалка</t>
  </si>
  <si>
    <t>1322-1 Т</t>
  </si>
  <si>
    <t>Июль-август 2016г.</t>
  </si>
  <si>
    <t>1323 Т</t>
  </si>
  <si>
    <t>28.12.20.900.031.00.0796.000000000000</t>
  </si>
  <si>
    <t>Штанга</t>
  </si>
  <si>
    <t>sucker rod 19mm</t>
  </si>
  <si>
    <t>для глубинных штанговых насосов, стальная, со скребком</t>
  </si>
  <si>
    <t>Штанги насосные - диаметр 19мм.</t>
  </si>
  <si>
    <t>1324 Т</t>
  </si>
  <si>
    <t>sucker rod 22mm</t>
  </si>
  <si>
    <t>Штанги насосные - диаметр 22мм.</t>
  </si>
  <si>
    <t>1324-1 Т</t>
  </si>
  <si>
    <t>19; 20; 21;</t>
  </si>
  <si>
    <t>1325 Т</t>
  </si>
  <si>
    <t>Sucker rod shortened 22mm</t>
  </si>
  <si>
    <t>Sucker rod shortened 22mm 1m</t>
  </si>
  <si>
    <t>Штанга насосная укороченная 22мм, длиной 1м</t>
  </si>
  <si>
    <t>1326 Т</t>
  </si>
  <si>
    <t>Sucker rod shortened 22mm 1.2m</t>
  </si>
  <si>
    <t>Штанга насосная укороченная 22мм, длиной 1,2м</t>
  </si>
  <si>
    <t>1327 Т</t>
  </si>
  <si>
    <t>Sucker rod shortened 22mm 1.5m</t>
  </si>
  <si>
    <t>Штанга насосная укороченная 22мм, длиной 1,5м</t>
  </si>
  <si>
    <t>1328 Т</t>
  </si>
  <si>
    <t>Sucker rod shortened 22mm 2m</t>
  </si>
  <si>
    <t>Штанга насосная укороченная 22мм, длиной 2м</t>
  </si>
  <si>
    <t>1329 Т</t>
  </si>
  <si>
    <t>Sucker rod shortened 22mm 3m</t>
  </si>
  <si>
    <t>Штанга насосная укороченная 22мм, длиной 3м</t>
  </si>
  <si>
    <t>1330 Т</t>
  </si>
  <si>
    <t>pumps rod</t>
  </si>
  <si>
    <t>Pumps rod for gas wells</t>
  </si>
  <si>
    <t>Насос штанговый  для газовых скважин</t>
  </si>
  <si>
    <t>1331 Т</t>
  </si>
  <si>
    <t>25.72.14.690.000.12.0796.000000000000</t>
  </si>
  <si>
    <t>Clutches transition</t>
  </si>
  <si>
    <t>штанговая, стальная, крутящий момент 0,25 -20 000 Мкр</t>
  </si>
  <si>
    <t>Муфты переходные НШ</t>
  </si>
  <si>
    <t>1332 Т</t>
  </si>
  <si>
    <t>25.73.30.850.000.00.0796.000000000000</t>
  </si>
  <si>
    <t>Зажим</t>
  </si>
  <si>
    <t>Polished rod clamp</t>
  </si>
  <si>
    <t>условный диаметр захватываемых штоков 32 мм, грузоподъемность 100 кН</t>
  </si>
  <si>
    <t>Зажим полированного штока</t>
  </si>
  <si>
    <t>1333 Т</t>
  </si>
  <si>
    <t>28.22.20.100.000.00.0796.000000000002</t>
  </si>
  <si>
    <t>Центратор</t>
  </si>
  <si>
    <t>centering</t>
  </si>
  <si>
    <t>звенный, наружный, диаметр 108-114 мм</t>
  </si>
  <si>
    <t>Центаратор для НШ</t>
  </si>
  <si>
    <t>1333-1 Т</t>
  </si>
  <si>
    <t>1333-2 Т</t>
  </si>
  <si>
    <t>Июнь-июль 2016г.</t>
  </si>
  <si>
    <t>1334 Т</t>
  </si>
  <si>
    <t>28.13.31.000.061.01.0796.000000000000</t>
  </si>
  <si>
    <t>Шток</t>
  </si>
  <si>
    <t>Polished rod</t>
  </si>
  <si>
    <t>полированный, диаметр 25 мм, длина 8 м</t>
  </si>
  <si>
    <t>Polished rod, a metal rod of circular cross section with a diameter of 32mm.</t>
  </si>
  <si>
    <t xml:space="preserve">Полированный шток, металлический стержень круглого сечения с диаметром 32мм. </t>
  </si>
  <si>
    <t>1335 Т</t>
  </si>
  <si>
    <t xml:space="preserve">Gas Separator </t>
  </si>
  <si>
    <t>Газосепаратор для ШГН</t>
  </si>
  <si>
    <t>1336 Т</t>
  </si>
  <si>
    <t>28.14.11.300.001.00.0796.000000000006</t>
  </si>
  <si>
    <t>Превентор</t>
  </si>
  <si>
    <t>preventer</t>
  </si>
  <si>
    <t>условный проход 100 мм, рабочее давление до 14 Мпа</t>
  </si>
  <si>
    <t>The preventer ram rod</t>
  </si>
  <si>
    <t>Превентор штанговый плашечный</t>
  </si>
  <si>
    <t>1337 Т</t>
  </si>
  <si>
    <t>galvanized for the connection of cable cores section 16 mm²</t>
  </si>
  <si>
    <t xml:space="preserve">Кабельные гильзы соединительные оцинкованные для соединения жил кабелей сечением 16 кв.мм </t>
  </si>
  <si>
    <t>1337-1 Т</t>
  </si>
  <si>
    <t>Май-июнь</t>
  </si>
  <si>
    <t>1338 Т</t>
  </si>
  <si>
    <t>galvanized for the connection of cable cores section 25 mm²</t>
  </si>
  <si>
    <t xml:space="preserve">Кабельные гильзы соединительные оцинкованные для соединения жил кабелей сечением 25 кв.мм </t>
  </si>
  <si>
    <t>1338-1 Т</t>
  </si>
  <si>
    <t>1339 Т</t>
  </si>
  <si>
    <t>22.21.29.700.005.00.0796.000000000045</t>
  </si>
  <si>
    <t>end sleeve</t>
  </si>
  <si>
    <t>кабельная, концевая, термоусаживаемая</t>
  </si>
  <si>
    <t>Outdoor terminations for screened three-core polymeric insulated cables 10 kV. Cross section 70-120mm² GUST-12 / 70-120 / 800-L12. Included: Solderless earth connection, grounding wire for cables with copper tape shield with armor</t>
  </si>
  <si>
    <t xml:space="preserve">Концевая муфта наружной установки для экранированных трехжильных кабелей с пластмассовой изоляцией на напряжение 10 кВ. Сечение жилы 70-120мм²  GUST-12/ 70-120/ 800-L12. В комплекте: арматура для непаянного присоединения заземления, заземляющего провода для кабелей с медным ленточным экраном с броней </t>
  </si>
  <si>
    <t>1340 Т</t>
  </si>
  <si>
    <t>25.11.23.600.014.00.0006.000000000000</t>
  </si>
  <si>
    <t>metal tray</t>
  </si>
  <si>
    <t>металлический, перфорированный</t>
  </si>
  <si>
    <t xml:space="preserve">not perforated metal tray 50x50 mm, length 2000 mm, with cover and component parts: screws, nuts, washers.
</t>
  </si>
  <si>
    <t>металлический не перфорированный лоток 50х50 мм, длина 2000 мм, с крышкой и комплектующими материалами: болты, гайки, шайбы.</t>
  </si>
  <si>
    <t>1340-1 Т</t>
  </si>
  <si>
    <t>1341 Т</t>
  </si>
  <si>
    <t>28.41.31.390.000.00.0796.000000000000</t>
  </si>
  <si>
    <t>Станок трубогибочный</t>
  </si>
  <si>
    <t>Bender</t>
  </si>
  <si>
    <t>универсальный, диаметр труб 6-12,7 мм, угол сгиба 180 градусов</t>
  </si>
  <si>
    <t>handle REMS SWING Germany</t>
  </si>
  <si>
    <t>Трубогиб ручной REMS SWING Germany</t>
  </si>
  <si>
    <t>1342 Т</t>
  </si>
  <si>
    <t>bender</t>
  </si>
  <si>
    <t>for tube Ø 10-15 mm.</t>
  </si>
  <si>
    <t>трубогиб для труб . Ø 10-15 мм.</t>
  </si>
  <si>
    <t>1343 Т</t>
  </si>
  <si>
    <t>Шланг кислородный Армированный ,  Ø11мм</t>
  </si>
  <si>
    <t>1344 Т</t>
  </si>
  <si>
    <t>Маркер черный по металлу</t>
  </si>
  <si>
    <t>1345 Т</t>
  </si>
  <si>
    <t>Маркер по металлу цвет:черный синий</t>
  </si>
  <si>
    <t>1346 Т</t>
  </si>
  <si>
    <t>Маркер белый по металлу</t>
  </si>
  <si>
    <t>1347 Т</t>
  </si>
  <si>
    <t>Mechanical seal Nuraly</t>
  </si>
  <si>
    <t xml:space="preserve">(Tandem) 47УТТ.А.55-У2  for pump 3-АНГК-22,150/80а                           </t>
  </si>
  <si>
    <t xml:space="preserve">Механическое торцевое уплотнение(Нуралы) Тип (Тандем) 47УТТ.А.55-У2     к насосу 3-АНГК-22,150/80а                           </t>
  </si>
  <si>
    <t>1348 Т</t>
  </si>
  <si>
    <t>Mechanical seal</t>
  </si>
  <si>
    <t>251.71.075.824МК for pump ЦНС 105-294</t>
  </si>
  <si>
    <t>Механическое торцевое уплотнениетип 251.71.075.824МК на насос ЦНС 105-294</t>
  </si>
  <si>
    <t>1349 Т</t>
  </si>
  <si>
    <t>20.59.42.900.002.04.0166.000000000000</t>
  </si>
  <si>
    <t>Присадка</t>
  </si>
  <si>
    <t>Depressor Prisada Randep - 5102</t>
  </si>
  <si>
    <t>депрессант, на основе полимера этилена, для снижения температуры потери текучести и предотвращающая агрегирование кристаллов при низких температурах</t>
  </si>
  <si>
    <t>Randep-5102</t>
  </si>
  <si>
    <t>Депрессорная присада Рандеп - 5102Рандеп - 5102</t>
  </si>
  <si>
    <t>1350 Т</t>
  </si>
  <si>
    <t>15.20.32.990.006.03.0715.000000000000</t>
  </si>
  <si>
    <t>Сапоги</t>
  </si>
  <si>
    <t>Winter boots (footwear)</t>
  </si>
  <si>
    <t>для защиты от пониженных температур, мужские, из натуральной водостойкой кожи</t>
  </si>
  <si>
    <t>Shoes designed for protection against mechanical impacts, variations in temperature of the environment, oil, oil products and general industrial pollutions.</t>
  </si>
  <si>
    <t xml:space="preserve">Сапоги зимние (спецобувь)Обувь предназначена для защиты от механических воздействий, колебаний температуры внешней среды, нефти, нефтепродуктов и общепроизводственных загрязнений. </t>
  </si>
  <si>
    <t>1351 Т</t>
  </si>
  <si>
    <t>20.41.44.000.001.00.0796.000000000000</t>
  </si>
  <si>
    <t>Spray of locks</t>
  </si>
  <si>
    <t>техническая, для удаления ржавчины, чистки и снятия деталей и механизмов, очищающее, влагоотталкивающее, аэрозоль</t>
  </si>
  <si>
    <t>WD-40</t>
  </si>
  <si>
    <t>Спрей для замковтип WD-40</t>
  </si>
  <si>
    <t>1352 Т</t>
  </si>
  <si>
    <t>спрей для замковспрей для замков  WD-40</t>
  </si>
  <si>
    <t>1353 Т</t>
  </si>
  <si>
    <t>22.21.21.530.001.00.0006.000000000000</t>
  </si>
  <si>
    <t>Heat-shrinkable medium-wall tubes 3M</t>
  </si>
  <si>
    <t>термоусаживающаяся, несамозатухающий материал, из полиэтилена, тонкостенная, без подклеивающего слоя</t>
  </si>
  <si>
    <t>MDT-A 27/8 with an adhesive inner layer.
Material - polyolefin.
Inner diameter before shrinking, mm: 27
Inner diameter after shrinkage, mm 8 "</t>
  </si>
  <si>
    <t>Термоусаживаемые среднестенные трубки 3МMDT-A  27/8 с клеевым внутренним слоем. 
Материал – полиолефин. 
Внутренний диаметр перед усадкой, мм: 27
Внутренний диаметр после  усадки, мм: 8</t>
  </si>
  <si>
    <t>1354 Т</t>
  </si>
  <si>
    <t>tubes</t>
  </si>
  <si>
    <t>Thermo-shrinkage trubka.Sredne-wall heat shrinkable series shrink 3M MDT-A 27/8</t>
  </si>
  <si>
    <t>Среднестенные термоусаживаемые трубки серии,термоусадочные  3М  MDT-A 27/8</t>
  </si>
  <si>
    <t>1355 Т</t>
  </si>
  <si>
    <t>MDT-A 38/12 with an adhesive inner layer.
Material - polyolefin.
Inner diameter before shrinking, mm: 38
Inner diameter after shrinkage, mm 12 "</t>
  </si>
  <si>
    <t>Термоусаживаемые среднестенные трубки 3МMDT-A  38/12 с клеевым внутренним слоем. 
Материал – полиолефин. 
Внутренний диаметр перед усадкой, мм: 38
Внутренний диаметр после  усадки, мм: 12</t>
  </si>
  <si>
    <t>1356 Т</t>
  </si>
  <si>
    <t xml:space="preserve">Shrink medium-wall type 3M MDT-A 38/12 with an adhesive inner layer.
Material - polyolefin.
Inner diameter before shrinking, mm: 38
Inner diameter after shrinkage, mm: 12 "
</t>
  </si>
  <si>
    <t>ТрубкиТермоусадочная среднестенная тип 3М  MDT-A  38/12 с клеевым внутренним слоем. 
Материал – полиолефин. 
Внутренний диаметр перед усадкой, мм: 38
Внутренний диаметр после  усадки, мм: 12</t>
  </si>
  <si>
    <t>1357 Т</t>
  </si>
  <si>
    <t>20.30.11.900.000.00.0166.000000000000</t>
  </si>
  <si>
    <t>Paint yellow</t>
  </si>
  <si>
    <t>Краска жёлтая</t>
  </si>
  <si>
    <t>1358 Т</t>
  </si>
  <si>
    <t>red paint</t>
  </si>
  <si>
    <t>Краска красная</t>
  </si>
  <si>
    <t>1359 Т</t>
  </si>
  <si>
    <t>Трансформаторное масло</t>
  </si>
  <si>
    <t>transformer oil</t>
  </si>
  <si>
    <t>Марка Т 1500У  ТУ: 38.401-58-107-94; ГОСТ: 982–80</t>
  </si>
  <si>
    <t>Mark T 1500U specifications: 38.401-58-107-94; GOST: 982-80</t>
  </si>
  <si>
    <t>Трансформаторное масло Марка Т 1500У  ТУ: 38.401-58-107-94; ГОСТ: 982–80</t>
  </si>
  <si>
    <t>1360 Т</t>
  </si>
  <si>
    <t>25.94.11.310.001.00.0796.000000000001</t>
  </si>
  <si>
    <t>Рым-болт</t>
  </si>
  <si>
    <t>Bolts and nuts</t>
  </si>
  <si>
    <t>резьба М10</t>
  </si>
  <si>
    <t>M10 * 70</t>
  </si>
  <si>
    <t>Болты и гайки М10 * 70</t>
  </si>
  <si>
    <t>1361 Т</t>
  </si>
  <si>
    <t>27.51.24.300.000.00.0796.000000000002</t>
  </si>
  <si>
    <t>Kettle</t>
  </si>
  <si>
    <t>скрытый, объем 1,5-1,99 л</t>
  </si>
  <si>
    <t>Чайник</t>
  </si>
  <si>
    <t>1362 Т</t>
  </si>
  <si>
    <t xml:space="preserve">Шланг гофрированный  </t>
  </si>
  <si>
    <t>corrugated hose</t>
  </si>
  <si>
    <t xml:space="preserve">Ø  3", для откачки дренажной ёмкости. </t>
  </si>
  <si>
    <t>Ø 3 ", for pumping drainage capacity.</t>
  </si>
  <si>
    <t xml:space="preserve">Шланг гофрированный  Ø  3", для откачки дренажной ёмкости. </t>
  </si>
  <si>
    <t>1363 Т</t>
  </si>
  <si>
    <t>25.73.30.650.010.00.0796.000000000000</t>
  </si>
  <si>
    <t>Лом</t>
  </si>
  <si>
    <t>scrap</t>
  </si>
  <si>
    <t>пожарный</t>
  </si>
  <si>
    <t>LPL L-1100 mm., weight 4.8 kg.</t>
  </si>
  <si>
    <t xml:space="preserve">Лом пожарный легкий ЛПЛ L-1100 мм., масса 4,8 кг. </t>
  </si>
  <si>
    <t>1364 Т</t>
  </si>
  <si>
    <t>Shovel with handle painted in red color</t>
  </si>
  <si>
    <t>Лопата штыковая   с черенком окрашеный в красный цвет</t>
  </si>
  <si>
    <t>1365 Т</t>
  </si>
  <si>
    <t>Лопата совковая  с черенком окрашенный в красный цвет</t>
  </si>
  <si>
    <t>1366 Т</t>
  </si>
  <si>
    <t>APC Smart-UPS 3000VA LCD RM 2U 230V</t>
  </si>
  <si>
    <t xml:space="preserve">APC Smart-UPS,2700 Watts /3000 VA,Входной 230V /Выход 230V, Interface Port USB, Высота аппаратурной стойки 2 U </t>
  </si>
  <si>
    <t>APC Smart-UPS, 2700 Watts / 3000 VA, Input 230V / Output 230V, Interface Port USB, Rack Height 2 U</t>
  </si>
  <si>
    <t xml:space="preserve">APC Smart-UPS 3000VA LCD RM 2U 230VAPC Smart-UPS,2700 Watts /3000 VA,Входной 230V /Выход 230V, Interface Port USB, Высота аппаратурной стойки 2 U </t>
  </si>
  <si>
    <t>1367 Т</t>
  </si>
  <si>
    <t xml:space="preserve">Extension of power to the coil 4 socket 230, cable length 25-30m grounding and fuse 16A / 3.2 kV.IP 44
</t>
  </si>
  <si>
    <t>1368 Т</t>
  </si>
  <si>
    <t>13.99.19.900.007.00.0736.000000000000</t>
  </si>
  <si>
    <t>Изолента</t>
  </si>
  <si>
    <t>хлопчатобумажная, односторонняя, ГОСТ 2162-97</t>
  </si>
  <si>
    <t xml:space="preserve">Electrical tape self-stick (black). Article 305025
</t>
  </si>
  <si>
    <t>Изоляционная лента самослипающаяся (черная). Артикул 305025</t>
  </si>
  <si>
    <t>1369 Т</t>
  </si>
  <si>
    <t>32.40.31.590.001.00.0796.000000000000</t>
  </si>
  <si>
    <t>Велосипед</t>
  </si>
  <si>
    <t>A bike</t>
  </si>
  <si>
    <t>двухколесный</t>
  </si>
  <si>
    <t>Bicycle Viva Pro STREET
Viva MTB steel frame
Sizes 20/22
Fork Amortization
Rudder VIVA
Saddle VIVA
Carriage KENLI
System 1/2 "" x3 / 32 "" x28x38x48T
PVC Pedals
Chain KMC C30
Tire GUANGWEI GW920_26 "" x2.35 ""
Alloy Rims
Trans. Switch SAIGUAN
Back. Switch SHIMANO RD-TZ50
Shifter SHIMANO SLRS35
6 speed cassette
 Brakes V-brake
Weight 16.5 kg. "</t>
  </si>
  <si>
    <t>Велосипед Viva Pro STREET 
Рама  Viva MTB steel
Размеры                20/22
Вилка  Амортизационная
Руль  VIVA
Седло  VIVA
Каретка  KENLI
Система   1/2"x3/32"x28x38x48T  
Педали  PVC
Цепь  KMC C30
Покрышка  GUANGWEI GW920_26"x2.35"
Обод  Alloy
Пер. переключатель  SAIGUAN
Зад. Переключатель  SHIMANO RD-TZ50
Шифтер  SHIMANO SLRS35
Кассета  6 speed
 Тормоза  V-brake
Вес   16,5 кг.</t>
  </si>
  <si>
    <t>1370 Т</t>
  </si>
  <si>
    <t>Medium wall heat shrink Series, shrink 3M MDT-A 50/12</t>
  </si>
  <si>
    <t>Трубки  Среднестенные термоусаживаемые серии,термоусадочные 3М MDT-A 50/12</t>
  </si>
  <si>
    <t>1371 Т</t>
  </si>
  <si>
    <t>28.24.11.900.001.00.0796.000000000000</t>
  </si>
  <si>
    <t>Фен</t>
  </si>
  <si>
    <t>Clock industry</t>
  </si>
  <si>
    <t>для отогревания трубопроводов, нагревания деталей, промышленный, электрический</t>
  </si>
  <si>
    <t>power: 2300 W, 50-660 ° C, 250-500 L / min, the display mode cold airflow, weight: 1 kg</t>
  </si>
  <si>
    <t>Фен промышленный мощность: 2300 Вт, 50-660 °С, 250-500 л/мин, дисплей, режим холодного обдува, вес: 1 кг</t>
  </si>
  <si>
    <t>1372 Т</t>
  </si>
  <si>
    <t>25.73.30.930.003.00.0796.000000000000</t>
  </si>
  <si>
    <t>Щетка</t>
  </si>
  <si>
    <t>Brush on metal 6-row with handle</t>
  </si>
  <si>
    <t>металлическая</t>
  </si>
  <si>
    <t>Brushed metal with wooden handle 6-row brush metal designed to remove old paint plaque rust.</t>
  </si>
  <si>
    <t>Щетка по металлу с деревянной ручкой 6-ти рядная, предназначена для снятия старой краски, налета, ржавчины.</t>
  </si>
  <si>
    <t>1373 Т</t>
  </si>
  <si>
    <t>62.01.29.000.001.00.0796.000000000000</t>
  </si>
  <si>
    <t>Лицензия</t>
  </si>
  <si>
    <t>Key MODBUS controller CP441-2</t>
  </si>
  <si>
    <t>на программный продукт (кроме услуг по предоставлению лицензии)</t>
  </si>
  <si>
    <t xml:space="preserve">6ES7870-1AA01-0YA0 SIMATIC S7, MODBUS MASTER  V3.1 SINGLE LICENSE F.1 </t>
  </si>
  <si>
    <t xml:space="preserve">Ключ MODBUS  для контроллера CP441-26ES7870-1AA01-0YA0 SIMATIC S7, MODBUS MASTER  V3.1 SINGLE LICENSE F.1 </t>
  </si>
  <si>
    <t>1374 Т</t>
  </si>
  <si>
    <t>26.20.40.000.017.00.0796.000000000001</t>
  </si>
  <si>
    <t>Блок</t>
  </si>
  <si>
    <t>Power Supply</t>
  </si>
  <si>
    <t>стандарт АTХ 700 Вт, питания</t>
  </si>
  <si>
    <t>6ES7138-7EC00-0AA0, БП ~120/230В  ET200ISP</t>
  </si>
  <si>
    <t>Блок питания6ES7138-7EC00-0AA0, БП ~120/230В  ET200ISP</t>
  </si>
  <si>
    <t>1375 Т</t>
  </si>
  <si>
    <t>26.30.30.900.085.00.0796.000000000000</t>
  </si>
  <si>
    <t>Плата блока питания</t>
  </si>
  <si>
    <t>Power control module PM-E = 24</t>
  </si>
  <si>
    <t>комплектующая часть АТС</t>
  </si>
  <si>
    <t>6ES7138-4CA01-OAAO</t>
  </si>
  <si>
    <t>Модуль контроля питания PM-E =24 В 6ES7138-4CA01-OAAO</t>
  </si>
  <si>
    <t>1376 Т</t>
  </si>
  <si>
    <t>26.20.40.000.106.00.0796.000000000000</t>
  </si>
  <si>
    <t>Модуль</t>
  </si>
  <si>
    <t>Digital electronic modules DI</t>
  </si>
  <si>
    <t>бесперебойного питания</t>
  </si>
  <si>
    <t>6ES7131-4BD01-OAAO</t>
  </si>
  <si>
    <t>Дискретные электронные модули DI6ES7131-4BD01-OAAO</t>
  </si>
  <si>
    <t>1377 Т</t>
  </si>
  <si>
    <t>30.20.31.000.013.00.0796.000000000000</t>
  </si>
  <si>
    <t>Аналоговый модуль 1</t>
  </si>
  <si>
    <t>AI analogue module</t>
  </si>
  <si>
    <t>для рельсошлифовального поезда, выход 0-10 мА</t>
  </si>
  <si>
    <t>6ES7231-4HF32-0XB0, 8AI</t>
  </si>
  <si>
    <t>Модуль аналоговый AI6ES7231-4HF32-0XB0, 8AI</t>
  </si>
  <si>
    <t>1378 Т</t>
  </si>
  <si>
    <t>13.99.19.900.007.00.0796.000000000000</t>
  </si>
  <si>
    <t>Insulating tape black</t>
  </si>
  <si>
    <t>Изолента черная</t>
  </si>
  <si>
    <t>1379 Т</t>
  </si>
  <si>
    <t>28.23.26.000.015.00.0796.000000000000</t>
  </si>
  <si>
    <t>Фотобарабан</t>
  </si>
  <si>
    <t>Drum</t>
  </si>
  <si>
    <t>для копировального аппарата</t>
  </si>
  <si>
    <t>Xerox 113R00762 Phaser 4600/4620</t>
  </si>
  <si>
    <t>Фотобарабан Xerox 113R00762 Phaser 4600/4620</t>
  </si>
  <si>
    <t>1380 Т</t>
  </si>
  <si>
    <t>26.20.40.000.183.00.0796.000000000000</t>
  </si>
  <si>
    <t>Фьюзер</t>
  </si>
  <si>
    <t>Fuser</t>
  </si>
  <si>
    <t>принтора</t>
  </si>
  <si>
    <t>Xerox 115R00070 for Phaser 4600/4620</t>
  </si>
  <si>
    <t>Фьюзер Xerox 115R00070 для Phaser 4600/4620</t>
  </si>
  <si>
    <t>1381 Т</t>
  </si>
  <si>
    <t>26.30.30.900.007.00.0796.000000000003</t>
  </si>
  <si>
    <t>The memory module for PC</t>
  </si>
  <si>
    <t>для оперативной памяти RAM</t>
  </si>
  <si>
    <t>Memory modules for workstation DELL 8GB (1X8GB) 1600 MHZ DDR3 NON-E</t>
  </si>
  <si>
    <t>Модули памяти для рабочей станции DELL 8GB (1X8GB) 1600 MHZ DDR3 NON-E</t>
  </si>
  <si>
    <t>1382 Т</t>
  </si>
  <si>
    <t>26.40.42.700.001.00.0796.000000000000</t>
  </si>
  <si>
    <t>Ресивер цифровой</t>
  </si>
  <si>
    <t xml:space="preserve">digital receiver </t>
  </si>
  <si>
    <t>спутниковый</t>
  </si>
  <si>
    <t>format MPEG4, universal card reader with support for smart cards Xtra TV, Raduga TV, Telecard, etc.</t>
  </si>
  <si>
    <t xml:space="preserve">Ресивер цифровой формат MPEG4, универсальный картоприемник с поддержкой смарт-карт Xtra TV, Радуга ТВ, Телекарта и пр. 
</t>
  </si>
  <si>
    <t>1382-1 Т</t>
  </si>
  <si>
    <t>1383 Т</t>
  </si>
  <si>
    <t>50m 3G 2,5mm2</t>
  </si>
  <si>
    <t>Удлинитель на катушке 50м 3G 2,5мм2</t>
  </si>
  <si>
    <t>1384 Т</t>
  </si>
  <si>
    <t>26.20.30.100.025.00.0796.000000000000</t>
  </si>
  <si>
    <t>Терминал</t>
  </si>
  <si>
    <t>Digital terminal</t>
  </si>
  <si>
    <t>передачи электронной информации, программно-аппаратный комплекс для приема от внешних накопителей электронной информации и передачи ее в государственные органы</t>
  </si>
  <si>
    <t>(EST 15D Digital Terminal DUAL). Models of vehicles must be equipped with dynamic function keys: Conference (conference call), Transfer (transfer to the other party), Pick UP (Call Pickup), REDIAL (redial), Flash (discharge line), SPEED DIAL (speed dial) PROGRAM (programming), FEATURE (service). The main functions of digital devices: The display on the Russian and Kazakh languages.</t>
  </si>
  <si>
    <t xml:space="preserve">Цифровой терминал 0EST 15D Цифровой терминал DUAL, kaz.ver.). Модели аппаратов должны быть оснащены динамичными функциональными кнопками: Conference (конференц-связь), Transfer (перевод на другого абонента), Pick UP (перехват вызова), REDIAL (повтор номера), Flash (сброс линии), SPEED DIAL (скоростной набор), PROGRAM (программирование), FEATURE (сервис). Основные функции цифровых аппаратов: Дисплей на русском и казахском языках. </t>
  </si>
  <si>
    <t>Январь - Февраль 2016г.</t>
  </si>
  <si>
    <t>1384-1 Т</t>
  </si>
  <si>
    <t>1385 Т</t>
  </si>
  <si>
    <t>Handheld powder fire extinguisher - OP-5.</t>
  </si>
  <si>
    <t>Огнетушитель переносной порошковый огнетушитель  - ОП-5.</t>
  </si>
  <si>
    <t>1386 Т</t>
  </si>
  <si>
    <t>OP-5</t>
  </si>
  <si>
    <t>Огнетушитель оп-5</t>
  </si>
  <si>
    <t>1387 Т</t>
  </si>
  <si>
    <t>13.92.16.900.001.01.0796.000000000000</t>
  </si>
  <si>
    <t>Покрывало</t>
  </si>
  <si>
    <t>Coverlets</t>
  </si>
  <si>
    <t>спальное, из хлопка, размер 150*200 см</t>
  </si>
  <si>
    <t>for bed</t>
  </si>
  <si>
    <t xml:space="preserve">Покрывала для кровати </t>
  </si>
  <si>
    <t>1388 Т</t>
  </si>
  <si>
    <t>22.29.29.900.017.00.0796.000000000007</t>
  </si>
  <si>
    <t>Органайзер</t>
  </si>
  <si>
    <t>Business Organizer</t>
  </si>
  <si>
    <t>пластиковый, на вращающейся основе</t>
  </si>
  <si>
    <t>13 subjects</t>
  </si>
  <si>
    <t>Бизнес-органайзер13 предметов</t>
  </si>
  <si>
    <t>1389 Т</t>
  </si>
  <si>
    <t>28.13.14.100.000.01.0796.000000000259</t>
  </si>
  <si>
    <t>Submersible pump (discharge) to the brine tank with float complete check valve and ball valve ø63 ø63 mm.</t>
  </si>
  <si>
    <t>погружной, тип ГНОМ 25-20, мощность 380В</t>
  </si>
  <si>
    <t>KSB AMA-DRAINER C505 SD/10K   380-415V3  50Hz,T40°C  0,76kW  1,70A,  2-21m3/h   9,3—3m   IP68,10m EN120050-02</t>
  </si>
  <si>
    <t>Насос погружной (нагнетательный) для солевого бака  с поплавком в комплекте обратным клапаном ø63 и шаровым краном ø63 мм.KSB AMA-DRAINER C505 SD/10K   380-415V3  50Hz,T40°C  0,76kW  1,70A,  2-21m3/h   9,3—3m   IP68,10m EN120050-02</t>
  </si>
  <si>
    <t>1390 Т</t>
  </si>
  <si>
    <t>28.29.82.500.002.02.0796.000000000001</t>
  </si>
  <si>
    <t>Secondary filter</t>
  </si>
  <si>
    <t>очистки, тонкой очистки масла</t>
  </si>
  <si>
    <t>A-3166</t>
  </si>
  <si>
    <t>Фильтр тонкой очисткиA-3166</t>
  </si>
  <si>
    <t>1391 Т</t>
  </si>
  <si>
    <t>14.19.22.110.000.00.0796.000000000000</t>
  </si>
  <si>
    <t>Футболка</t>
  </si>
  <si>
    <t>knitted T-shirt</t>
  </si>
  <si>
    <t>мужская, спортивная, из хлопчатобумажной ткани, СТ РК 1964-2010</t>
  </si>
  <si>
    <t>Fabric - Knitted, 100% cotton.</t>
  </si>
  <si>
    <t>Футболка трикотажная Ткань – полотно трикотажное, хлопок 100%.</t>
  </si>
  <si>
    <t>февраль-март 2016г.</t>
  </si>
  <si>
    <t>1392 Т</t>
  </si>
  <si>
    <t>32.50.13.700.009.00.0778.000000000000</t>
  </si>
  <si>
    <t>Medical dressing package</t>
  </si>
  <si>
    <t>индивидуальный, перевязочный</t>
  </si>
  <si>
    <t>Пакет перевязочный медицинский</t>
  </si>
  <si>
    <t>1393 Т</t>
  </si>
  <si>
    <t>19.20.29.590.000.08.0112.000000000007</t>
  </si>
  <si>
    <t>OIL</t>
  </si>
  <si>
    <t>класс 75W, - 40 сП, С, 4,1</t>
  </si>
  <si>
    <t>SAE 75 W 90</t>
  </si>
  <si>
    <t>Масло SAE 75 W 90</t>
  </si>
  <si>
    <t>1394 Т</t>
  </si>
  <si>
    <t>Pump 12NA22 / 6 for Nuraly</t>
  </si>
  <si>
    <t>The unit is sealed submersible electropump. Designed for pumping inpatient neutral, flammable and combustible liquids from containers. Submission: 50 m3 / h, pressure: 150 m, the performance of the pump flow: A Depth: 3.7 m, motor power: 45 kW, climatic modification and placement category: U2. Designation of technical conditions: TU RB 14617514,001-96. Nominal diameter of the neck at the base plate: DN600. Supply voltage: 380V. Execution of the explosion is not lower than: 1ExdIIBT4.</t>
  </si>
  <si>
    <t xml:space="preserve">Насос ВНД на место 12НА22/6  для НуралыАгрегат полупогружной электронасосный  герметичный.  Предназначен для откачивания в статционарных условиях нейтральных, легковоспламеняющихся и горючих жидкостей из ёмкостей.  Подача: 50 м3/ч, напор: 150 м, исполнение проточной части насоса: А , глубина погружения: 3,7 м, мощность электродвигателя: 45 кВт, климатическое исполнение и категория размещения: У2. Обозначение технических условий: ТУ РБ 14617514,001-96. Условный проход горловины под опорную плиту: DN600. Напряжение ппитающей сети: 380В. Исполнение о взрывозащите не ниже: 1ExdIIBT4. </t>
  </si>
  <si>
    <t>1394-1 Т</t>
  </si>
  <si>
    <t xml:space="preserve">Насос ВНД  для Нуралы Агрегат полупогружной электронасосный  герметичный.  Предназначен для откачивания в статционарных условиях нейтральных, легковоспламеняющихся и горючих жидкостей из ёмкостей.  Подача: 50 м3/ч, напор: 150 м, исполнение проточной части насоса: А , глубина погружения: 3,7 м, мощность электродвигателя: 45 кВт, климатическое исполнение и категория размещения: У2. Обозначение технических условий: ТУ РБ 14617514,001-96. Условный проход горловины под опорную плиту: DN600. Напряжение ппитающей сети: 380В. Исполнение о взрывозащите не ниже: 1ExdIIBT4. </t>
  </si>
  <si>
    <t xml:space="preserve">6; 11; 19; 20; 21; </t>
  </si>
  <si>
    <t>1394-2 Т</t>
  </si>
  <si>
    <t>11; 14;</t>
  </si>
  <si>
    <t>1395 Т</t>
  </si>
  <si>
    <t>Plain bearing knees. shaft</t>
  </si>
  <si>
    <t>B-3995</t>
  </si>
  <si>
    <t>Подшипник скольжения колен. валаB-3995</t>
  </si>
  <si>
    <t>1396 Т</t>
  </si>
  <si>
    <t>28.13.32.000.143.00.0839.000000000000</t>
  </si>
  <si>
    <t>торцевое, для турбокомпрессора</t>
  </si>
  <si>
    <t>"The mechanical seal (pump NM125SY06S36Z, Serial Number:473887)</t>
  </si>
  <si>
    <t>Торцевое уплотнение (к насосу NM125SY06S36Z, Серийный Номер:
473887).</t>
  </si>
  <si>
    <t>не более 120 дней с момента заключения договора</t>
  </si>
  <si>
    <t>1397 Т</t>
  </si>
  <si>
    <t>22.21.29.300.004.00.0796.000000000000</t>
  </si>
  <si>
    <t>Крестовина</t>
  </si>
  <si>
    <t>Cross piece</t>
  </si>
  <si>
    <t>металлопластиковая</t>
  </si>
  <si>
    <t>"The rubber outer braid (pump NM125SY06S36Z, Serial No 473887)</t>
  </si>
  <si>
    <t>Резиновая оплётка внешняя (к насосу NM125SY06S36Z, Серийный
Номер: 473887).</t>
  </si>
  <si>
    <t>1398 Т</t>
  </si>
  <si>
    <t>Резиновая оплётка внутреняя (к насосу NM125SY06S36Z, Серийный
Номер: 473887).</t>
  </si>
  <si>
    <t>1399 Т</t>
  </si>
  <si>
    <t>27.12.10.900.010.00.0796.000000000004</t>
  </si>
  <si>
    <t>automatic switch</t>
  </si>
  <si>
    <t>нагрузки, тип ВН-16, с автоматическим управлением</t>
  </si>
  <si>
    <t xml:space="preserve">Moeller PLHT-C80/3. order code: 248039 </t>
  </si>
  <si>
    <t xml:space="preserve">Автоматический Выключатель Moeller PLHT-C80/3. код заказа: 248039 </t>
  </si>
  <si>
    <t>1400 Т</t>
  </si>
  <si>
    <t>Automatic motor protection fan FHU</t>
  </si>
  <si>
    <t>ABB MS 116 - 10 Rated operating voltage 690 V AC / 440 V DC, setting range 6.3 - 10.0 A Ordering code 1SAM250000R1010
"Motor-protective 37kW
     3RV1041-4KA10</t>
  </si>
  <si>
    <t>Автоматы для защиты электродвигателей вентиляторов ФХУABB MS 116 - 10, Номинальное рабочее напряжение 690 V AC/ 440 V DC, Диапазон уставки 6,3 - 10,0 А,  Заказной код 1SAM250000R1010</t>
  </si>
  <si>
    <t>1401 Т</t>
  </si>
  <si>
    <t>  Automatic protection of engine 37kW</t>
  </si>
  <si>
    <t>size S3 A-release 57..75 A, N-900 A trip unit for the protection of motors Class 10 screw terminals "</t>
  </si>
  <si>
    <t xml:space="preserve"> Автоматы защиты двигателя 37kW
    3RV1041-4KA10
    Автоматический выключатель типоразмер S3 A-расцепитель 57..75 A, N-расцепитель 900 A для защиты электрдвигателя, класс 10 винтовые клеммы</t>
  </si>
  <si>
    <t>1402 Т</t>
  </si>
  <si>
    <t>Automatic protection of engine 30 kW</t>
  </si>
  <si>
    <t xml:space="preserve">Motor-protective 30kW
    3RV1041-4JA10 size S3 A-release 45.63A, N-756 A trip unit for the protection of the motor, class 10 screw terminals
</t>
  </si>
  <si>
    <t xml:space="preserve">Автоматы защиты двигателя    30 kW
    3RV1041-4JA10
    Автоматический выключатель типоразмер S3 A-расцепитель 45.63A, N-расцепитель 756 A для защиты электродвигателя, класс 10 винтовые клеммы
</t>
  </si>
  <si>
    <t>1403 Т</t>
  </si>
  <si>
    <t>Automatic protection of engine 22kW</t>
  </si>
  <si>
    <t xml:space="preserve">Motor-protective 22kW
3RV1031-4HA10
switch 28..40 A, N-release 480 A, size S2, for motor protection class 10 screw terminals "
</t>
  </si>
  <si>
    <t>Автоматы защиты двигателя 22kW
3RV1031-4HA10
Автоматический выключатель  28..40 A, N-расцепитель 480 A, типоразмер S2, для защиты электродвигателя класс 10 винтовые клеммы</t>
  </si>
  <si>
    <t>1404 Т</t>
  </si>
  <si>
    <t>Automatic protection of engine 18,5kW</t>
  </si>
  <si>
    <t xml:space="preserve">Motor-protective 18,5kW
3RV1031-4FA10
switch 28..40 A, N-release 480 A, size S2, for motor protection class 10 screw terminals "
</t>
  </si>
  <si>
    <t>Автоматы защиты двигателя 18,5kW
3RV1031-4FA10
Автоматический выключатель 28..40 A, N-расцепитель 480 A, типоразмер S2, для защиты электродвигателя класс 10 винтовые клеммы</t>
  </si>
  <si>
    <t>1405 Т</t>
  </si>
  <si>
    <t>Automatic protection of engine 15kW</t>
  </si>
  <si>
    <t>Motor-protective 15kW
3RV2021-4NA10
size S0, Class 10, the adjustment overload release 23 ... 28A, setting short-circuit current release instantaneous 364A, screw terminals, standard switching resistance "</t>
  </si>
  <si>
    <t>Автоматы защиты двигателя 15kW
3RV2021-4NA10
Автоматический выключатель для защиты электродвигателя, типоразмер S0, класс 10, регулировка расцепителя перегрузки 23...28A, уставка рацепителя токов к.з. мгновенного действия 364A, винтовые клеммы, стандартная коммутационная стойкость</t>
  </si>
  <si>
    <t>1406 Т</t>
  </si>
  <si>
    <t>6319 М С3</t>
  </si>
  <si>
    <t>Подшипник Тип 6319 М С3</t>
  </si>
  <si>
    <t>1407 Т</t>
  </si>
  <si>
    <t>SKF 608-2RSH</t>
  </si>
  <si>
    <t>Подшипник SKF 608-2RSH</t>
  </si>
  <si>
    <t>1408 Т</t>
  </si>
  <si>
    <t>6306 ZZ</t>
  </si>
  <si>
    <t>Подшипник  тип 6306 ZZ</t>
  </si>
  <si>
    <t>1409 Т</t>
  </si>
  <si>
    <t>6303 ZZ</t>
  </si>
  <si>
    <t>Подшипник  тип 6303 ZZ</t>
  </si>
  <si>
    <t>1410 Т</t>
  </si>
  <si>
    <t>6309 ZZ</t>
  </si>
  <si>
    <t>Подшипник  тип 6309 ZZ</t>
  </si>
  <si>
    <t>1411 Т</t>
  </si>
  <si>
    <t>6211 ZZ</t>
  </si>
  <si>
    <t>Подшипник  тип 6211 ZZ</t>
  </si>
  <si>
    <t>1412 Т</t>
  </si>
  <si>
    <t>6310 ZZ</t>
  </si>
  <si>
    <t>Подшипник  тип 6310 ZZ</t>
  </si>
  <si>
    <t>1413 Т</t>
  </si>
  <si>
    <t>6200 ZZ</t>
  </si>
  <si>
    <t>Подшипник  тип 6200 ZZ</t>
  </si>
  <si>
    <t>1414 Т</t>
  </si>
  <si>
    <t>6311 ZZ</t>
  </si>
  <si>
    <t>Подшипник  тип 6311 ZZ</t>
  </si>
  <si>
    <t>1415 Т</t>
  </si>
  <si>
    <t>6307 ZZ</t>
  </si>
  <si>
    <t>Подшипник  тип 6307 ZZ</t>
  </si>
  <si>
    <t>1416 Т</t>
  </si>
  <si>
    <t>6308 ZZ</t>
  </si>
  <si>
    <t>Подшипник  тип 6308 ZZ</t>
  </si>
  <si>
    <t>1417 Т</t>
  </si>
  <si>
    <t>6312 ZZ</t>
  </si>
  <si>
    <t>Подшипник  тип 6312 ZZ</t>
  </si>
  <si>
    <t>1418 Т</t>
  </si>
  <si>
    <t>6202 ZZ</t>
  </si>
  <si>
    <t>Подшипник  тип 6202 ZZ</t>
  </si>
  <si>
    <t>1419 Т</t>
  </si>
  <si>
    <t>6204 ZZ</t>
  </si>
  <si>
    <t>Подшипник  тип 6204 ZZ</t>
  </si>
  <si>
    <t>1420 Т</t>
  </si>
  <si>
    <t>6207 ZZ</t>
  </si>
  <si>
    <t>Подшипник  тип 6207 ZZ</t>
  </si>
  <si>
    <t>1421 Т</t>
  </si>
  <si>
    <t>6208 ZZ</t>
  </si>
  <si>
    <t>Подшипник  тип 6208 ZZ</t>
  </si>
  <si>
    <t>1422 Т</t>
  </si>
  <si>
    <t>6210 ZZ</t>
  </si>
  <si>
    <t>Подшипник  тип 6210 ZZ</t>
  </si>
  <si>
    <t>1423 Т</t>
  </si>
  <si>
    <t>6316/C4</t>
  </si>
  <si>
    <t>Подшипник  тип 6316/C4</t>
  </si>
  <si>
    <t>1424 Т</t>
  </si>
  <si>
    <t>NU 217E TVP2. (roller)</t>
  </si>
  <si>
    <t>Подшипник  тип NU 217E TVP2. (роликовый)</t>
  </si>
  <si>
    <t>1425 Т</t>
  </si>
  <si>
    <t>6217 С3. (roll-on)</t>
  </si>
  <si>
    <t>Подшипник  тип 6217 С3. (шариковый)</t>
  </si>
  <si>
    <t>1426 Т</t>
  </si>
  <si>
    <t>27.40.15.990.001.00.0796.000000000000</t>
  </si>
  <si>
    <t>Лампа люминесцентная</t>
  </si>
  <si>
    <t>тип цоколя h23, мощность 5 Вт</t>
  </si>
  <si>
    <t xml:space="preserve">in the form of a spiral. Color warm white, 65W E40
</t>
  </si>
  <si>
    <t>Лампа энергосберегающаяв форме спирали. Цвет теплый белый,  65 W Е40</t>
  </si>
  <si>
    <t>1427 Т</t>
  </si>
  <si>
    <t xml:space="preserve"> 230V 50 Hz, 18W </t>
  </si>
  <si>
    <t xml:space="preserve">Лампа люминесцентная     230V 50 Hz, 18W </t>
  </si>
  <si>
    <t>1428 Т</t>
  </si>
  <si>
    <t>Single Whip, Philips, type TL-X-XL 40W / 33</t>
  </si>
  <si>
    <t>Лампа люминесцентная  Одноштыревая, Philips, тип TL-X-XL 40W/33</t>
  </si>
  <si>
    <t>1429 Т</t>
  </si>
  <si>
    <t>light</t>
  </si>
  <si>
    <t xml:space="preserve">sodium lamp OSRAM NAV-T 250W E40 or PHILIPS SON_T 250W E40
</t>
  </si>
  <si>
    <t xml:space="preserve">Лампа натриевая OSRAM NAV-T 250W E40 или PHILIPS SON_T 250W E40                                                                        </t>
  </si>
  <si>
    <t>1430 Т</t>
  </si>
  <si>
    <t>27.40.33.000.001.00.0796.000000000011</t>
  </si>
  <si>
    <t>Прожектор</t>
  </si>
  <si>
    <t>LED Floodlight</t>
  </si>
  <si>
    <t>UMS 250, мощность 250 Вт, тип отражателя из анодированного алюминия симметричный</t>
  </si>
  <si>
    <t xml:space="preserve">Power consumption 100 W power supply 220-240V, glow temperature 6400K, 4000 lumens luminous flux, IP65, Width - 390 mm Height - 290 mm
</t>
  </si>
  <si>
    <t xml:space="preserve">Прожектор светодиодныйПотребляемая мощность 100 Вт, напряжение питания 220-240В, температура свечения 6400К, световой поток 4000 Лм, IP65, Ширина - 390 мм, Высота - 290 мм
</t>
  </si>
  <si>
    <t>1431 Т</t>
  </si>
  <si>
    <t>27.40.21.000.000.01.0796.000000000000</t>
  </si>
  <si>
    <t>Explosion-proof portable lamp, LED power supply with 220 / 12V.</t>
  </si>
  <si>
    <t>светодиодный взрывозащищенный, с креплением на каску, время непрерывной работы без подзарядки не менее 15 часов, с зарядным устройством</t>
  </si>
  <si>
    <t>1ExdIIST4, IP66, CSC-LEDHAND, Ambient temperature: -60 ... + 55 ° C Power supply voltage: 220V 50 Hz. Rated power: 10W. Introductory lowering device reduces the voltage to 12 V Housing material: Corrosion resistant modified aluminum-silicon alloy that is resistant to chemicals, intrinsically safe at frictions. Fire resistant toughened borosilicate glass</t>
  </si>
  <si>
    <t>Взрывозащищенный  переносной светильник, светодиодный с блоком питания 220/12В.1ExdIIСT4, IP66, CSC-LEDHAND, Температура окружающей среды: -60…+55°С, Напряжение питания: 220В 50 Гц. Номинальная мощность: 10Вт. Вводное понижающее устройство снижает напряжение до 12 В. Материал корпуса: Коррозионностойкий модифицированный алюминиево-кремниевый сплав, устойчивый химическим веществам, фрикционно искробезопасный. Огнестойкое ударопрочное боросиликатное стекло</t>
  </si>
  <si>
    <t>1432 Т</t>
  </si>
  <si>
    <t>Siemens 5ТТ50500 63А/АС400V 4S 4NO, Ucat.=230V АС</t>
  </si>
  <si>
    <t>Контактор  Siemens 5ТТ50500 63А/АС400V 4S 4NO, Uкат.=230V АС</t>
  </si>
  <si>
    <t>1432-1 Т</t>
  </si>
  <si>
    <t>1433 Т</t>
  </si>
  <si>
    <t>Siemens 5ТТ50400 40А/АС400V 4S 4NO, Ucat.=230V АС</t>
  </si>
  <si>
    <t>Контактор  Siemens 5ТТ50400 40А/АС400V 4S 4NO, Uкат.=230V АС</t>
  </si>
  <si>
    <t>1433-1 Т</t>
  </si>
  <si>
    <t>1434 Т</t>
  </si>
  <si>
    <t>Siemens 5ТТ50300 25А/АС400V 4S 4NO, Ucat.=230V АС</t>
  </si>
  <si>
    <t>Контактор  Siemens 5ТТ50300 25А/АС400V 4S 4NO, Uкат.=230V АС</t>
  </si>
  <si>
    <t>1434-1 Т</t>
  </si>
  <si>
    <t>1435 Т</t>
  </si>
  <si>
    <t>26.51.85.200.007.00.0796.000000000000</t>
  </si>
  <si>
    <t>Транзисторы</t>
  </si>
  <si>
    <t>transistors</t>
  </si>
  <si>
    <t>Тип: МСС 255-12IO1 254160</t>
  </si>
  <si>
    <t>МСС 255-12IO1 254160</t>
  </si>
  <si>
    <t>Транзисторы Тип: МСС 255-12IO1 254160</t>
  </si>
  <si>
    <t>1435-1 Т</t>
  </si>
  <si>
    <t>1436 Т</t>
  </si>
  <si>
    <t>26.51.65.000.010.00.0796.000000000001</t>
  </si>
  <si>
    <t>Регулятор напряжения</t>
  </si>
  <si>
    <t>контактно-транзисторный</t>
  </si>
  <si>
    <t>thyristor МСС501-16io1</t>
  </si>
  <si>
    <t>Транзисторы Тиристор МСС501-16io1</t>
  </si>
  <si>
    <t>1436-1 Т</t>
  </si>
  <si>
    <t>1437 Т</t>
  </si>
  <si>
    <t>thyristor ТZ800 N12KOF</t>
  </si>
  <si>
    <t>Транзисторы Тиристор ТZ800 N12KOF</t>
  </si>
  <si>
    <t>1437-1 Т</t>
  </si>
  <si>
    <t>1438 Т</t>
  </si>
  <si>
    <t>1МВI400S-120 400A 1200V</t>
  </si>
  <si>
    <t>Транзисторы Тип: 1МВI400S-120 400A 1200V</t>
  </si>
  <si>
    <t>1438-1 Т</t>
  </si>
  <si>
    <t>1439 Т</t>
  </si>
  <si>
    <t>(IGBT) 1MBI400S-120</t>
  </si>
  <si>
    <t>Транзисторы Тип: (IGBT) 1MBI400S-120</t>
  </si>
  <si>
    <t>1439-1 Т</t>
  </si>
  <si>
    <t>1440 Т</t>
  </si>
  <si>
    <t>(IGBT) CM600HU-24F</t>
  </si>
  <si>
    <t>Транзисторы Тип: (IGBT) CM600HU-24F</t>
  </si>
  <si>
    <t>1440-1 Т</t>
  </si>
  <si>
    <t>1441 Т</t>
  </si>
  <si>
    <t>(IGBT) FZ1800R 12HP4-B9</t>
  </si>
  <si>
    <t>Транзисторы Тип: (IGBT) FZ1800R 12HP4-B9</t>
  </si>
  <si>
    <t>1441-1 Т</t>
  </si>
  <si>
    <t>1442 Т</t>
  </si>
  <si>
    <t xml:space="preserve"> ТТ500 N14KOF</t>
  </si>
  <si>
    <t>Транзисторы  ТТ500 N14KOF</t>
  </si>
  <si>
    <t>1442-1 Т</t>
  </si>
  <si>
    <t>1443 Т</t>
  </si>
  <si>
    <t>26.30.30.900.021.00.0796.000000000001</t>
  </si>
  <si>
    <t>Плата</t>
  </si>
  <si>
    <t>board</t>
  </si>
  <si>
    <t>для цифровых абонентских линий</t>
  </si>
  <si>
    <t>RCVD CTKD 065.13</t>
  </si>
  <si>
    <t>Плата RCVD ЦТКД 065.13</t>
  </si>
  <si>
    <t>1443-1 Т</t>
  </si>
  <si>
    <t>1444 Т</t>
  </si>
  <si>
    <t>RCVD CTKD 065.16</t>
  </si>
  <si>
    <t>Плата RCVD ЦТКД 065.16</t>
  </si>
  <si>
    <t>1445 Т</t>
  </si>
  <si>
    <t>Motherboard drivers</t>
  </si>
  <si>
    <t>CTKD 065.14-02</t>
  </si>
  <si>
    <t>Плата драйвера ЦТКД 065.14-02</t>
  </si>
  <si>
    <t>1446 Т</t>
  </si>
  <si>
    <t>Rectifier Control Board</t>
  </si>
  <si>
    <t>CTKD 065.10</t>
  </si>
  <si>
    <t>Плата управления выпрямителем ЦТКД 065.10</t>
  </si>
  <si>
    <t>1447 Т</t>
  </si>
  <si>
    <t>30.20.40.300.253.00.0796.000000000000</t>
  </si>
  <si>
    <t>Блок электроники и коммутации</t>
  </si>
  <si>
    <t>switching unit</t>
  </si>
  <si>
    <t>для подвижного состава</t>
  </si>
  <si>
    <t>CTKD 065.05</t>
  </si>
  <si>
    <t>Блок коммутации ЦТКД 065.05</t>
  </si>
  <si>
    <t>1447-1 Т</t>
  </si>
  <si>
    <t>1448 Т</t>
  </si>
  <si>
    <t xml:space="preserve"> 27.12.24.500.000.01.0796.000000000001</t>
  </si>
  <si>
    <t>Solid Relays 3-phase</t>
  </si>
  <si>
    <t>5П36.30ТМ1-10-8</t>
  </si>
  <si>
    <t>Реле твердотельное 3-х фазное 5П36.30ТМ1-10-8</t>
  </si>
  <si>
    <t>1448-1 Т</t>
  </si>
  <si>
    <t>1449 Т</t>
  </si>
  <si>
    <t xml:space="preserve"> 27.12.23.700.004.00.0796.000000000000</t>
  </si>
  <si>
    <t>Controller "Elekton-09.2"</t>
  </si>
  <si>
    <t>серия ККТ, кулачковый, ток 100А</t>
  </si>
  <si>
    <t>CTKD 065.45</t>
  </si>
  <si>
    <t>Контролер «Электон-09.2» ЦТКД 065.45</t>
  </si>
  <si>
    <t>1450 Т</t>
  </si>
  <si>
    <t>Controller "Elekton-09.1.2"</t>
  </si>
  <si>
    <t>CTKD 300</t>
  </si>
  <si>
    <t>Контролер «Электон-09.1.2» ЦТКД 300</t>
  </si>
  <si>
    <t>1451 Т</t>
  </si>
  <si>
    <t>27.51.15.300.000.00.0796.000000000003</t>
  </si>
  <si>
    <t xml:space="preserve">Вентилятор </t>
  </si>
  <si>
    <t>fan</t>
  </si>
  <si>
    <t>обычный, настенный</t>
  </si>
  <si>
    <t>1.25ЭВ-2,8-6~3270У4</t>
  </si>
  <si>
    <t>Вентилятор 1.25ЭВ-2,8-6~3270У4</t>
  </si>
  <si>
    <t>1452 Т</t>
  </si>
  <si>
    <t>27.12.40.900.014.00.0796.000000000000</t>
  </si>
  <si>
    <t>Вентилятор</t>
  </si>
  <si>
    <t>axial fan</t>
  </si>
  <si>
    <t>для шкафов системы линейной телемеханики</t>
  </si>
  <si>
    <t>CTKD 028.02</t>
  </si>
  <si>
    <t>Вентилятор осевой ЦТКД 028.02</t>
  </si>
  <si>
    <t>1453 Т</t>
  </si>
  <si>
    <t>27.90.52.790.001.00.0796.000000000000</t>
  </si>
  <si>
    <t>Конденсатор</t>
  </si>
  <si>
    <t>Capacitors</t>
  </si>
  <si>
    <t>К10-17Б-Н90-0.01 мкФ, электрический, номинальная емкость 001 мкФ</t>
  </si>
  <si>
    <t xml:space="preserve"> В43458-А9338-М-400В-3300mkf</t>
  </si>
  <si>
    <t>Конденсаторы В43458-А9338-М-400В-3300мкФ</t>
  </si>
  <si>
    <t>1453-1 Т</t>
  </si>
  <si>
    <t>1454 Т</t>
  </si>
  <si>
    <t>27.20.11.900.000.01.0796.000000000003</t>
  </si>
  <si>
    <t>battery for UPS</t>
  </si>
  <si>
    <t>для ИПБ, свинцово-кислотный, напряжение 12 В, емкость 7,2 А/ч</t>
  </si>
  <si>
    <t>NP7.2-12 12V, 7.2Ah</t>
  </si>
  <si>
    <t>Аккумуляторы для UPSТип: NP7.2-12 12V, 7.2Ah</t>
  </si>
  <si>
    <t>1455 Т</t>
  </si>
  <si>
    <t>NSB 60W / m, AC 230V, resistant to washing steam treatment in a copper braid and protective outer jacket of fluoropolymer, explosion-proof .Type: 07-5803-260A.</t>
  </si>
  <si>
    <t xml:space="preserve">Саморегулируемые греющие кабели  НSB 60W/m, AC 230V, устойчивый к промывке паровой обработке, в медной оплетке, с защитной оболочкой из фторполимера, взрывозащищенное исполнение.Тип: 07-5803-260A.
</t>
  </si>
  <si>
    <t>1455-1 Т</t>
  </si>
  <si>
    <t>Саморегулируемый греющий кабель НSB удельная мощность 60 Вт/м, AC230V, в медной оплетке, с защитной оболочкой из фторполимера, температура поддержания до +120°С, устойчив к парообработке. Взрывозащищенное исполнение Ex II 2G Exe IIC 200°C. KEMA 02 ATEX2327 U .  Размер 10,2х4,8мм. Минимальный радиус изгиба 25мм   Максимальное сопротивление      защитной оплётки 18,2Ώ/км. Минимальная температура монтажа -60°С.      Минимальная температура включения -60°С. Цвет оболочки красный взрывозащищенное исполнение.Тип: 07-5803-260A.</t>
  </si>
  <si>
    <t>1455-2 Т</t>
  </si>
  <si>
    <t>1456 Т</t>
  </si>
  <si>
    <t>Termination for heating cables</t>
  </si>
  <si>
    <t xml:space="preserve">Compact set PLEXO TSS Termination for self-regulated heating cable under the insulation, EN 60529 max. up to 32A max 245V / 50Hz, IP66 / 68, explosion-proof. Order number 27-59R1-0010
</t>
  </si>
  <si>
    <t>Концевая заделка для греющего кабеляКомпактный набор PLEXO ТСS  Концевая заделка для самогелируемого греющего кабеля, для окнцевания под изоляцией, EN 60529 макс. до 32А, макс 245В/50Гц, IP66/68, взрывозащищенное исполнение. Номер для заказа 27-59Р1-0010</t>
  </si>
  <si>
    <t>1457 Т</t>
  </si>
  <si>
    <t>Проход через теплоизоляцию</t>
  </si>
  <si>
    <t>Passage through the insulation</t>
  </si>
  <si>
    <t>Проход через теплоизоляцию. Номер для заказа 05-0020-0472</t>
  </si>
  <si>
    <t>Passage through the insulation. Order number 05-0020-0472</t>
  </si>
  <si>
    <t>1458 Т</t>
  </si>
  <si>
    <t>27.32.13.700.000.00.0006.000000000962</t>
  </si>
  <si>
    <t>Power cable high voltage 6 / 10kV</t>
  </si>
  <si>
    <t>марка N2XS(F)2Y, 1*150 мм2</t>
  </si>
  <si>
    <t>Type N2XS2Y-1h150 / 25 core insulation of cross-linked polyethylene; screen of copper wires and copper tape; Armor made of galvanized coil steel strip; outer sheath is made of polyethylene.</t>
  </si>
  <si>
    <t>Кабель силовой высоковольтный 6/10кВТип N2XS2Y-1х150/25  изоляция жилы из сшитого полиэтилена; экран из медных проволок и медной ленты; броня выполнена спиралью из оцинкованной стальной ленты; внешняя оболочка кабеля выполнена из полиэтилена.</t>
  </si>
  <si>
    <t>1458-1 Т</t>
  </si>
  <si>
    <t>Кабель силовой высоковольтный 6/10кВТип N2XS2Y-11х155/25 мм2   изоляция жилы из сшитого полиэтилена; экран из медных проволок и медной ленты; броня выполнена спиралью из оцинкованной стальной ленты; внешняя оболочка кабеля выполнена из полиэтилена.</t>
  </si>
  <si>
    <t>6; 11; 18; 20; 21;</t>
  </si>
  <si>
    <t>1459 Т</t>
  </si>
  <si>
    <t>27.32.13.700.000.00.0006.000000000961</t>
  </si>
  <si>
    <t>марка N2XS(F)2Y, 1*240 мм2</t>
  </si>
  <si>
    <t>Type N2XS (F) 2Y-1h240 / 25 solid copper, insulation XLPE, screened.</t>
  </si>
  <si>
    <t>Кабель силовой высоковольтный 6/10кВТип N2XS(F)2Y-1х240/25 одножильный медный, изоляция из сшитого полиэтилена, экранированный.</t>
  </si>
  <si>
    <t>1459-1 Т</t>
  </si>
  <si>
    <t>Кабель силовой высоковольтный 6/10кВТип N2XS(F)2Y-1х243/25 мм2 одножильный медный, изоляция из сшитого полиэтилена, экранированный.</t>
  </si>
  <si>
    <t>1460 Т</t>
  </si>
  <si>
    <t>27.32.13.700.000.00.0006.000000000964</t>
  </si>
  <si>
    <t>High-voltage cables 6 / 10kV</t>
  </si>
  <si>
    <t>марка N2XS(F)2Y, 1*185 мм2</t>
  </si>
  <si>
    <t>Type N2XS (G) 2Y. Cable solid copper, 1h185 section mm2; core insulation of cross-linked polyethylene; screen of copper wires and copper tape; Armor made of galvanized coil steel strip; outer sheath is made of polyethylene.</t>
  </si>
  <si>
    <t>Кабель высоковольтный 6/10кВТип N2XS(G)2Y. Кабель одножильный медный сечением 1х185 мм2; изоляция жилы из сшитого полиэтилена; экран из медных проволок и медной ленты; броня выполнена спиралью из оцинкованной стальной ленты; внешняя оболочка кабеля выполнена из полиэтилена.</t>
  </si>
  <si>
    <t>1460-1 Т</t>
  </si>
  <si>
    <t>Кабель высоковольтный 6/10кВТип N2XS(G)2Y. Кабель одножильный медный сечением 1х188 мм2; изоляция жилы из сшитого полиэтилена; экран из медных проволок и медной ленты; броня выполнена спиралью из оцинкованной стальной ленты; внешняя оболочка кабеля выполнена из полиэтилена.</t>
  </si>
  <si>
    <t>1461 Т</t>
  </si>
  <si>
    <t xml:space="preserve">Cable Silicone SILFLEX H05SS-F EWKF 3G2,5 </t>
  </si>
  <si>
    <t>Silicone cable, SILFLEX H05SS-F EWKF 3G2,5 Voltage
U0 / U 300/500 V Temperature range
-50 ° C to + 180 ° C "</t>
  </si>
  <si>
    <t xml:space="preserve">Кабель силиконовый  SILFLEX H05SS-F EWKF 3G2,5 Номинальное напряжение
U0/U 300/500 В Температурный диапазон
-50 °C до + 180 °C </t>
  </si>
  <si>
    <t>1462 Т</t>
  </si>
  <si>
    <t>27.32.13.300.001.00.0006.000000000007</t>
  </si>
  <si>
    <t>марка ВБбШв, 4*185 мм2</t>
  </si>
  <si>
    <t>Power armored 4*185 mm²</t>
  </si>
  <si>
    <t>Кабель силовой бронированный  ВбБШв 4х185 мм²</t>
  </si>
  <si>
    <t>1462-1 Т</t>
  </si>
  <si>
    <t>1463 Т</t>
  </si>
  <si>
    <t>27.32.13.300.001.00.0008.000000000032</t>
  </si>
  <si>
    <t>марка ВБбШв, 4*240 мм2, ГОСТ 31996-2012</t>
  </si>
  <si>
    <t>Power armored 4*240mm²</t>
  </si>
  <si>
    <t>Кабель силовой бронированный  ВбБШв 4х240 мм²</t>
  </si>
  <si>
    <t>1463-1 Т</t>
  </si>
  <si>
    <t>1464 Т</t>
  </si>
  <si>
    <t>27.32.13.700.000.00.0006.000000000254</t>
  </si>
  <si>
    <t>марка ВВГз, 3*1,5 мм2</t>
  </si>
  <si>
    <t>3х1,5мм</t>
  </si>
  <si>
    <t>Кабель ВВГ 3х1,5мм</t>
  </si>
  <si>
    <t>1465 Т</t>
  </si>
  <si>
    <t>27.32.13.700.000.00.0006.000000000255</t>
  </si>
  <si>
    <t>марка ВВГз, 3*2,5 мм2</t>
  </si>
  <si>
    <t>3х2,5мм</t>
  </si>
  <si>
    <t>Кабель ВВГ 3х2,5мм</t>
  </si>
  <si>
    <t>1466 Т</t>
  </si>
  <si>
    <t>24.42.23.500.000.00.0018.000000000000</t>
  </si>
  <si>
    <t>wire</t>
  </si>
  <si>
    <t>из алюминия и алюминиевых сплавов, для холодной высадки, ГОСТ 14838-78</t>
  </si>
  <si>
    <t>Aluminium wire with steel wire AC-120</t>
  </si>
  <si>
    <t>Алюминевый провод со стальной проволкой марки АС-120</t>
  </si>
  <si>
    <t>1467 Т</t>
  </si>
  <si>
    <t>Aluminium wire with steel wire AC-95</t>
  </si>
  <si>
    <t>Алюминевый провод со стальной проволкой марки АС-95</t>
  </si>
  <si>
    <t>1468 Т</t>
  </si>
  <si>
    <t>Aluminium wire with steel wire AC-70</t>
  </si>
  <si>
    <t>Алюминевый провод со стальной проволкой марки АС-70</t>
  </si>
  <si>
    <t>1469 Т</t>
  </si>
  <si>
    <t>27.11.62.900.008.00.0796.000000000000</t>
  </si>
  <si>
    <t>Колодка соединительная</t>
  </si>
  <si>
    <t>номинальный ток 5 А, напряжение 0-380 В</t>
  </si>
  <si>
    <t>End sleeve 6 KV 25-50mm2, GUST-12/25-50/800-L12, Raychem</t>
  </si>
  <si>
    <t>Концевая муфта  6кВ  25 – 50мм²,  GUST-12/ 25- 50/ 800-L12</t>
  </si>
  <si>
    <t>1470 Т</t>
  </si>
  <si>
    <t xml:space="preserve">Low-end coupling Raychem 70-120mm² for five conductor cables type POLT-01 / 5X 70-120-L12-CEE01
</t>
  </si>
  <si>
    <t xml:space="preserve">Концевая низковольтная муфта Raychem 70-120мм² для пятижильных кабелей, тип POLT-01/5X 70-120-L12-CEE01 </t>
  </si>
  <si>
    <t>1471 Т</t>
  </si>
  <si>
    <t xml:space="preserve">Outdoor terminations for single-core cable 10 kV. with XLPE insulation. POLT-12D / 1XI-L12B. One kit includes material for 3 phases. Included: Solderless earth connection, grounding wire for cables with copper tape shield with armor
</t>
  </si>
  <si>
    <t xml:space="preserve">Концевая муфта наружной установки для одножильного кабеля  напряжением 10 кВ. с изоляцией из сшитого полиэтилена.   POLT-12D/1XI-L12B. Один  комплект включает материалы для 3х фаз. В комплекте: арматура для непаянного присоединения заземления, заземляющего провода для кабелей с медным ленточным экраном с броней </t>
  </si>
  <si>
    <t>1472 Т</t>
  </si>
  <si>
    <t>cable sleeve</t>
  </si>
  <si>
    <t xml:space="preserve">Coupling for cable voltage 10kV 70-150mm² GUSJ-12 / 70-120
</t>
  </si>
  <si>
    <t xml:space="preserve">Кабельная Соединительная муфта для кабелей напряжением  10кВ  70-150мм²  GUSJ-12/ 70-120 </t>
  </si>
  <si>
    <t>1473 Т</t>
  </si>
  <si>
    <t>22.23.14.700.002.00.0006.000000000025</t>
  </si>
  <si>
    <t>Кабель-канал</t>
  </si>
  <si>
    <t>cable channel</t>
  </si>
  <si>
    <t xml:space="preserve">с двойным замком, </t>
  </si>
  <si>
    <t xml:space="preserve">plastic for cable 20x20, L = 2 m
</t>
  </si>
  <si>
    <t>Канал кабельный пластмассовый для прокладки кабеля 20х20, L=2 м</t>
  </si>
  <si>
    <t>1474 Т</t>
  </si>
  <si>
    <t>Perforated galvanized cable tray with cover, L = 2 m</t>
  </si>
  <si>
    <t>Perforated cable tray with cover galvanized 300h50, with a set of L = 2 m</t>
  </si>
  <si>
    <t xml:space="preserve">Перфорированный кабельный лоток оцинкованный 300х50 с крышкой, с комплектующим L=2 м   </t>
  </si>
  <si>
    <t>1475 Т</t>
  </si>
  <si>
    <t>25.99.29.190.004.00.0796.000000000000</t>
  </si>
  <si>
    <t>Oval Clamp connective</t>
  </si>
  <si>
    <t>тип СОАС</t>
  </si>
  <si>
    <t>120 for connecting wires AC-120</t>
  </si>
  <si>
    <t>Зажим соеденительный овальный тип СОАС 120 для соединения провода марки АС-120</t>
  </si>
  <si>
    <t>1476 Т</t>
  </si>
  <si>
    <t>95 for connecting wires AC-95</t>
  </si>
  <si>
    <t>Зажим соеденительный овальный тип  СОАС 95 для соединения провода марки АС-95</t>
  </si>
  <si>
    <t>1477 Т</t>
  </si>
  <si>
    <t>70 for connecting wires AC-70</t>
  </si>
  <si>
    <t>Зажим соеденительный овальный тип  СОАС 70 для соединения провода марки АС-70</t>
  </si>
  <si>
    <t>1478 Т</t>
  </si>
  <si>
    <t>25.99.29.190.004.00.0796.000000000014</t>
  </si>
  <si>
    <t>Tension clamp bolt</t>
  </si>
  <si>
    <t>тип НБ</t>
  </si>
  <si>
    <t>Type NB 2-6 clip nyatyazhnoy three boltavoy for wire AC-70.95</t>
  </si>
  <si>
    <t>Зажим натяжной болтовой тип НБ 2-6 зажим нятяжной трех болтавой для провода Марки АС-70,95</t>
  </si>
  <si>
    <t>1479 Т</t>
  </si>
  <si>
    <t>30.20.40.300.483.00.0796.000000000000</t>
  </si>
  <si>
    <t>Изолятор опорно-штыревой</t>
  </si>
  <si>
    <t>Porcelain pin insulator</t>
  </si>
  <si>
    <t>SHF-20 type two the skirt, porcelain</t>
  </si>
  <si>
    <t>Изолятор штыревой фарфоровый тип ШФ-20 двух юбочный, фарфоровый</t>
  </si>
  <si>
    <t>1480 Т</t>
  </si>
  <si>
    <t>Hanging glass insulator</t>
  </si>
  <si>
    <t>Type PS -70E glass</t>
  </si>
  <si>
    <t>Изолятор подвесной стеклянный тип ПС -70Е стеклянный</t>
  </si>
  <si>
    <t>1481 Т</t>
  </si>
  <si>
    <t>25.99.29.190.004.00.0796.000000000009</t>
  </si>
  <si>
    <t>Clamp spot aluminum</t>
  </si>
  <si>
    <t>тип ПА</t>
  </si>
  <si>
    <t>PA-2-2 type clamp for spot aluminum wire AC-50.70</t>
  </si>
  <si>
    <t>Зажим плашечный альюминевый тип ПА-2-2 зажим плашечный алюминевый для провода марки АС-50,70</t>
  </si>
  <si>
    <t>1482 Т</t>
  </si>
  <si>
    <t>PA-3-2 type clamp for spot aluminum wire AC-95.120</t>
  </si>
  <si>
    <t>Зажим плашечный алюминевый тип ПА-3-2 зажим плашечный алюминевый для провода марки АС-95,120</t>
  </si>
  <si>
    <t>1483 Т</t>
  </si>
  <si>
    <t>Paint black</t>
  </si>
  <si>
    <t>Краска чёрная</t>
  </si>
  <si>
    <t>1484 Т</t>
  </si>
  <si>
    <t>green paint</t>
  </si>
  <si>
    <t>Краска зеленная</t>
  </si>
  <si>
    <t>1485 Т</t>
  </si>
  <si>
    <t>1 liter</t>
  </si>
  <si>
    <t>Растворитель (1 литр)</t>
  </si>
  <si>
    <t>1485-1 Т</t>
  </si>
  <si>
    <t>7;</t>
  </si>
  <si>
    <t>1486 Т</t>
  </si>
  <si>
    <t>paint brush</t>
  </si>
  <si>
    <t>1487 Т</t>
  </si>
  <si>
    <t>22.23.12.900.007.00.0796.000000000000</t>
  </si>
  <si>
    <t>The dielectric insulating fiberglass ladder</t>
  </si>
  <si>
    <t>стеклопластиковая, диэлектрическая, приставная (ЛСП)</t>
  </si>
  <si>
    <t>Length - 5020 mm; Top width 400 mm; The width of the bottom 740 mm; Number of steps 18 pieces; Weight 21 kg.</t>
  </si>
  <si>
    <t>Диэлектрическая лестница стеклопластиковая изолирующая Длина - 5020 мм; Ширина вверху 400 мм; Ширина внизу 740 мм; Количество ступеней 18 шт; Масса 21 кг.</t>
  </si>
  <si>
    <t>1488 Т</t>
  </si>
  <si>
    <t>27.33.11.100.001.00.0796.000000000009</t>
  </si>
  <si>
    <t>Разъединитель</t>
  </si>
  <si>
    <t>Disconnecting</t>
  </si>
  <si>
    <t>марка РЛНД-10/400</t>
  </si>
  <si>
    <t>RLNDM-10/400 U1, U = 10kV I = 400A. Drive type PRNZ 10</t>
  </si>
  <si>
    <t xml:space="preserve">Разъединители РЛНДМ-10/400 У1, U=10кВ I=400А. привод тип ПРНЗ-10    </t>
  </si>
  <si>
    <t>1488-1 Т</t>
  </si>
  <si>
    <t xml:space="preserve">7; 11; </t>
  </si>
  <si>
    <t>1489 Т</t>
  </si>
  <si>
    <t>26.30.60.000.033.00.0796.000000000000</t>
  </si>
  <si>
    <t>Кнопка</t>
  </si>
  <si>
    <t>Button fungal latching</t>
  </si>
  <si>
    <t>с пружинным возвратом</t>
  </si>
  <si>
    <t>Button fungal latching XB2-BS642</t>
  </si>
  <si>
    <t>Кнопка грибковая с фиксацией  XB2-BS642</t>
  </si>
  <si>
    <t>1490 Т</t>
  </si>
  <si>
    <t>26.51.43.590.009.00.0796.000000000003</t>
  </si>
  <si>
    <t>Мегаомметр</t>
  </si>
  <si>
    <t>Megaohmmeter</t>
  </si>
  <si>
    <t>диапазон измерений 0-1000 МОм</t>
  </si>
  <si>
    <t>Type ESP 202/2-G (up to 2500V)</t>
  </si>
  <si>
    <t>МегаомметрТип ЭСО 202/2-Г (до 2500В)</t>
  </si>
  <si>
    <t>1491 Т</t>
  </si>
  <si>
    <t>24.45.22.100.000.02.0018.000000000000</t>
  </si>
  <si>
    <t>Пруток</t>
  </si>
  <si>
    <t>Rod Galvanized steel d = 16 mm2</t>
  </si>
  <si>
    <t>из кремнистого никеля, ГОСТ 13083-77</t>
  </si>
  <si>
    <t>Galvanized steel d = 16 mm2</t>
  </si>
  <si>
    <t>Прут стальной оцинкованный d=16 mm2Оцинкованная сталь d=16 mm2</t>
  </si>
  <si>
    <t>1492 Т</t>
  </si>
  <si>
    <t>27.11.62.900.006.00.0796.000000000000</t>
  </si>
  <si>
    <t>Воздухоосушитель</t>
  </si>
  <si>
    <t>Dehumidifier for cleaning entering the NKF-110 air moisture and dirt</t>
  </si>
  <si>
    <t>объем силикагеля 0,2 дм3</t>
  </si>
  <si>
    <t>Type BC-1-1 for NKF 110 kV</t>
  </si>
  <si>
    <t>Воздухоосушитель для очистки поступающего в НКФ-110кв  воздуха от влаги и загрязненийтип ВС-1-1 для НКФ 110 кВ</t>
  </si>
  <si>
    <t>1493 Т</t>
  </si>
  <si>
    <t>25.99.29.490.065.00.0796.000000000000</t>
  </si>
  <si>
    <t>Пресс-масленка</t>
  </si>
  <si>
    <t>Set press suillus</t>
  </si>
  <si>
    <t>для пластиных смазочных материалов, прямая</t>
  </si>
  <si>
    <t>A set of interchangeable press suillus in a plastic dispenser GFT / KIT / M-80</t>
  </si>
  <si>
    <t xml:space="preserve">Набор сменных пресс-маслёнок в пластиковом диспенсере GFT/KIT/M-80 </t>
  </si>
  <si>
    <t>1494 Т</t>
  </si>
  <si>
    <t>27.11.41.300.001.00.0796.000000000005</t>
  </si>
  <si>
    <t>Трансформатор силовой</t>
  </si>
  <si>
    <t xml:space="preserve">Power oil transformers
</t>
  </si>
  <si>
    <t>масляный, мощность 630 кВА, первичное напряжение 10 кВ, ГОСТ 11677-85</t>
  </si>
  <si>
    <t>Type TM 630 / 6-0,4-U1 scheme and group Connect U / Un-0,
Rated power 630 kVA; Rated voltage 6 kV HV side; Rated voltage of 0.4 kV LV side; The range of voltage control on the HV side WSP ± 2x2,5%;
  Short-circuit voltage: 5.74%;
Climatic modification and placement category UHL1 "</t>
  </si>
  <si>
    <t>Силовой масляный трансформатор Тип  ТМ 630/6-0,4-У1                               Схема и группа соединение У/Ун-0,
Номинальная мощность 630кВА;  Номинальное напряжение стороны ВН 6кВ;   Номинальное напряжение стороны НН 0,4кВ;                                                            Диапазон  регулирования напряжения на стороне ВН ПБВ     ±2x2,5 %;
 Напряжение короткого замыкания:5,74%; 
Климатическое исполнение и категория размещения УХЛ1</t>
  </si>
  <si>
    <t>1494-1 Т</t>
  </si>
  <si>
    <t>8; 15; 22;</t>
  </si>
  <si>
    <t>1494-2 Т</t>
  </si>
  <si>
    <t>1495 Т</t>
  </si>
  <si>
    <t>28.29.22.900.001.00.0796.000000000000</t>
  </si>
  <si>
    <t>Аппарат</t>
  </si>
  <si>
    <t xml:space="preserve">Pressure Washer for washing K6.600
</t>
  </si>
  <si>
    <t>высокого давления, моечный, давление 30-160 бар, с электрическим водонагревателем, напряжение 400В, расход воды 300-760 л/час, бак для моющего средства до 20 л</t>
  </si>
  <si>
    <t>The pressure (bar / MPa) 20-upto150 / 2 max 15 Performance l / h - maks.500 maximum outlet temperature (C °) - maks.60 Power consumption (kW) - 2,5 Weight without accessories (kg ) -18.7 Dimensions (mm) - 377h461h968 detergent dispenser (L) - 1Chastota Hz - 50 Voltage (V) - 230-240 Options
• Multi nozzle
• Adapter to connect to a garden hose A3 / 4 inches
• High-pressure hose 9 m
• A system for detergents Plug 'n' Clean
• Integrated hose reel • High pressure water-cooled motor
• The nozzle Vario-Power
• Dirt Blaster
• The cleaning brush "</t>
  </si>
  <si>
    <t>Аппарат высокого давления для мойки  К6.600Давление(бар/Мра)  20-upto150/2-макс.15   Производительность л/ч -  макс.500  Максимальная температура на выходе(С°) -  макс.60 Потребляемая мощность (кВ) - 2,5 Вес без аксессуаров(кг)-18,7 Габариты (мм) - 377х461х968 Емкость для моющего средства (л) - 1Частота Гц  -  50 Напряжение (В)  - 230-240   Комплектация
• Мультифункциональная насадка
• Адаптер подключения к садовому шлангу А3/4 дюйма
• Шланг высокого давления, 9 м
• Система для чистящих средств Plug 'n' Clean
• Встроенный барабан для шланга высокого давления • Мотор с водяным охлаждением
• Насадка Vario-Power
• Грязевая фреза
• Моющая щетка</t>
  </si>
  <si>
    <t>1496 Т</t>
  </si>
  <si>
    <t>25.94.13.900.001.00.0704.000000000005</t>
  </si>
  <si>
    <t>A set of tools with insulated handles up to 1000 volts</t>
  </si>
  <si>
    <t>для различных электромонтажных работ, в наборе 13 предметов</t>
  </si>
  <si>
    <t>PROSKIT РК-2803BM</t>
  </si>
  <si>
    <t>Набор инструмента с изолированными ручками до 1000 Вольт PROSKIT РК-2803BM</t>
  </si>
  <si>
    <t>1497 Т</t>
  </si>
  <si>
    <t>Набор шестигранных ключей</t>
  </si>
  <si>
    <t>1498 Т</t>
  </si>
  <si>
    <t>28.22.19.300.020.00.0796.000000000000</t>
  </si>
  <si>
    <t>Полотно стальное</t>
  </si>
  <si>
    <t>Canvas for hacksaw</t>
  </si>
  <si>
    <t>для питателя ленточного</t>
  </si>
  <si>
    <t>machine tool 450*40*2mm</t>
  </si>
  <si>
    <t>Полотно для ножовки по металлу механический станок 450х40х2мм</t>
  </si>
  <si>
    <t>1499 Т</t>
  </si>
  <si>
    <t>25.73.40.390.001.00.0796.000000000000</t>
  </si>
  <si>
    <t>Set drill 1mm to 13mm</t>
  </si>
  <si>
    <t>с цилиндрическим хвостовиком</t>
  </si>
  <si>
    <t>Набор сверл  1мм до 13мм</t>
  </si>
  <si>
    <t>1500 Т</t>
  </si>
  <si>
    <t>25.73.30.370.002.00.0704.000000000002</t>
  </si>
  <si>
    <t>Set heads (hexagons, stars) by screwdriver</t>
  </si>
  <si>
    <t>тип В, с внутренним четырехгранным зевом, размер 3,15-25 мм, ГОСТ 25604-83</t>
  </si>
  <si>
    <t>PROSKIT SD-2310</t>
  </si>
  <si>
    <t>Набор головок (шестигранники, звездочки) под шуруповерт SD-2310</t>
  </si>
  <si>
    <t>1501 Т</t>
  </si>
  <si>
    <t>MDT-A 12/3 with an adhesive inner layer.
Material - polyolefin.
Inner diameter before shrinking, mm: 12
Inner diameter after shrinkage, mm: 3 "</t>
  </si>
  <si>
    <t>Термоусаживаемые среднестенные трубки 3МMDT-A  12/3 с клеевым внутренним слоем. 
Материал – полиолефин. 
Внутренний диаметр перед усадкой, мм: 12
Внутренний диаметр после  усадки, мм: 3</t>
  </si>
  <si>
    <t>1502 Т</t>
  </si>
  <si>
    <t>MDT-A 19/6 with an adhesive inner layer.
Material - polyolefin.
Inner diameter before shrinking, mm: 19
Inner diameter after shrinkage, mm 6 "</t>
  </si>
  <si>
    <t>Термоусаживаемые среднестенные трубки 3МMDT-A  19/6 с клеевым внутренним слоем. 
Материал – полиолефин. 
Внутренний диаметр перед усадкой, мм: 19
Внутренний диаметр после  усадки, мм: 6</t>
  </si>
  <si>
    <t>1503 Т</t>
  </si>
  <si>
    <t>MDT-A 32/7.5 with an adhesive inner layer.
Material - polyolefin.
Inner diameter before shrinking, mm: 32
Inner diameter after shrinkage, mm 7.5 "</t>
  </si>
  <si>
    <t>Термоусаживаемые среднестенные трубки 3МMDT-A  32/7,5 с клеевым внутренним слоем. 
Материал – полиолефин. 
Внутренний диаметр перед усадкой, мм: 32
Внутренний диаметр после  усадки, мм: 7,5</t>
  </si>
  <si>
    <t>1504 Т</t>
  </si>
  <si>
    <t>MDT-A 50/18 with an adhesive inner layer.
Material - polyolefin.
Inner diameter before shrinking, mm: 50
Inner diameter after shrinkage, mm 18 "</t>
  </si>
  <si>
    <t>Термоусаживаемые среднестенные трубки 3МMDT-A 50/18  с клеевым внутренним слоем. 
Материал – полиолефин. 
Внутренний диаметр перед усадкой, мм: 50
Внутренний диаметр после  усадки, мм: 18</t>
  </si>
  <si>
    <t>1505 Т</t>
  </si>
  <si>
    <t>MDT-A 70/26 with an adhesive inner layer.
Material - polyolefin.
Inner diameter before shrinking, mm: 70
Inner diameter after shrinkage, mm 26 "</t>
  </si>
  <si>
    <t>Термоусаживаемые среднестенные трубки 3МMDT-A  70/26 с клеевым внутренним слоем. 
Материал – полиолефин. 
Внутренний диаметр перед усадкой, мм:70
Внутренний диаметр после  усадки, мм: 26</t>
  </si>
  <si>
    <t>1506 Т</t>
  </si>
  <si>
    <t>28.13.32.000.176.00.0796.000000000000</t>
  </si>
  <si>
    <t>Электродвигатель</t>
  </si>
  <si>
    <t>fan Motor</t>
  </si>
  <si>
    <t>вентилятора (нагнетателя), для автогазонаполнительной компрессорной станции</t>
  </si>
  <si>
    <t>R2S150-AA08-89 220V-50Hz 44W Iso.Kl.F 10/85</t>
  </si>
  <si>
    <t>Электродвигатель вентилятораR2S150-AA08-89 220V-50Hz 44W Iso.Kl.F 10/85</t>
  </si>
  <si>
    <t>1507 Т</t>
  </si>
  <si>
    <t>Sistemair DVX-EX 560D4. 1500W, 400V, Ex II 2G c II B T4. 1405 1/min</t>
  </si>
  <si>
    <t>Электродвигатель вентилятораSistemair DVX-EX 560D4. 1500W, 400V, Ex II 2G c II B T4. 1405 1/min</t>
  </si>
  <si>
    <t>1508 Т</t>
  </si>
  <si>
    <t>26.30.30.900.015.00.0796.000000000000</t>
  </si>
  <si>
    <t>Коробка оптическая</t>
  </si>
  <si>
    <t xml:space="preserve">распределительная ОРК </t>
  </si>
  <si>
    <t xml:space="preserve">Distribution box Ex type KP-6 for 4 cable glands degree of protection of at least IP65
</t>
  </si>
  <si>
    <t>Коробка распределительная взрывозащищенного исполнения типа КП-6  для 4 кабельных вводов степень защиты не менее  IP65</t>
  </si>
  <si>
    <t>1508-1 Т</t>
  </si>
  <si>
    <t>1509 Т</t>
  </si>
  <si>
    <t>Distribution box Ex type KP-12 for 4 cable glands degree of protection of at least IP65</t>
  </si>
  <si>
    <t>Коробка распределительная взрывозащищенного исполнения типа КП-12  для 4 кабельных вводов степень защиты не менее  IP65</t>
  </si>
  <si>
    <t>1509-1 Т</t>
  </si>
  <si>
    <t>1510 Т</t>
  </si>
  <si>
    <t>27.11.22.300.000.00.0796.000000000000</t>
  </si>
  <si>
    <t>The motor drive switch spring charging RU-6 kV Robikon</t>
  </si>
  <si>
    <t>переменного тока, синхронный, однофазный, с номинальной частотой сети на 50 Гц, с синхронной частотой вращения 500 мин, номинальная мощность 0,06 кВт, ГОСТ 16264.2-85</t>
  </si>
  <si>
    <t>The motor drive switch spring charging SIEMENS 8DJH-LLL at 220V AC</t>
  </si>
  <si>
    <t xml:space="preserve">Электродвигатель взвода пружин привода выключателя РУ-6кВ ЧРП РобиконЭлектродвигатель взвода пружин привода выключателя SIEMENS 8DJH-LLL на 220В АС </t>
  </si>
  <si>
    <t>1511 Т</t>
  </si>
  <si>
    <t>LPG pump motor H-4</t>
  </si>
  <si>
    <t>BA 112M2UHL2 S1 IP54 50Hz 380V Y 2905 turnover/min 7.5 kW / min 14,5A cosφ0,88 vertical flange shaft down IM3011</t>
  </si>
  <si>
    <t>Электродвигатель насоса СУГ Н-4BA 112M2УХЛ2   S1   IP54  50Гц  380В  Y   7,5кВт  2905об/мин  14,5А  cosϕ0,88 вертикальное фланцевое вал вниз IM3011</t>
  </si>
  <si>
    <t>1512 Т</t>
  </si>
  <si>
    <t>30.20.31.000.033.00.0796.000000000000</t>
  </si>
  <si>
    <t>Ремень кондиционера</t>
  </si>
  <si>
    <t>Belt industrial conditioning Robikon</t>
  </si>
  <si>
    <t>для планировщика балласта</t>
  </si>
  <si>
    <t>ROFLEX T5 B49  17x1245 Li /1288 Ld</t>
  </si>
  <si>
    <t>Ремень промышленного кондиционера ЧРП РобиконROFLEX T5 B49  17x1245 Li /1288 Ld</t>
  </si>
  <si>
    <t>1513 Т</t>
  </si>
  <si>
    <t>Air cooler motor BX-4</t>
  </si>
  <si>
    <t>Fan motor explosion proof vertical. Type: ВАСО4-37-14 УХЛ1, 422,2 1/ min, 37кВт, 380В, 82,6А, cosϕ0,75 1ExdIIBT4</t>
  </si>
  <si>
    <t>Электродвигатель воздушного охладителя ВХ-4Электродвигатель вентилятора взрывозащищенный вертикальный. Тип: ВАСО4-37-14 УХЛ1, 422,2 1/ min, 37кВт, 380В, 82,6А, cosϕ0,75 1ExdIIBT4</t>
  </si>
  <si>
    <t>1514 Т</t>
  </si>
  <si>
    <t>28.11.41.900.109.00.0796.000000000000</t>
  </si>
  <si>
    <t>Insulation monitoring relay for diesel generator CATERPILLAR Model 3412</t>
  </si>
  <si>
    <t>клиновидный, для дизель-генераторов морских судов</t>
  </si>
  <si>
    <t xml:space="preserve">SEG               TYP: XI1 - S-5         SER№80439020-005       UV: 36-275 VAC/19-390VDC     In:5A                                             </t>
  </si>
  <si>
    <t xml:space="preserve">Реле контроля изоляции для дизель генератора CATERPILLAR модель 3412реле контроля изоляции           SEG               TYP: XI1 - S-5         SER№80439020-005       UV: 36-275 VAC/19-390VDC     In:5A                                             </t>
  </si>
  <si>
    <t>1515 Т</t>
  </si>
  <si>
    <t>Boosting Pump diesel for diesel generator JOHN DEERI model SDMO130K CD 6068B021180 2006</t>
  </si>
  <si>
    <t>SOFABEX 8976  6  43  2 RESO 2513</t>
  </si>
  <si>
    <t>Помпа подкачивающая дизтопливо  для  дизель генератора JOHN DEERI модель  SDMO130K     CD 6068B021180 2006 г.модель SOFABEX 8976  6  43  2 RESO 2513</t>
  </si>
  <si>
    <t>1516 Т</t>
  </si>
  <si>
    <t>Coolant temperature for the diesel generator JOHN DEERI model SDMO130K CD 6068B021180 2006</t>
  </si>
  <si>
    <t xml:space="preserve"> BERU RE503883 JD D824121068</t>
  </si>
  <si>
    <t>Датчик температуры ОЖ  для  дизель генератора JOHN DEERI модель  SDMO130K     CD 6068B021180 2006 г.модель   BERU RE503883 JD D824121068</t>
  </si>
  <si>
    <t>1517 Т</t>
  </si>
  <si>
    <t>22.19.30.500.000.01.0006.000000000001</t>
  </si>
  <si>
    <t>Rubber hose pressure</t>
  </si>
  <si>
    <t>резиновый, с текстильным каркасом, всасывающий, тип Б-1-20, неармированный, внутренний диаметр 16 мм, ГОСТ 5398-76</t>
  </si>
  <si>
    <t>Internal Ø 16 ± 0.5 mm Operating pressure - 2.5 MPa Commemorative Temperature -50 to +100</t>
  </si>
  <si>
    <t>Рукав резиновый напорный внутрений Ø 16±0,5мм              Рабочее давление - Мпа 2,5 температура рабочей среды-         от -50 до +100</t>
  </si>
  <si>
    <t>1518 Т</t>
  </si>
  <si>
    <t>for dieselgenerator Deutz BF6M 1015C2 9138344   type  6118 1115       60Nm 62/5       3.0 ± 0.3 bar  VDO made Germaniy  0-10 bar</t>
  </si>
  <si>
    <t>Датчик давления масла  для дизельгенератора Deutz BF6M 1015C2 9138344    тип  6118 1115       60Nm 62/5       3.0 ± 0.3 bar  VDO made Germaniy  0-10 bar</t>
  </si>
  <si>
    <t>1519 Т</t>
  </si>
  <si>
    <t>Pump (high pressure fuel pump)</t>
  </si>
  <si>
    <t>for dieselgenerator  CUMMINS   6СТА8,3-02     type  5258153       101208802   10 403 716 256          010-63818884</t>
  </si>
  <si>
    <t>Насос ТНВД (топливный насос высокого давления) Для дизель генератора  CUMMINS   6СТА8,3-02       тип  5258153       101208802   10 403 716 256          010-63818884</t>
  </si>
  <si>
    <t>1520 Т</t>
  </si>
  <si>
    <t xml:space="preserve">for dieselgenerator CUMMINS  LTAA 8,9-G2               type: C 3288475  8PK 1725  </t>
  </si>
  <si>
    <t xml:space="preserve">Ремень   для  дизель генератора CUMMINS  LTAA 8,9-G2               тип ремня: C 3288475  8PK 1725  </t>
  </si>
  <si>
    <t>1521 Т</t>
  </si>
  <si>
    <t>28.13.11.100.001.01.0796.000000000000</t>
  </si>
  <si>
    <t>Pumps for refueling diesel</t>
  </si>
  <si>
    <t>для горюче-смазочных материалов, имеющий расходомеры или предусматривающие их установку, используемые на заправочных станциях и в гаражах, топливный, ГОСТ 15060-95</t>
  </si>
  <si>
    <t>KSB ETACHROM HC 032-160 C10 Ø161mm 9972 80 8328 000.100.01 Q 16.00m³ / h H 8.00m V 6.0mm² / sn 1464 min¯¹ 201.4 Mat № 01216137 ZN 3823-217 KSB-1EC three-phase motor with short-circuited rotor The winding 2.2 kW. 220-240V (380-420v) Degree of protection - IP55</t>
  </si>
  <si>
    <t>Насос для заправки дизельного топлива насос тип  KSB                                    ETACHROM HC 032-160 C10  Ø161mm                                        9972 80 8328  000.100.01                     Q 16.00m³/h  H 8.00m                      V 6.0mm²/s  n 1464 min¯¹ 201.4   Mat № 01216137  ZN 3823-217  KSB-1EC трехфазный двигатель с коротко замкнутым ротором  Обмотка 2,2 квт. 220-240в ( 380-420в)                                                Степень защиты -  IP55</t>
  </si>
  <si>
    <t>1522 Т</t>
  </si>
  <si>
    <t>22.19.30.500.002.02.0006.000000000000</t>
  </si>
  <si>
    <t>hose oil resistant</t>
  </si>
  <si>
    <t>топливный, для подачи жидкостей: бензина авиационного, бензина автомобильного, топлива, резиновый, размер 14х23-16, ГОСТ 10362-76</t>
  </si>
  <si>
    <t xml:space="preserve">Oil-resistant hose for filling pump diesel Internal Ø 25mm.
</t>
  </si>
  <si>
    <t>Шланг маслостойкий для  заправочного насоса дизельного топлива  внутрений   Ø 25мм.</t>
  </si>
  <si>
    <t>1523 Т</t>
  </si>
  <si>
    <t>Priming pump</t>
  </si>
  <si>
    <t>Hand swaying pump for diesel CATERPILLAR Model 3412 Part Number 4N3287</t>
  </si>
  <si>
    <t>Ручная покачивающая помпа для дизельгенератора CATERPILLAR модель 3412                    парт номер 4N3287</t>
  </si>
  <si>
    <t>1524 Т</t>
  </si>
  <si>
    <t>Hose heating Engine</t>
  </si>
  <si>
    <t>Hose heating for diesel engine CATERPILLAR Model 3412 Part Number 5N6062</t>
  </si>
  <si>
    <t>Шланг для  подогрева двигателя для дизельгенератора CATERPILLAR модель 3412                    парт номер 5N6062</t>
  </si>
  <si>
    <t>1525 Т</t>
  </si>
  <si>
    <t>Hose heating for diesel engine CATERPILLAR Model 3412 Part Number 5N6756</t>
  </si>
  <si>
    <t>Шланг для  подогрева двигателя для дизельгенератора CATERPILLAR модель 3412                    парт номер 5N6756</t>
  </si>
  <si>
    <t>1526 Т</t>
  </si>
  <si>
    <t>26.51.51.700.019.00.0796.000000000001</t>
  </si>
  <si>
    <t>Пирометр</t>
  </si>
  <si>
    <t>laser Thermometer</t>
  </si>
  <si>
    <t>излучение полное, диапазон изменения температуры - 50 + 2500˚С, ГОСТ 28243-96</t>
  </si>
  <si>
    <t>Laser thermometer to measure the temperature model UNI-T UT 301A -18 ~ 350 C ° IR THERMOMETER</t>
  </si>
  <si>
    <t xml:space="preserve">Термометр лазерный для замера температуры       модель UNI-T    UT 301A  -18~350 C°     IR THERMOMETER </t>
  </si>
  <si>
    <t>1527 Т</t>
  </si>
  <si>
    <t>Зарядное устройство для дизель генератора GENPOWER DOOSAN Р-222 LE    model GDD 680  серийный номер G10010010</t>
  </si>
  <si>
    <t xml:space="preserve">Charger for diesel generator GENPOWER DOOSAN P-222 LE model GDD 680 Serial Number G10010010
</t>
  </si>
  <si>
    <t>Зарядное устройство тип  SMPS  245              24V/5A  CЄ              lnput 220-240 V , 50/60 Hz, 145 W</t>
  </si>
  <si>
    <t>Charger SMPS type 245 24V / 5A CЄ lnput 220-240 V, 50/60 Hz, 145 W</t>
  </si>
  <si>
    <t>Зарядное устройство для дизель генератора GENPOWER DOOSAN Р-222 LE    model GDD 680  серийный номер G10010010Зарядное устройство тип  SMPS  245              24V/5A  CЄ              lnput 220-240 V , 50/60 Hz, 145 W</t>
  </si>
  <si>
    <t>1528 Т</t>
  </si>
  <si>
    <t>Аппарат испытания диэлектриков АИД 70М</t>
  </si>
  <si>
    <t>The device tests dielectrics AID 70M</t>
  </si>
  <si>
    <t>Диапазон регулирования напряжения (постоянного/переменного)-0-70 / 0-50кВ Ток нагрузки при постоянном/переменном напряжении 10 мА / 50 мА Непосредственное измерение напряжения на нагрузке с относительной (абсолютной) погрешностью не более 3%. Защита от превышения максимального напряжения и тока нагрузки.   Пределы измерения тока на дополнительном диапазоне для переменного/постоянного тока 0-2000 мкА / 0-1000 мкА                                           Напряжение питания (220±22) В, 50 Гц.         В комплекте:                                                  1. Пульт управления  1шт.
2 Генератор высоковольтный  1шт.
3.  Кабель сетевого питания
4.  Кабель заземления (пульт).
5.  Кабель заземления (генератор)
6.  Комплект эксплуатац.  документов  1
7.  Методика поверки  1
8.  Кабель соединительный генератор высоковольтный - пульт управления  1</t>
  </si>
  <si>
    <t>The range of voltage control (DC / AC) -0-70 / 0-50kV current load DC / AC voltage of 10 mA / 50 mA direct measurement of the voltage across the load with a relative (absolute) error of no more than 3%. Protection against exceeding the maximum voltage and load current. Limits on the additional current measurement range for AC / DC 0-2000 uA / 0-1000 uA Power supply voltage (± 22 220), 50 Hz. The set includes: 1. Control 1pc.
2 high-voltage generator 1pc.
3. Power cable
4. Ground cable (control).
5. Ground cable (generator)
6. Set operation. Documents 1
7. Methods of verification 1
8. The cable connecting the high voltage generator - control unit 1 "</t>
  </si>
  <si>
    <t>Аппарат испытания диэлектриков АИД 70МДиапазон регулирования напряжения (постоянного/переменного)-0-70 / 0-50кВ Ток нагрузки при постоянном/переменном напряжении 10 мА / 50 мА Непосредственное измерение напряжения на нагрузке с относительной (абсолютной) погрешностью не более 3%. Защита от превышения максимального напряжения и тока нагрузки.   Пределы измерения тока на дополнительном диапазоне для переменного/постоянного тока 0-2000 мкА / 0-1000 мкА                                           Напряжение питания (220±22) В, 50 Гц.         В комплекте:                                                  1. Пульт управления  1шт.
2 Генератор высоковольтный  1шт.
3.  Кабель сетевого питания
4.  Кабель заземления (пульт).
5.  Кабель заземления (генератор)
6.  Комплект эксплуатац.  документов  1
7.  Методика поверки  1
8.  Кабель соединительный генератор высоковольтный - пульт управления  1</t>
  </si>
  <si>
    <t>1529 Т</t>
  </si>
  <si>
    <t>Анализаторы качества электрической энергии</t>
  </si>
  <si>
    <t>Electric power quality analyzers</t>
  </si>
  <si>
    <t xml:space="preserve">Проведение измерений в 1 фазных и 3-х фазных сетях. Измерение напряжения и силы постоянно тока. Измерение переменного напряжения и силы переменного тока (TRMS), частоты, мощности (активной, реактивной, полной), коэфф. мощности, активной и реактивной энергии. Измерение и регистрация аномалий напряжения с разрешением 10 мс (перенапряжений, провалов и пропадания напряжения) Измерение гармоник напряжения и тока (до 49-й гармоники). Определение правильности подключения и порядка чередования фаз. Оценка качества энергии: напряжение TRMS, асимметрия в фазах (разбаланс), частота, регистрация провалов, перенапряжений. Непрерывная регистрация сразу 383 параметров. Непосредственный анализ данных, построение графиков, векторных диаграмм тока, напряжения и гистограмм гармоник при подключении к планшету или смартфону. Внутренняя память для регистрации данных 8 Мб. Интерфейс USB и WiFi (поддержка ОС Windows, iOS, Android). Универсальное питание от линии + встроенный аккумулятор. Водонепроницаемый жесткий футляр для переноски.                                                         В комплекте: Гибкие токовые петли (до 1000 А/1В; d 174 мм) - 4 шт.               провод 2м + зажим (крокодил 4шт).              соеденитель с магнитным наконечником, ПО, USB-кабель, аккумулятор (1, установлен), транспортная сумка-кэйс, РЭ </t>
  </si>
  <si>
    <t xml:space="preserve">Measurements 1 phase and 3-phase networks. Measurement of voltage and constant current. Measurement of AC voltage and AC (TRMS), frequency, power (active, reactive, apparent), coeff. power, active and reactive energy. Measure and record the voltage anomalies with a resolution of 10 ms (overvoltage failures and loss of voltage) Measurement of voltage and current harmonics (up to 49th harmonic). Determination of the correct connections and phase sequence.Evaluation of power quality: voltage TRMS, the asymmetry in the phases (imbalance), the frequency of registration failures, surges. Continuous recording of 383 parameters at once. Direct analysis of the data, charting, vector diagrams of current and voltage harmonic histograms when connected to a tablet or smartphone. Internal memory for data logging 8 MB. USB and WiFi ( support OC Windows, iOS, Android).
Universal power supply from the line + built-in battery. Waterproof hard carrying case. Includes: Flexible current loops (up to 1000 A / 1B; d 174 mm) - 4 pcs. Wire 2m + clip (4 pieces crocodile). in connector with a magnetic tip, software, USB-cable, battery (1 set), transport bag 
</t>
  </si>
  <si>
    <t xml:space="preserve">Анализаторы качества электрической энергииПроведение измерений в 1 фазных и 3-х фазных сетях. Измерение напряжения и силы постоянно тока. Измерение переменного напряжения и силы переменного тока (TRMS), частоты, мощности (активной, реактивной, полной), коэфф. мощности, активной и реактивной энергии. Измерение и регистрация аномалий напряжения с разрешением 10 мс (перенапряжений, провалов и пропадания напряжения) Измерение гармоник напряжения и тока (до 49-й гармоники). Определение правильности подключения и порядка чередования фаз. Оценка качества энергии: напряжение TRMS, асимметрия в фазах (разбаланс), частота, регистрация провалов, перенапряжений. Непрерывная регистрация сразу 383 параметров. Непосредственный анализ данных, построение графиков, векторных диаграмм тока, напряжения и гистограмм гармоник при подключении к планшету или смартфону. Внутренняя память для регистрации данных 8 Мб. Интерфейс USB и WiFi (поддержка ОС Windows, iOS, Android). Универсальное питание от линии + встроенный аккумулятор. Водонепроницаемый жесткий футляр для переноски.                                                         В комплекте: Гибкие токовые петли (до 1000 А/1В; d 174 мм) - 4 шт.               провод 2м + зажим (крокодил 4шт).              соеденитель с магнитным наконечником, ПО, USB-кабель, аккумулятор (1, установлен), транспортная сумка-кэйс, РЭ </t>
  </si>
  <si>
    <t>1530 Т</t>
  </si>
  <si>
    <t>Маркер черный промышленный универсальныйПоверхность: металл, пласмасса, стекло.  Цвет чернил: черный. Толщина линии письма: 1-2 мм. Применение: -20 +70°С</t>
  </si>
  <si>
    <t>1531 Т</t>
  </si>
  <si>
    <t>Маркер белый промышленный универсальный. Поверхность: металл, пласмасса, стекло.  Цвет чернил: белый. Толщина линии письма: 1-2 мм. Применение: -20 +70°С</t>
  </si>
  <si>
    <t>1532 Т</t>
  </si>
  <si>
    <t>26.51.12.190.002.00.0796.000000000001</t>
  </si>
  <si>
    <t>Дальномер</t>
  </si>
  <si>
    <t>Laser Roulette Leica Disto D8</t>
  </si>
  <si>
    <t>лазерный</t>
  </si>
  <si>
    <t>Measurement accuracy ± 1,0 mm
The measuring range of 0.05 - 200 m
Measuring time 0.5 - 1 sec
The memory values 30
Power 2 x AA batteries
Built-in tilt sensor from 0 ° - 360 °
Protection against dust and water IP54
Dimensions 143x55x30 mm
Weight 195 grams "</t>
  </si>
  <si>
    <t xml:space="preserve"> Лазерная рулетка точность измерений ±1,0 мм
Диапазон измерений 0,05 - 200 м
Время измерений 0,5 - 1 сек
Память, значений 30
Питание 2 батарейки типа АА
Встроенный датчик наклона 0° - 360°
Защита от пыли и воды IP54
Размеры 143x55x30 мм
Вес 195 г</t>
  </si>
  <si>
    <t>1533 Т</t>
  </si>
  <si>
    <t>26.70.22.300.000.00.0796.000000000000</t>
  </si>
  <si>
    <t>Бинокль</t>
  </si>
  <si>
    <t>Field binoculars Bresser Spezial-Jagd 11x56</t>
  </si>
  <si>
    <t>спортивный</t>
  </si>
  <si>
    <t>"Brand Bresser
Model Spezial-Jagd 11x56
Type binoculars
Appointment astronomical
Optical Porro scheme
Material BAK-4 prisms
Lens Diameter 56 mm
Multiplicity of 11 x
Focusing System Central
Minimum focusing distance of 9 m
Field of View at 1000m 105
Relative brightness 25.9
Using the glasses yes
The impact-resistant Yes
Protection against moisture have
Weight 1.1 kg
Country base brand: Germany "</t>
  </si>
  <si>
    <t>Полевой бинокль 11x56  Бренд  Bresser
Модель  Spezial-Jagd 11x56
Тип  бинокль
Назначение  астрономический
Оптическая схема  Porro
Материал призм  BAK-4
Диаметр объектива  56 мм
Кратность  11 х
Система фокусировки  центральная
Минимальная дистанция фокусировки  9 м
Поле зрения на 1000м  105
Относительная яркость  25.9
Использование с очками  да
Ударопрочный корпус  да
Защита от влаги  есть
Вес  1.1 кг
Страна основания бренда  Германия</t>
  </si>
  <si>
    <t>1534 Т</t>
  </si>
  <si>
    <t>28.25.20.900.000.00.0796.000000000001</t>
  </si>
  <si>
    <t>Exhaust fans FAN for uninterruptible power supply</t>
  </si>
  <si>
    <t>вытяжной</t>
  </si>
  <si>
    <t>FAN NMB 4715 KL-118-20070</t>
  </si>
  <si>
    <t>Вытяжные вентиляторы FAN для источника песперебойного питания FAN NMB 4715 KL-118-20070</t>
  </si>
  <si>
    <t>1535 Т</t>
  </si>
  <si>
    <t>26.11.22.370.001.00.0796.000000000000</t>
  </si>
  <si>
    <t>Фотореле</t>
  </si>
  <si>
    <t>Photo- FR-9M</t>
  </si>
  <si>
    <t>электроосветительный прибор</t>
  </si>
  <si>
    <t>"Rated mains voltage, V 24 50 Hz / 24 post
220 50Hz
 Permitted mains fluctuations, -15% ... + 10
 Power consumption, VA, not more than 2
 Number and type of contacts 1 changeover
 The maximum switching current with resistive load, and 16
 Maximum switching voltage, V 400
 Mechanical life cycles, at least 10*106
 Electrical life, cycles, not less than 100*103
 Maximum switching power VA 3000
 Range of Light, which is triggered by a light barrier, Luke (selectable bridge between terminals Y1 and T) 0.5 ... 30 or
3 ... 300
 ON and OFF delay 0, 30c, 1min, 3min, 10min
 Operating position
 Type of external photocell
 Cable length photosensor m 2 *
 Weight, kg, not more than 0.1
Sizes 17.5*90*66 "</t>
  </si>
  <si>
    <t>Фотореле ФР-9М  Номинальное напряжение питающей сети, В   24 50Гц / 24 пост
220 50Гц
 Допустимые колебания питающей сети, %   -15...+10
 Потребляемая мощность, ВА, не более   2
 Количество и вид контактов   1 переключающий
 Максимальный коммутируемый ток при активной нагрузке, А   16
 Максимальное коммутируемое напряжение, В   400
 Механическая износостойкость, циклов, не менее   10х106
 Электрическая износостойкость, циклов, не менее   100х103
 Максимальная коммутируемая мощность, ВА   3 000
 Диапазон освещенности, при которой срабатывает фотореле, Лк (выбирается перемычкой между клеммами Y1 и T)   0.5...30 или
3...300
 Задержка включения и выключения   0, 30c, 1мин, 3мин, 10мин
 Рабочее положение   произвольное
 Тип фотодатчика   выносной
 Длина кабеля фотодатчика, м   2*
 Масса, кг, не более   0.1
 Габариные размеры, мм   17.5х90х66</t>
  </si>
  <si>
    <t>1536 Т</t>
  </si>
  <si>
    <t>The electric booster pump P-101 in the CPPN</t>
  </si>
  <si>
    <t>3~ Motor  M2 KA 315 SMA-2 Eex de IIB T4 B3 IEC 315S/M65              SL-23932-2/2002 CEF   400/690 ∆/Y  50Hz;  cosϕ-0,86  1/min-2982  IP-56  110 kW</t>
  </si>
  <si>
    <t>Электродвигатель бустерного  насоса           Р-101 на ЦППН3~ Motor  M2 KA 315 SMA-2 Eex de IIB T4 B3 IEC 315S/M65              SL-23932-2/2002 CEF   400/690 ∆/Y  50Hz;  cosϕ-0,86  1/min-2982  IP-56  110 kW</t>
  </si>
  <si>
    <t>1537 Т</t>
  </si>
  <si>
    <t>Motor closed executions NPS Kumkol pump P3320</t>
  </si>
  <si>
    <t>3~Motor. DNSL 450 LN 04A   690V ∆  890A 900kW       cosϕ-0,87          1/min-1492   IP56             Eeх de II B T4</t>
  </si>
  <si>
    <t>Электродвигатель закрытого исполнения НПС Кумколь насос Р33203~ф.двиг. DNSL 450 LN 04A   690V ∆  890A 900kW       cosϕ-0,87          1/min-1492   IP56             Eeх de II B T4</t>
  </si>
  <si>
    <t>1538 Т</t>
  </si>
  <si>
    <t>Motor closed executions BKNS (artesian)</t>
  </si>
  <si>
    <t>3~Mot   LA 8 407-2PM70-Z SIEMENS  ∆690V  50Hz 640A   680kW       cosϕ-0,92  1/min- 2986  IP55</t>
  </si>
  <si>
    <t>Электродвигатель закрытого исполнения БКНС (артезианский)3~Mot   LA 8 407-2PM70-Z SIEMENS  ∆690V  50Hz 640A   680kW       cosϕ-0,92  1/min- 2986  IP55</t>
  </si>
  <si>
    <t>1539 Т</t>
  </si>
  <si>
    <t xml:space="preserve">Трансформатор SIEMENS        ТМ-3200/6/0,79   (БКНС Акшабулак)   </t>
  </si>
  <si>
    <t>SIEMENS transformator TM-3200/6 / 0.79 (BKNS Akshabulak)</t>
  </si>
  <si>
    <t xml:space="preserve">Трансформатор SIEMENS                           ТМ-3200/6     6 / 0,79 kV                             Исполнение:  трехфазный, маслянный трансформатор для работы с частотным преобразователем, наружного исполнения </t>
  </si>
  <si>
    <t>SIEMENS transformator TM-3200 / 6 6 / 0,79 kV Design: Three-phase, oil transformer with a frequency converter, outdoor performance</t>
  </si>
  <si>
    <t xml:space="preserve">Трансформатор SIEMENS        ТМ-3200/6/0,79   (БКНС Акшабулак)   Трансформатор SIEMENS                           ТМ-3200/6     6 / 0,79 kV                             Исполнение:  трехфазный, маслянный трансформатор для работы с частотным преобразователем, наружного исполнения </t>
  </si>
  <si>
    <t>1540 Т</t>
  </si>
  <si>
    <t>28.15.23.500.000.00.0796.000000000000</t>
  </si>
  <si>
    <t>подшипника</t>
  </si>
  <si>
    <t>Plain bearing of motor KG-2A / B (drive)</t>
  </si>
  <si>
    <t>скольжения, разъемный, наклонный, с двумя крепежными отверстиями, диаметр 25 мм, ГОСТ 11609-82</t>
  </si>
  <si>
    <t>EFZLB 11-125</t>
  </si>
  <si>
    <t>Подшипник скольжения электродвигателя КГ-2А/Б (приводной)Подшипник скольжения тип: EFZLB 11-125</t>
  </si>
  <si>
    <t>1541 Т</t>
  </si>
  <si>
    <t>Plain bearing of motor KG-2A / B (not drive)</t>
  </si>
  <si>
    <t>EFZLB 14-180</t>
  </si>
  <si>
    <t>Подшипник скольжения электродвигателя КГ-2А/Б (не приводной)Подшипник скольжения тип: EFZLB 14-180</t>
  </si>
  <si>
    <t>1542 Т</t>
  </si>
  <si>
    <t>Plain bearing of motor U-600… U-603 (drive)</t>
  </si>
  <si>
    <t>EFZLB 11-110</t>
  </si>
  <si>
    <t>Подшипник скольжения электродвигателей U-600 … U-603 (приводной)Подшипник скольжения тип: EFZLB 11-110</t>
  </si>
  <si>
    <t>1543 Т</t>
  </si>
  <si>
    <t>Plain bearing of motor U-600… U-603 (not drive)</t>
  </si>
  <si>
    <t>Подшипник скольжения электродвигателей U-600 … U-603 (не приводной)Подшипник скольжения тип: EFZLB 11-110</t>
  </si>
  <si>
    <t>1544 Т</t>
  </si>
  <si>
    <t>28.15.10.530.000.00.0796.000000000218</t>
  </si>
  <si>
    <t>bearing of motor KG-1 (drive)</t>
  </si>
  <si>
    <t>комбинированный, наружный диаметр 250-500 мм, четырехрядный, качения</t>
  </si>
  <si>
    <t>NU1030+6030C3</t>
  </si>
  <si>
    <t>Подшипник электродвигателя КГ-1 (приводной)Подшипник качения тип: NU1030+6030C3</t>
  </si>
  <si>
    <t>1545 Т</t>
  </si>
  <si>
    <t>bearing of motor KG-1 (not drive)</t>
  </si>
  <si>
    <t>NU1028</t>
  </si>
  <si>
    <t>Подшипник электродвигателя КГ-1 (не приводной)Подшипник качения тип: NU1028</t>
  </si>
  <si>
    <t>1546 Т</t>
  </si>
  <si>
    <t>bearing of motor K-101/103 (drive)</t>
  </si>
  <si>
    <t>NU236/С3</t>
  </si>
  <si>
    <t>Подшипник электродвигателя  К-101/103 (приводной)Подшипник качения тип: NU236/С3</t>
  </si>
  <si>
    <t>1547 Т</t>
  </si>
  <si>
    <t>bearing of motor K-101/103 (not drive)</t>
  </si>
  <si>
    <t>6232/С3</t>
  </si>
  <si>
    <t>Подшипник электродвигателя  К-101/103 (не приводной)Подшипник качения тип: 6232/С3</t>
  </si>
  <si>
    <t>1548 Т</t>
  </si>
  <si>
    <t>bearing of motor K-102A / B (drive)</t>
  </si>
  <si>
    <t>Подшипник электродвигателей К-102А/В (приводной)Подшипник качения тип: 23936</t>
  </si>
  <si>
    <t>1549 Т</t>
  </si>
  <si>
    <t>bearing of motor K-102A / B (not drive)</t>
  </si>
  <si>
    <t>Подшипник электродвигателей К-102А/В (не приводной)Подшипник качения тип: 6230/С3</t>
  </si>
  <si>
    <t>1550 Т</t>
  </si>
  <si>
    <t>bearing of motor K-402</t>
  </si>
  <si>
    <t>6221 С3</t>
  </si>
  <si>
    <t>Подшипник электродвигателя  К-402 Подшипник качения тип: 6221 С3</t>
  </si>
  <si>
    <t>1551 Т</t>
  </si>
  <si>
    <t>bearing of fan FHU</t>
  </si>
  <si>
    <t>60072ZRC3</t>
  </si>
  <si>
    <t>Подшипник вентиляторов ФХУТип подшипника 60072ZRC3</t>
  </si>
  <si>
    <t>1552 Т</t>
  </si>
  <si>
    <t>26.51.41.000.004.01.0796.000000000000</t>
  </si>
  <si>
    <t>Трассоискатель</t>
  </si>
  <si>
    <t>Locator Stalker 2</t>
  </si>
  <si>
    <t>общего назначения</t>
  </si>
  <si>
    <t>Set the generator GS-02:  generator GS-02 - 1 pc matching unit - 1 pc. frame transmitting RP-01 - 1 pc.
    12 cable with clips - 1 pc.
    cable network - 1 pc.
    set of connecting cables - 1
    ground rod - 1 pc.
    Fuse Kit - 1
    passport - 1 copy.
Receiver Kit PS-01:
    PS-01 receiver - 1 piece.
    antenna - 1 pc.
    Head-phones - 1 pc.
    mini-sensor MD-01 - 1 pc.
    Case - 1 piece.
    Batteries 343 - 3 pcs.
    passport - 1 copy.
Set CNG power generator:
    Battery 12 V / 12 Ah - 1 pc.
    Charger 12 - 1 pc.
    battery cable - 1 pc.
    User manual - 1 copy.
Set the power of the receiver Transmission:
    battery size 343 (NiCd) - 3 pcs.
    Charger - 1 pc.
    User manual - 1 copy. "</t>
  </si>
  <si>
    <t xml:space="preserve">Трассоискатель Сталкер-2Комплект генератора ГС-02:
    генератор ГС-02 - 1 шт.
    блок согласования - 1 шт.
    рамка передающая РП-01 - 1 шт.
    кабель 12 В с зажимами - 1 шт.
    кабель сетевой - 1 шт.
    комплект соединительных проводов - 1
    штырь заземления - 1 шт.
    комплект предохранителей - 1
    паспорт - 1 экз.
Комплект приемника ПС-01:
    приемник ПС-01 - 1 шт.
    антенна - 1 шт.
    телефоны головные - 1 шт.
    мини-датчик МД-01 - 1 шт.
    чехол - 1 шт.
    элементы питания 343 - 3 шт.
    паспорт - 1 экз.  
Комплект питания генератора КПГ:
    аккумулятор 12 В / 12 А· ч - 1 шт.
    зарядное устройство 12 В - 1 шт.
    кабель аккумуляторный - 1 шт.
    инструкция по эксплуатации - 1 экз.
Комплект питания приемника КПП:
    аккумулятор типоразмера 343 (NiCd) - 3 шт.
    зарядное устройство - 1 шт.
    инструкция по эксплуатации - 1 экз.  </t>
  </si>
  <si>
    <t>1553 Т</t>
  </si>
  <si>
    <t>25.73.30.930.025.00.0796.000000000000</t>
  </si>
  <si>
    <t>Пломбир</t>
  </si>
  <si>
    <t>Pliers for lead seals</t>
  </si>
  <si>
    <t>Пломбиратор для свинцовых пломб</t>
  </si>
  <si>
    <t>1554 Т</t>
  </si>
  <si>
    <t>Частотный регулируемый привод (ЧРП)</t>
  </si>
  <si>
    <t>Adjustable Frequency Drive (AFD)</t>
  </si>
  <si>
    <t>Частотный регулируемый привод (ЧРП) тип: Sinamics Perfect Harmony GH180.                                                             Напряжение сети: 6300 В.                  Номинальный ток на выходе: 141А.Номинальная мощность трансформатора 1355кВА. Степень защиты IP21. Число импульсов: 34. КПД n 97%. Мощность потерь - 40кВт. Высота 2961мм; ширина -4166мм; глубина -1250мм. Масса 9985кг. В комплекте элегазовые высоковольтные 4 ячейки. Интерфейс PROFIBUS DP. Переключатель Выкл-Мест-Дист. Документация на русском языке. Информация на шильдике на русском языке. Электрическая блокировка дверей. Оборудование необходимо произвести пусконаладочные работы, шеф монтажные работы.. Предусмотреть блочно модульное здание (БМЗ) для ЧРП, промышленные кондиционер для БМЗ</t>
  </si>
  <si>
    <t>Adjustable Frequency Drive type: Sinamics Perfect Harmony GH180. Voltage: 6300 V. Nominal output current: 141A.Nominal power transformator 1355kVA. Degree of protection IP21. Number of pulses: 34. 97% efficiency n. Power loss - 40kW. Height 2961mm; -4166mm width; -1250mm depth. Weight 9985kg. Comes with gas-insulated high-voltage 4 cells. Interface PROFIBUS DP. Switch Off-Site-Dist. The documentation in Russian. Information on the label in Russian. The electric door lock. The equipment necessary to perform commissioning, installation supervision work .. Provide modular building block (MBB) for the AFD, industrial air conditioning for MBB</t>
  </si>
  <si>
    <t>Частотный регулируемый привод (ЧРП)Частотный регулируемый привод (ЧРП) тип: Sinamics Perfect Harmony GH180.                                                             Напряжение сети: 6300 В.                  Номинальный ток на выходе: 141А.Номинальная мощность трансформатора 1355кВА. Степень защиты IP21. Число импульсов: 34. КПД n 97%. Мощность потерь - 40кВт. Высота 2961мм; ширина -4166мм; глубина -1250мм. Масса 9985кг. В комплекте элегазовые высоковольтные 4 ячейки. Интерфейс PROFIBUS DP. Переключатель Выкл-Мест-Дист. Документация на русском языке. Информация на шильдике на русском языке. Электрическая блокировка дверей. Оборудование необходимо произвести пусконаладочные работы, шеф монтажные работы.. Предусмотреть блочно модульное здание (БМЗ) для ЧРП, промышленные кондиционер для БМЗ</t>
  </si>
  <si>
    <t>1555 Т</t>
  </si>
  <si>
    <t>20.59.41.990.002.22.0166.000000000000</t>
  </si>
  <si>
    <t>High Temperature Bearing Grease</t>
  </si>
  <si>
    <t>консистентная, на основе литиевого мыла, с загустителем</t>
  </si>
  <si>
    <t xml:space="preserve"> Mobil unirex N2 nlgl2 </t>
  </si>
  <si>
    <t xml:space="preserve">Высокая консистентная смазка для подшипников N2 nlgl2 </t>
  </si>
  <si>
    <t>1556 Т</t>
  </si>
  <si>
    <t>27.12.24.500.000.02.0796.000000000000</t>
  </si>
  <si>
    <t>управления, втычное, 9,10,12 вариантов катушек для напряжения, с выходными контактами 6-16 А</t>
  </si>
  <si>
    <t xml:space="preserve">SEG   TYP: XI1 - S SER№80439020-005                                     UV: 36-275 VAC/19-390VDC                         Fn: 60/60Hz                           In:5A                                             </t>
  </si>
  <si>
    <t xml:space="preserve">Реле контроля изоляции для дизель генератора CATERPILLAR модель 3412Реле контроля изоляции   SEG   TYP: XI1 - S SER№80439020-005                                     UV: 36-275 VAC/19-390VDC                         Fn: 60/60Hz                           In:5A                                             </t>
  </si>
  <si>
    <t>1557 Т</t>
  </si>
  <si>
    <t>Motor type: BJHE 20kW</t>
  </si>
  <si>
    <t>DuraHE  type:BJHE  20/17kW, 50/60Hz, 3545/2955 RPM, 190/230/380/460V:       22,5/45A</t>
  </si>
  <si>
    <t>Электродвигатель тип:BJHE  20kWDuraHE  type:BJHE  20/17kW, 50/60Hz, 3545/2955 RPM, 190/230/380/460V:       22,5/45A</t>
  </si>
  <si>
    <t>1558 Т</t>
  </si>
  <si>
    <t>Motor-M2334T 50 17kVt</t>
  </si>
  <si>
    <t>Baldor industrial motor: М2334Т-50  220/380/440В; 50/29/25А; 1460turnover/min; 50gc.</t>
  </si>
  <si>
    <t>Электродвигатель М2334Т-50  17кВтBaldor industrial motor тип:М2334Т-50  220/380/440В; 50/29/25А; 1460оборот/мин; 50Гц.</t>
  </si>
  <si>
    <t>1559 Т</t>
  </si>
  <si>
    <t>Motor 18,5kVt Model: EL28 Type: ELT</t>
  </si>
  <si>
    <t>EMERSON    Model:EL28  Type:ELT  18,5kW,  50Hz, 1445RPM, 380V, 35A/</t>
  </si>
  <si>
    <t>Электродвигатель   18,5кВт Model:EL28  Type:ELTEMERSON    Model:EL28  Type:ELT  18,5kW,  50Hz, 1445RPM, 380V, 35A/</t>
  </si>
  <si>
    <t>1560 Т</t>
  </si>
  <si>
    <t>Motor 25kW Type: ESg</t>
  </si>
  <si>
    <t>Elektrim Type:Esg, 380V, 25kW, 50Hz, 1445RPM, IP 55, 35A</t>
  </si>
  <si>
    <t>Электродвигатель   25кВт   Type:ESgElektrim Type:Esg, 380V, 25kW, 50Hz, 1445RPM, IP 55, 35A</t>
  </si>
  <si>
    <t>1561 Т</t>
  </si>
  <si>
    <t xml:space="preserve">Комплект ЗИП дл ЧРП Siemens тип: G-150  </t>
  </si>
  <si>
    <t>Set of spare parts for Siemens AFD type: G-150</t>
  </si>
  <si>
    <t xml:space="preserve">В комплект ЗИП входит:                      1) Модуль управления CU320;           2) Плата CIB;                                           3) Плата PSB;                                         4) Cиловой модуль;                               5) Модуль ТМ31;                                   6) Модуль питания SITOP;                 7) Вентиляторы в количестве 4 штуки тип:ZIEHL-ABEGG 1-230V 50Hz P1  0,66kW 3,0A  1360/MIN  14mF/400V  MK106-4EK.14.U FILE   </t>
  </si>
  <si>
    <t xml:space="preserve"> 1) Control Unit CU320; 2) Fee CIB; 3) Fee PSB; 4) Drivetrain module; 5) Module TM31; 6) The power supply module SITOP; 7) Fans in the amount of 4 pieces Type: ZIEHL-ABEGG 1-230V 50Hz P1 0,66kW 3,0A 1360 / MIN 14mF / 400V MK106-4EK.14.U FILE</t>
  </si>
  <si>
    <t xml:space="preserve">Комплект ЗИП дл ЧРП Siemens тип: G-150  В комплект ЗИП входит:                      1) Модуль управления CU320;           2) Плата CIB;                                           3) Плата PSB;                                         4) Cиловой модуль;                               5) Модуль ТМ31;                                   6) Модуль питания SITOP;                 7) Вентиляторы в количестве 4 штуки тип:ZIEHL-ABEGG 1-230V 50Hz P1  0,66kW 3,0A  1360/MIN  14mF/400V  MK106-4EK.14.U FILE   </t>
  </si>
  <si>
    <t>1562 Т</t>
  </si>
  <si>
    <t>27.12.23.700.001.00.0796.000000000001</t>
  </si>
  <si>
    <t>Стабилизатор напряжения</t>
  </si>
  <si>
    <t>The three-phase voltage regulator</t>
  </si>
  <si>
    <t>электромеханический</t>
  </si>
  <si>
    <t>The range of input voltage, 260-450 or 240-430;
The nominal value of the output voltage, V 380 ± 3%, or 380 ± 2%;
The output voltage for each phase, a relatively "" 0 "", 220 ± 3%; Rated power at Uvh≥190 B (kVA) 100; Operating frequency, Hz 50; Efficiency,% at 80% load current: at least 97; Cooling system: Natural air; Protection class IP 20 (unsealed) "</t>
  </si>
  <si>
    <t>Трехфазный стабилизатор напряжения Диапазон входного напряжения, В  260-450 или 240-430;  
Номинальная величина выходного напряжения, В  380±3% или 380±2%;   
Выходное напряжение по каждой фазе, относительно "0", В   220±3%; Номинальная мощность при Uвх≥190 В (кВА)   100;                     Рабочая частота, Гц   50;                 КПД,  % при токе нагрузки 80%:   не менее 97;                                           Система охлаждения:   Естественное воздушное;                    Класс защиты IP 20  (негерметизирован)</t>
  </si>
  <si>
    <t>1562-1 Т</t>
  </si>
  <si>
    <t>1563 Т</t>
  </si>
  <si>
    <t>22.29.29.900.017.00.0796.000000000006</t>
  </si>
  <si>
    <t>Stationery Set</t>
  </si>
  <si>
    <t>пластиковый, не вращающейся основа</t>
  </si>
  <si>
    <t>Набор канцелярских принадлежности</t>
  </si>
  <si>
    <t>1564 Т</t>
  </si>
  <si>
    <t>plastic file</t>
  </si>
  <si>
    <t>Пластиковые файлы</t>
  </si>
  <si>
    <t>1565 Т</t>
  </si>
  <si>
    <t>28.13.22.000.000.03.0796.000000000000</t>
  </si>
  <si>
    <t>barrel manual pump</t>
  </si>
  <si>
    <t>для перекачки красок, растворителей, дизтоплива, воздушный (пневматический привод), ручной, объем рабочей емкости 250 л</t>
  </si>
  <si>
    <t>"Model 300-01 NB for oil, fuel, oil, diesel fuel. Submission - 300 cm3 / cycle.
Working temperature - from -20 ° C to +40 ° C.
Suction height - not less than 2.5 m "</t>
  </si>
  <si>
    <t>Насос бочковой ручноймодель  НБ 300-01 для масла, гсм, нефтепродуктов, дизельного топлива. Подача - 300 см3/цикл. 
Рабочая температура - от -20 °С до +40 °С. 
Высота всасывания - не менее 2,5 м</t>
  </si>
  <si>
    <t>1566 Т</t>
  </si>
  <si>
    <t>25.50.12.600.005.00.0796.000000000001</t>
  </si>
  <si>
    <t>Соединение быстроразъемное</t>
  </si>
  <si>
    <t>QDC-2</t>
  </si>
  <si>
    <t>стальное</t>
  </si>
  <si>
    <t>Quickly-detachable connection DU = 60mm.</t>
  </si>
  <si>
    <t xml:space="preserve">БРС-2 Быстроразъемное соединение Ду=60мм. </t>
  </si>
  <si>
    <t>1567 Т</t>
  </si>
  <si>
    <t>reinforced Foil</t>
  </si>
  <si>
    <t>company "URSA", for warming wellheads</t>
  </si>
  <si>
    <t>Фольга армированнаяфирма "URSA", для утепления устья скважин</t>
  </si>
  <si>
    <t>1568 Т</t>
  </si>
  <si>
    <t>17.21.15.350.000.00.0796.000000000009</t>
  </si>
  <si>
    <t>Envelopes A3</t>
  </si>
  <si>
    <t>бумажный, формат А3</t>
  </si>
  <si>
    <t>конверты формата А3</t>
  </si>
  <si>
    <t>1569 Т</t>
  </si>
  <si>
    <t>28.13.12.900.000.01.0796.000000000000</t>
  </si>
  <si>
    <t>Semi-submersible pumps for drainage capacity of the European Parliament - 75</t>
  </si>
  <si>
    <t>возвратно-поступательный, мембранный, насос (дренажный, ирригационный, для вязких жидкостей, кислот и т.д.), ГОСТ 17398-72</t>
  </si>
  <si>
    <t>POMPA / PUMP / POMPE Tipo / Type VAB 160/3; Q-150 m3 / h; H 50.2 m, h-4300 mm. KPM 1475; Explosion-proof motor. (TAPFLO)</t>
  </si>
  <si>
    <t xml:space="preserve">Насос полупогружной на дренажную ёмкость ЕП - 75Насос СТ-V160 фирмы TAPFLO;                Q-150 м3/ч; Н-50м, h-4300 мм. Электродвигатель во  взрывозащищённом исполнении.                                    </t>
  </si>
  <si>
    <t>1569-1 Т</t>
  </si>
  <si>
    <t>1570 Т</t>
  </si>
  <si>
    <t>25.73.10.200.000.00.0796.000000000000</t>
  </si>
  <si>
    <t>Вилы</t>
  </si>
  <si>
    <t>pitchfork</t>
  </si>
  <si>
    <t>хозяйственные, металлические, трехрогие, деревянный черенок</t>
  </si>
  <si>
    <t>1570-1 Т</t>
  </si>
  <si>
    <t>1571 Т</t>
  </si>
  <si>
    <t>28.14.13.350.003.00.0796.000000000011</t>
  </si>
  <si>
    <t>стальной, игольчатый, угловой, тип соединения - муфтовый, давление условное 70 Мпа, номинальный диаметр 6 мм</t>
  </si>
  <si>
    <t>Игольчатый запорный клапан с отверстием в корпусе для стравливаниея давления под манометр 25мПа.  (Резьба для подключения манометра - внутренняя 1/2"NPT, резьба для подключения к процессу  - внешняя  1/2"NPT)</t>
  </si>
  <si>
    <t>1572 Т</t>
  </si>
  <si>
    <t>3 \ 4 "ANSI 1500 for a seal between the flanges</t>
  </si>
  <si>
    <t>Прокладка  металлическая 3\4" 1500 ANSI для герметизации межфланцевых соединений</t>
  </si>
  <si>
    <t>1573 Т</t>
  </si>
  <si>
    <t>1 900 ANSI for a seal between the flanges</t>
  </si>
  <si>
    <t>Прокладка  металлическая 1"900 ANSI для герметизации межфланцевых соединений</t>
  </si>
  <si>
    <t>1574 Т</t>
  </si>
  <si>
    <t>2 900 "ANSI for a seal between the flanges</t>
  </si>
  <si>
    <t>Прокладка  металлическая 2"900 ANSI для герметизации межфланцевых соединений</t>
  </si>
  <si>
    <t>1575 Т</t>
  </si>
  <si>
    <t>3 900 "ANSI for a seal between the flanges</t>
  </si>
  <si>
    <t>Прокладка  металлическая 3"900ANSI для герметизации межфланцевых соединений</t>
  </si>
  <si>
    <t>1576 Т</t>
  </si>
  <si>
    <t>4 600 "ANSI for a seal between the flanges</t>
  </si>
  <si>
    <t>Прокладка  металлическая 4"600 ANSIдля герметизации межфланцевых соединений</t>
  </si>
  <si>
    <t>1577 Т</t>
  </si>
  <si>
    <t>5 600 "ANSI for a seal between the flanges</t>
  </si>
  <si>
    <t>Прокладка  металлическая 5"600 ANSI для герметизации межфланцевых соединений</t>
  </si>
  <si>
    <t>1578 Т</t>
  </si>
  <si>
    <t>6 600 ANSI for a seal between the flanges</t>
  </si>
  <si>
    <t>Прокладка  металлическая 6"600 ANSI для герметизации межфланцевых соединений</t>
  </si>
  <si>
    <t>1579 Т</t>
  </si>
  <si>
    <t>8 900 ANSI for a seal between the flanges</t>
  </si>
  <si>
    <t>Прокладка  металлическая 8"900 ANSI для герметизации межфланцевых соединений</t>
  </si>
  <si>
    <t>1580 Т</t>
  </si>
  <si>
    <t>12 900"ANSI for a seal between the flanges</t>
  </si>
  <si>
    <t>Прокладка  металлическая 12"900 ANSI для герметизации межфланцевых соединений</t>
  </si>
  <si>
    <t>1581 Т</t>
  </si>
  <si>
    <t>14 900 ANSI for a seal between the flanges</t>
  </si>
  <si>
    <t>Прокладка  металлическая 14"900 ANSI для герметизации межфланцевых соединений</t>
  </si>
  <si>
    <t>1582 Т</t>
  </si>
  <si>
    <t>asbestos fabric gasket</t>
  </si>
  <si>
    <t>5 150 ANSI for a seal between the flanges</t>
  </si>
  <si>
    <t>Прокладка  паронитовая 5"150 ANSI для герметизации межфланцевых соединений</t>
  </si>
  <si>
    <t>1583 Т</t>
  </si>
  <si>
    <t>6 150 ANSI for a seal between the flanges</t>
  </si>
  <si>
    <t>Прокладка  паронитовая 6"150 ANSI для герметизации межфланцевых соединений</t>
  </si>
  <si>
    <t>1584 Т</t>
  </si>
  <si>
    <t>8 150 ANSI for a seal between the flanges</t>
  </si>
  <si>
    <t>Прокладка  паронитовая 8"150 ANSI для герметизации межфланцевых соединений</t>
  </si>
  <si>
    <t>1585 Т</t>
  </si>
  <si>
    <t>22.29.23.700.001.00.0796.000000000009</t>
  </si>
  <si>
    <t>Ведро</t>
  </si>
  <si>
    <t xml:space="preserve">Plastic Bucket 7l
 </t>
  </si>
  <si>
    <t>пластиковое, прямоугольное, объем 11 л, с контрольной пломбой</t>
  </si>
  <si>
    <t>Plastic bucket with a lid 7l C603K</t>
  </si>
  <si>
    <t>Ведро пластиковое 7лВедро пластиковое 7л с крышкой С603К</t>
  </si>
  <si>
    <t>1586 Т</t>
  </si>
  <si>
    <t>28.14.13.900.014.00.0796.000000000000</t>
  </si>
  <si>
    <t>reverse valve of Circulation pump boiler TA - 6120</t>
  </si>
  <si>
    <t>стальной, тип присоединения - штуцерное, давление условное 1,6 Мпа, ГОСТ 27477-87</t>
  </si>
  <si>
    <t>1   0460   A 105 OTS   ( OA10 ) GESTRA  150  PN 40 1.0460  4/04 C  0525. size: 210 * 30 * 130mm</t>
  </si>
  <si>
    <t>Обратный клапан циркуляционного насоса котельной ТА - 61201   0460   A 105 OTS   ( OA10 ) GESTRA  CBЧЬ 150  PN 40 1.0460  4/04 C  0525. Размер: 210 * 30 * 130 мм</t>
  </si>
  <si>
    <t>1587 Т</t>
  </si>
  <si>
    <t>28.13.14.300.000.01.0796.000000000023</t>
  </si>
  <si>
    <t>The pump console. Q - 51 m3 / h H - 57 m motor ATEX</t>
  </si>
  <si>
    <t>вихревой, центробежный, подача 75 м3/час</t>
  </si>
  <si>
    <t>KSB. Etonorm. S 50 - 200 m.  E - Nr. 471032127304. Q - 51 m3/h H - 51 m. n - 2900 l/min.ATEX</t>
  </si>
  <si>
    <t>Насос кансольный. Q - 51 m3/h H - 57 m Электродвигатель взрывозащищенного исполненияKSB. Etonorm. S 50 - 200 m.  E - Nr. 471032127304. Q - 51 m3/h H - 51 m. n - 2900 l/min. Электродвигатель взрывозащищенного исполнения</t>
  </si>
  <si>
    <t>1588 Т</t>
  </si>
  <si>
    <t>The circulation pump for the boiler unit TA-6130, with an electric motor.</t>
  </si>
  <si>
    <t>IL 125/210-5,5/4-S1 temp. 120/140 оС,  Р 16 bar. motor U 400/690V; 1450 r/min 50 Hz   5,5kW</t>
  </si>
  <si>
    <t>Циркуляционный насос для бойлерной установки ТА-6130 в комплекте с электродвигателем.тип IL 125/210-5,5/4-S1 темп. 120/140 оС, давление Р 16 бар. Электродвигатель U 400/690V; 1450 об/мин 50 Hz   5,5kW</t>
  </si>
  <si>
    <t>1589 Т</t>
  </si>
  <si>
    <t>The circulation pump for the boiler unit TA-6120, with an electric motor.</t>
  </si>
  <si>
    <t>IL 80/200-22/2 temp. 120/140 оС,  Р 16 bar. motor U 400/690V;  2900 r/min 50 Hz   22kW</t>
  </si>
  <si>
    <t>Циркуляционный насос для бойлерной установки ТА-6120 в комплекте с электродвигателем.тип IL 80/200-22/2 темп. 120/140 оС, давление Р 16 бар. Электродвигатель U 400/690V;  2900 об/мин 50 Hz   22kW</t>
  </si>
  <si>
    <t>1590 Т</t>
  </si>
  <si>
    <t>Mixing pump for the boiler TA - 6130 with electric motor.</t>
  </si>
  <si>
    <t>IL 80/145-1,1/4 - 51 temp. 120/140 оС,  Р 16 bar. motor U 230/400V;  1450 r/min 50 Hz   22kW</t>
  </si>
  <si>
    <t>Смесительный насос для бойлерной ТА - 6130 в комплекте с электродвигателем.тип IL 80/145-1,1/4 - 51 темп. 120/140 оС, давление Р 16 бар. Электродвигатель U 230/400V;  1450 об/мин 50 Hz   22kW</t>
  </si>
  <si>
    <t>1590-1 Т</t>
  </si>
  <si>
    <t>Смесительный насос для бойлерной ТА - 6130 в комплекте с электродвигателем.тип IL 80/145-1,1/4 - 51 темп. 120/140 оС, давление Р 16 бар. Электродвигатель U 230/400V;  1450 об/мин 50 Hz   1,1kW</t>
  </si>
  <si>
    <t>5; 6;</t>
  </si>
  <si>
    <t>1590-2 Т</t>
  </si>
  <si>
    <t>1590-3 Т</t>
  </si>
  <si>
    <t>1591 Т</t>
  </si>
  <si>
    <t>26.60.11.190.008.00.0796.000000000000</t>
  </si>
  <si>
    <t>Автоматический анализатор хлора и серы</t>
  </si>
  <si>
    <t>Automatic chlorine analyzer</t>
  </si>
  <si>
    <t>для измерения концентрации хлора и серы в нефти и нефтепродуктах</t>
  </si>
  <si>
    <t>To determine the chloro-organic compounds in the oil by ST RK 1529, ASTM D 4929</t>
  </si>
  <si>
    <t>Автоматический анализатор хлораДля определения хлорорганических соединений в нефти по СТ РК 1529, АСТМ D 4929</t>
  </si>
  <si>
    <t>1591-1 Т</t>
  </si>
  <si>
    <t>1592 Т</t>
  </si>
  <si>
    <t>26.51.53.200.000.00.0796.000000000000</t>
  </si>
  <si>
    <t>Хроматограф</t>
  </si>
  <si>
    <t>Ion chromatograph</t>
  </si>
  <si>
    <t>газовый, лабораторный, аналитический, стационарный</t>
  </si>
  <si>
    <t>For the analysis of anions and cations in industrial waters, with the software.</t>
  </si>
  <si>
    <t>Ионный хроматографДля анализа анионов и катионов в промышленных водах, с програмным обеспечением.</t>
  </si>
  <si>
    <t>1593 Т</t>
  </si>
  <si>
    <t>20.59.59.630.005.00.0166.000000000001</t>
  </si>
  <si>
    <t>Реактив</t>
  </si>
  <si>
    <t>Indicator N-acid</t>
  </si>
  <si>
    <t>для проведения анализов химического состава сточной и подтоварной воды</t>
  </si>
  <si>
    <t>A reagent for analyzing wastewater</t>
  </si>
  <si>
    <t>Индикатор  N-фенилантралиновая кислотаРеактив для анализа сточных вод</t>
  </si>
  <si>
    <t>1593-1 Т</t>
  </si>
  <si>
    <t>1594 Т</t>
  </si>
  <si>
    <t>methyl red</t>
  </si>
  <si>
    <t>Метиловый красныйРеактив для анализа сточных вод</t>
  </si>
  <si>
    <t>1595 Т</t>
  </si>
  <si>
    <t>methylene blue</t>
  </si>
  <si>
    <t>Метиленовый синийРеактив для анализа сточных вод</t>
  </si>
  <si>
    <t>1596 Т</t>
  </si>
  <si>
    <t>methyl orange</t>
  </si>
  <si>
    <t>Метиловый оранжевыйРеактив для анализа сточных вод</t>
  </si>
  <si>
    <t>1597 Т</t>
  </si>
  <si>
    <t>23.19.23.300.001.00.0796.000000000003</t>
  </si>
  <si>
    <t>Pipettes</t>
  </si>
  <si>
    <t>с одной отметкой, объем 5 мл</t>
  </si>
  <si>
    <t>Graduated pipettes, glass AR-Glas, light, accuracy class AS. Calibration complete emptying. Amber graduations. It conforms to DIN ISO 648. The volume of 3 ml. Part .№ 6.303 738</t>
  </si>
  <si>
    <t>Пипетка градуированная, стекло AR-Glas, светлая, класс точности AS. Калибровка на полное опорожнение. Амбровая градуировка. Соответствует DIN ISO 648. Объем 3 мл. Каталожный .№ 6.303 738</t>
  </si>
  <si>
    <t>1597-1 Т</t>
  </si>
  <si>
    <t>1598 Т</t>
  </si>
  <si>
    <t>23.19.23.300.008.00.0796.000000000000</t>
  </si>
  <si>
    <t>Микропипетка</t>
  </si>
  <si>
    <t>micropipette</t>
  </si>
  <si>
    <t>стеклянная, объем 0,1 мл</t>
  </si>
  <si>
    <t>Micropipette with a mark (Sali) 2-0.02, capacity of 0.02 ml. length of 135 mm. 5 mm diameter. TU 33.1-14307481-037: 2007</t>
  </si>
  <si>
    <t>Микропипетка с одной отметкой (Сали) 2-0,02, вместимость 0,02 мл. длина 135 мм. Диаметр 5 мм.         ТУ 33.1-14307481-037:2007</t>
  </si>
  <si>
    <t>1599 Т</t>
  </si>
  <si>
    <t>pipette filler</t>
  </si>
  <si>
    <t>For pipettes of 2 ml. Cat 4.008 322</t>
  </si>
  <si>
    <t>Наполнитель пипеток Для пипеток от 2 мл. Кат.№ 4.008 322</t>
  </si>
  <si>
    <t>1600 Т</t>
  </si>
  <si>
    <t>Pipette 10 ml. Cat 4.008 323</t>
  </si>
  <si>
    <t>Наполнитель пипеток Для пипеток от 10 мл. Кат.№ 4.008 323</t>
  </si>
  <si>
    <t>1601 Т</t>
  </si>
  <si>
    <t>Pipette 25 ml. Cat 4.008 324</t>
  </si>
  <si>
    <t>Наполнитель пипеток Для пипеток от 25 мл. Кат.№ 4.008 324</t>
  </si>
  <si>
    <t>1602 Т</t>
  </si>
  <si>
    <t>17.29.19.900.003.00.0778.000000000002</t>
  </si>
  <si>
    <t>Filters "blue ribbon"</t>
  </si>
  <si>
    <t>обеззоленный, лабораторный, диаметр 9 см, медленнофильтрирующий</t>
  </si>
  <si>
    <t xml:space="preserve">diameter of 9.0 cm, in the package of 100 pcs
</t>
  </si>
  <si>
    <t>Фильтры обезолленные "Синяя лента"диаметр 9,0  см ,в упаковке 100 шт</t>
  </si>
  <si>
    <t>1603 Т</t>
  </si>
  <si>
    <t>23.19.23.300.018.02.0796.000000000006</t>
  </si>
  <si>
    <t>cylinder measuring</t>
  </si>
  <si>
    <t>лабораторный, марка 1-500-1,  исполнения 1, класс точности 1, ГОСТ 1770-74</t>
  </si>
  <si>
    <t xml:space="preserve">With spout, hexagonal glass base, high-contrast blue graduations. Calibrated TC. The volume of 500 ml. Graduation 5 ml. Cat 9.274 204
</t>
  </si>
  <si>
    <t>Цилиндр мерныйС носиком, шестиугольное стеклянное основание, высококонтрастная голубая градуировка. Калиброван по ТС. Объем 500 мл. Цена деления 5 мл. Кат.№ 9.274 204</t>
  </si>
  <si>
    <t>1604 Т</t>
  </si>
  <si>
    <t xml:space="preserve">With spout, hexagonal glass base, high-contrast blue graduations. Calibrated TC. Volume 250 ml. Graduation 2 ml. Cat 9.274 203.
</t>
  </si>
  <si>
    <t>Цилиндр мерныйС носиком, шестиугольное стеклянное основание, высококонтрастная голубая градуировка. Калиброван по ТС. Объем 250 мл. Цена деления 2 мл. Кат.№ 9.274 203.</t>
  </si>
  <si>
    <t>1605 Т</t>
  </si>
  <si>
    <t>25.99.29.200.001.00.0796.000000000000</t>
  </si>
  <si>
    <t>Корзина</t>
  </si>
  <si>
    <t>basket for bottles.</t>
  </si>
  <si>
    <t>транспортировочная, стальная, из сварной решетки, усиленное дно</t>
  </si>
  <si>
    <t xml:space="preserve">Wire coated with polyethylene. For bottles 4 × 1000 ml. The inner diameter of 100 mm. Height 100 mm. Cat 9.102 214.
</t>
  </si>
  <si>
    <t>Корзина для бутылок.Из проволоки, покрытой полиэтиленом. Для бутылей 4×1000 мл. Внутренний диаметр 100 мм. Высота 100 мм.  Кат.№ 9.102 214.</t>
  </si>
  <si>
    <t>1606 Т</t>
  </si>
  <si>
    <t xml:space="preserve">Wire coated with polyethylene. For bottles 6 × 1000 ml. The inner diameter of 100 mm. Height 100 mm. Cat 9.102 216.
</t>
  </si>
  <si>
    <t>Корзина для бутылок.Из проволоки, покрытой полиэтиленом. Для бутылей 6×1000 мл. Внутренний диаметр 100 мм. Высота 100 мм.  Кат.№ 9.102 216.</t>
  </si>
  <si>
    <t>1607 Т</t>
  </si>
  <si>
    <t>22.22.14.700.005.00.0796.000000000002</t>
  </si>
  <si>
    <t>Флаконы</t>
  </si>
  <si>
    <t>Bottles wide neck, with scale.</t>
  </si>
  <si>
    <t>из пластмасс, емкостью от 750 - 1000 мл</t>
  </si>
  <si>
    <t>Polypropylene, autoclavable. Conform to DIN 13316 and 168. With PP screw cap. The volume of 1000 ml. Graduations 100 ml. The outer diameter of 95 mm. The height of 206 mm. diametr neck 55 mm. Cat 9.073 034.</t>
  </si>
  <si>
    <t>Бутылки с широкой горловиной, со шкалой. Полипропилен, автоклавируемые. Соответствуют DIN 13316 и 168. С винтовой крышкой из полипропилена. Объем 1000 мл. Градуировка 100 мл. Внешний диаметр 95 мм. Высота 206 мм. Внутр.диаметр горловины 55 мм. Кат.№ 9.073 034.</t>
  </si>
  <si>
    <t>1607-1 Т</t>
  </si>
  <si>
    <t>1608 Т</t>
  </si>
  <si>
    <t>27.90.33.700.001.00.0796.000000000000</t>
  </si>
  <si>
    <t>Зарядное устройство</t>
  </si>
  <si>
    <t>Charger for 1 hour.</t>
  </si>
  <si>
    <t>для аккумуляторных батарей типа АА/ААА</t>
  </si>
  <si>
    <t>For batteries of AA, AAA. LED display with protection against overcharging, charging the constant protection against incorrect connection and identification of defective batteries. Cat 9.012 940</t>
  </si>
  <si>
    <t>Зарядное устройство 1 час.  Для аккумуляторов АА, ААА. Светодиодная индикация, с защитой от перезарядки, постоянная подзарядка, защита от неправильного подключения и распознавание дефектных аккумуляторов. Кат.№ 9.012 940</t>
  </si>
  <si>
    <t>1609 Т</t>
  </si>
  <si>
    <t>24.20.40.500.008.00.0796.000000000000</t>
  </si>
  <si>
    <t>Переходник</t>
  </si>
  <si>
    <t>Adapters a thread - to-thread</t>
  </si>
  <si>
    <t>стальной, резьбовой, ГОСТ 6357-81</t>
  </si>
  <si>
    <t>Material stainless steel. M16 × 1 outside M16 × 1. Cat 9.857 176</t>
  </si>
  <si>
    <t>Переходники с резьбы на резбу.Материал нержавеющая сталь. М16×1 внешняя на М16×1 внешнюю. Кат.№ 9.857 176</t>
  </si>
  <si>
    <t>1610 Т</t>
  </si>
  <si>
    <t>Material stainless steel. M16 × 1 inside M16 × 1. Cat 9.857 177</t>
  </si>
  <si>
    <t>Переходники с резьбы на резбу.Материал нержавеющая сталь. М16×1 внутренняя на М16×1 внутреннюю. Кат.№ 9.857 177</t>
  </si>
  <si>
    <t>1611 Т</t>
  </si>
  <si>
    <t>Material stainless steel. M16 × 1 outside 1/2. Cat 9.857 178</t>
  </si>
  <si>
    <t>Переходники с резьбы на резбу.Материал нержавеющая сталь. М16×1 внешняя на 1/2" внешнюю. Кат.№ 9.857 178</t>
  </si>
  <si>
    <t>1612 Т</t>
  </si>
  <si>
    <t>Material stainless steel. M16 × 1 inside 1/2. Cat 9.857 179</t>
  </si>
  <si>
    <t>Переходники с резьбы на резбу.Материал нержавеющая сталь. М16×1 внутренняя на 1/2" внутреннюю. Кат.№ 9.857 179</t>
  </si>
  <si>
    <t>1613 Т</t>
  </si>
  <si>
    <t>Material stainless steel. M16 × 1 inside 1/2  Cat 9.857 180</t>
  </si>
  <si>
    <t>Переходники с резьбы на резбу.Материал нержавеющая сталь. М16×1 внутренняя на 1/2" внешнюю. Кат.№ 9.857 180</t>
  </si>
  <si>
    <t>1614 Т</t>
  </si>
  <si>
    <t>Material stainless steel. M16 × 1 inside 1/2. Cat 9.857 181</t>
  </si>
  <si>
    <t>Переходники с резьбы на резбу.Материал нержавеющая сталь. М16×1 внутренняя на 1/2" внутреннюю. Кат.№ 9.857 181</t>
  </si>
  <si>
    <t>1615 Т</t>
  </si>
  <si>
    <t>Material stainless steel. M16 × 1 outside 3/4. Cat 9.857 182</t>
  </si>
  <si>
    <t>Переходники с резьбы на резбу.Материал нержавеющая сталь. М16×1 внешняя на 3/4" внутреннюю. Кат.№ 9.857 182</t>
  </si>
  <si>
    <t>1616 Т</t>
  </si>
  <si>
    <t>Material stainless steel. M16 × 1 inside 3/4. Cat 9.857 183</t>
  </si>
  <si>
    <t>Переходники с резьбы на резбу.Материал нержавеющая сталь. М16×1 внутренняя на 3/4" внутреннюю. Кат.№ 9.857 183</t>
  </si>
  <si>
    <t>1617 Т</t>
  </si>
  <si>
    <t>Material stainless steel. M16 × 1 inside M30*1.5. Cat 9.857 184</t>
  </si>
  <si>
    <t>Переходники с резьбы на резбу.Материал нержавеющая сталь. М16×1 внутренняя на М30×1,5 внешнюю. Кат.№ 9.857 184</t>
  </si>
  <si>
    <t>1618 Т</t>
  </si>
  <si>
    <t>Material stainless steel. M16 × 1 outside M30*1.5. Cat 9.857 185</t>
  </si>
  <si>
    <t>Переходники с резьбы на резбу.Материал нержавеющая сталь. М16×1 внешняя на М30×1,5  внешнюю. Кат.№ 9.857 185</t>
  </si>
  <si>
    <t>1619 Т</t>
  </si>
  <si>
    <t>Material stainless steel. M16 × 1 outside M30*1.5. Cat 9.857 186</t>
  </si>
  <si>
    <t>Переходники с резьбы на резбу.Материал нержавеющая сталь. М16×1 внешняя на М30×1,5  внутреннюю. Кат.№ 9.857 186</t>
  </si>
  <si>
    <t>1620 Т</t>
  </si>
  <si>
    <t>Material stainless steel. M24 × 1.5 inside M16 × 1. Cat 6.227.404</t>
  </si>
  <si>
    <t>Переходники с резьбы на резбу.Материал нержавеющая сталь. М24×1,5 внутренняя на М16×1  внешнюю. Кат.№ 6.227 404</t>
  </si>
  <si>
    <t>1621 Т</t>
  </si>
  <si>
    <t>Material stainless steel. M24 × 1.5 inside 3/4 NPT. Cat 9.857.209</t>
  </si>
  <si>
    <t>Переходники с резьбы на резбу.Материал нержавеющая сталь. М24×1,5 внутренняя на 3/4 NPT внутреннюю.  Кат.№ 9.857 209</t>
  </si>
  <si>
    <t>1622 Т</t>
  </si>
  <si>
    <t>Material stainless steel. M24 × 1.5 outside M16 × 1. Cat 9.857.210</t>
  </si>
  <si>
    <t>Переходники с резьбы на резбу.Материал нержавеющая сталь. М24×1,5 внешняя на М16×1 внутреннюю.  Кат.№ 9.857 210</t>
  </si>
  <si>
    <t>1623 Т</t>
  </si>
  <si>
    <t>Material stainless steel. M24 × 1.5 outside 1/2. Cat 9.857.211</t>
  </si>
  <si>
    <t>Переходники с резьбы на резбу.Материал нержавеющая сталь. М24×1,5 внешняя на 1/2" внутреннюю.  Кат.№ 9.857 211</t>
  </si>
  <si>
    <t>1624 Т</t>
  </si>
  <si>
    <t>Material stainless steel. M24 × 1.5 inside M24*1.5  Cat 9.857.212</t>
  </si>
  <si>
    <t>Переходники с резьбы на резбу.Материал нержавеющая сталь. М24×1,5 внутренняя на М24×1,5  внешнюю. Кат.№ 9.857 212</t>
  </si>
  <si>
    <t>1625 Т</t>
  </si>
  <si>
    <t>Material stainless steel. M24 × 1.5 outside M24*1.5  Cat 9.857.213</t>
  </si>
  <si>
    <t>Переходники с резьбы на резбу.Материал нержавеющая сталь. М24×1,5 внешняя на М24×1,5  внешнюю. Кат.№ 9.857 213</t>
  </si>
  <si>
    <t>1626 Т</t>
  </si>
  <si>
    <t>Material stainless steel. M30 × 1.5 outside M30 × 1.5 Cat 9.857.187</t>
  </si>
  <si>
    <t>Переходники с резьбы на резбу.Материал нержавеющая сталь. М30×1,5 внешняя на М30×1,5  внешнюю. Кат.№ 9.857 187</t>
  </si>
  <si>
    <t>1627 Т</t>
  </si>
  <si>
    <t>Material stainless steel. M30 × 1.5 inside 3/8 Cat 9.857.188</t>
  </si>
  <si>
    <t>Переходники с резьбы на резбу.Материал нержавеющая сталь. М30×1,5 внутренняя на 3/8"  внешнюю. Кат.№ 9.857 188</t>
  </si>
  <si>
    <t>1628 Т</t>
  </si>
  <si>
    <t>Material stainless steel. M30 × 1.5 outside 1/2 Cat 9.857.189</t>
  </si>
  <si>
    <t>Переходники с резьбы на резбу.Материал нержавеющая сталь. М30×1,5 внешняя на 1/2"внешнюю. Кат.№ 9.857 189</t>
  </si>
  <si>
    <t>1629 Т</t>
  </si>
  <si>
    <t>Material stainless steel. M30 × 1.5 outside 1/2 Cat 9.857.190</t>
  </si>
  <si>
    <t>Переходники с резьбы на резбу.Материал нержавеющая сталь. М30×1,5 внешняя на 1/2"внутреннюю. Кат.№ 9.857 190</t>
  </si>
  <si>
    <t>1630 Т</t>
  </si>
  <si>
    <t>Material stainless steel. M30 × 1.5 inside 1/2 Cat 9.857.191</t>
  </si>
  <si>
    <t>Переходники с резьбы на резбу.Материал нержавеющая сталь. М30×1,5 внутренняя на 1/2"  внешнюю. Кат.№ 9.857 191</t>
  </si>
  <si>
    <t>1631 Т</t>
  </si>
  <si>
    <t>Material stainless steel. M30 × 1.5 inside 1/2 Cat 9.857.192</t>
  </si>
  <si>
    <t>Переходники с резьбы на резбу.Материал нержавеющая сталь. М30×1,5 внутренняя на 1/2 внутреннюю.  Кат.№ 9.857 192</t>
  </si>
  <si>
    <t>1632 Т</t>
  </si>
  <si>
    <t>Material stainless steel. M30 × 1.5 inside 3/4 Cat 9.857.193</t>
  </si>
  <si>
    <t>Переходники с резьбы на резбу.Материал нержавеющая сталь. М30×1,5 внешняя на 3/4"внешнюю. Кат.№ 9.857 193</t>
  </si>
  <si>
    <t>1633 Т</t>
  </si>
  <si>
    <t>Material stainless steel. M30 × 1.5 outside 3/4 Cat 9.857.194</t>
  </si>
  <si>
    <t>Переходники с резьбы на резбу.Материал нержавеющая сталь. М30×1,5 внешняя на 3/4"внутреннюю. Кат.№ 9.857 194</t>
  </si>
  <si>
    <t>1634 Т</t>
  </si>
  <si>
    <t>Material stainless steel. M30 × 1.5 inside 3/4 NPT Cat 9.857.208</t>
  </si>
  <si>
    <t>Переходники с резьбы на резбу.Материал нержавеющая сталь. М30×1,5 внутренняя на 3/4 NPT внешнюю.  Кат.№ 9.857 208.</t>
  </si>
  <si>
    <t>1635 Т</t>
  </si>
  <si>
    <t>Material stainless steel. M30 × 1.5 inside 3/4 Cat 9.857.195</t>
  </si>
  <si>
    <t>Переходники с резьбы на резбу.Материал нержавеющая сталь. М30×1,5 внутренняя на 3/4" внутреннюю.  Кат.№ 9.857 195</t>
  </si>
  <si>
    <t>1636 Т</t>
  </si>
  <si>
    <t>Material stainless steel. M30 × 1.5 outside 1 Cat 9.857.196</t>
  </si>
  <si>
    <t>Переходники с резьбы на резбу.Материал нержавеющая сталь. М30×1,5 внешняя на 1"внешнюю. Кат.№ 9.857 196</t>
  </si>
  <si>
    <t>1637 Т</t>
  </si>
  <si>
    <t>Material stainless steel. M30 × 1.5 inside 1 Cat 9.857.197</t>
  </si>
  <si>
    <t>Переходники с резьбы на резбу.Материал нержавеющая сталь. М30×1,5 внутренняя на 1"внутреннюю. Кат.№ 9.857 197</t>
  </si>
  <si>
    <t>1638 Т</t>
  </si>
  <si>
    <t>Material stainless steel. 1/2 inside 1/2. Cat 9.857.198</t>
  </si>
  <si>
    <t>Переходники с резьбы на резбу.Материал нержавеющая сталь. 1/2" внутренняя на 1/2" внутреннюю. Кат.№ 9.857 198</t>
  </si>
  <si>
    <t>1639 Т</t>
  </si>
  <si>
    <t>Material stainless steel. 1/2 inside 3/4 NPT. Cat 9.857.199</t>
  </si>
  <si>
    <t>Переходники с резьбы на резбу.Материал нержавеющая сталь. 1/2" внутренняя на 3/4 NPT внутреннюю.  Кат.№ 9.857 199.</t>
  </si>
  <si>
    <t>1640 Т</t>
  </si>
  <si>
    <t>Material stainless steel. M38*1.5 inside 1 NPT. Cat 9.857.200</t>
  </si>
  <si>
    <t>Переходники с резьбы на резбу.Материал нержавеющая сталь. М38×1,5 внутренняя на 1" NPT внешнюю.  Кат.№ 9.857 200.</t>
  </si>
  <si>
    <t>1641 Т</t>
  </si>
  <si>
    <t>Material stainless steel. M38*1.5 inside M30*1.5  Cat 9.857.201</t>
  </si>
  <si>
    <t>Переходники с резьбы на резбу.Материал нержавеющая сталь. М38×1,5 внутренняя на М30×1,5 внешнюю.  Кат.№ 9.857 201.</t>
  </si>
  <si>
    <t>1642 Т</t>
  </si>
  <si>
    <t>Material stainless steel. M38*1.5 inside 3/4. Cat 9.857.201</t>
  </si>
  <si>
    <t>Переходники с резьбы на резбу.Материал нержавеющая сталь. М38×1,5 внутренняя на 3/4" внешнюю.  Кат.№ 9.857 201.</t>
  </si>
  <si>
    <t>1643 Т</t>
  </si>
  <si>
    <t>electric motor</t>
  </si>
  <si>
    <t>For Memmert (Typ UL 40? F-Nr / 860,290). Passport data of Electric motor: R2S150-AA08-89 220V-50Hz 44W Iso.KI.F 10/85 /.</t>
  </si>
  <si>
    <t xml:space="preserve">Электродвигатель Для сушильного шкафа Memmert (Typ UL 40? F-Nr/860 290). Паспортные данные Электродвигателя: R2S150-AA08-89 220V-50Hz  44W Iso.KI.F 10/85/. </t>
  </si>
  <si>
    <t>1644 Т</t>
  </si>
  <si>
    <t>26.51.82.500.044.00.0796.000000000000</t>
  </si>
  <si>
    <t>Плата контроллера температурного</t>
  </si>
  <si>
    <t>The power board controller</t>
  </si>
  <si>
    <t>For Immersion thermostat Thermo Haake. Typ 011-0100 № 003-6526</t>
  </si>
  <si>
    <t>Плата питания контроллераДля погружной части термостата Thermo Haake. Typ 011-0100          № 003-6526</t>
  </si>
  <si>
    <t>1644-1 Т</t>
  </si>
  <si>
    <t>1645 Т</t>
  </si>
  <si>
    <t>22.22.13.000.001.00.0796.000000000014</t>
  </si>
  <si>
    <t>Контейнер</t>
  </si>
  <si>
    <t>Containers for recycling</t>
  </si>
  <si>
    <t>пластмассовый, складной, размер 1200*1000*975 мм</t>
  </si>
  <si>
    <t>For waste materials containing solvents. The lid is opened by pressing the pedal closes automatically. Volume 20 l. Dimensions 270 × 500. Cat. № 9.840 643</t>
  </si>
  <si>
    <t>Контейнер для утилицазииДля ненужных материалов, содержащих растворители. Крышка открывается нажатием педали, закрывается автоматически. Объем 20 л. Размеры 270×500. Кат. № 9.840 643</t>
  </si>
  <si>
    <t>1646 Т</t>
  </si>
  <si>
    <t>24.20.40.500.002.00.0796.000000000095</t>
  </si>
  <si>
    <t>Tee 3 "ANSI 900</t>
  </si>
  <si>
    <t>стальной, размер 1020*12 мм</t>
  </si>
  <si>
    <t>3"900 ANSI</t>
  </si>
  <si>
    <t>Тройник  3"900 ANSIТройник  3"900 ANSI</t>
  </si>
  <si>
    <t>1647 Т</t>
  </si>
  <si>
    <t>28.15.10.500.000.00.0796.000000000000</t>
  </si>
  <si>
    <t>Bearing (roller)</t>
  </si>
  <si>
    <t>радиальный, наружный диаметр 650 мм, двухрядный, с короткими цилиндрическими роликами, с безбортовым наружными и внутренними кольцами, с металлическим массивным сепаратором</t>
  </si>
  <si>
    <t>for motor of pump KSB NU217-E-TVP2</t>
  </si>
  <si>
    <t>Подшипник (роликовый) Для электродвигателя насоса      KSB NU217-E-TVP2</t>
  </si>
  <si>
    <t>1648 Т</t>
  </si>
  <si>
    <t>28.15.10.900.000.00.0796.000000000013</t>
  </si>
  <si>
    <t>Bearing (roller-on)</t>
  </si>
  <si>
    <t>радиально-упорный, наружный диаметр 220 мм, сдвоенный, с коническими роликами</t>
  </si>
  <si>
    <t>for motor of pump               KSB   6217-С3</t>
  </si>
  <si>
    <t>Подшипник (шариковый) Для электродвигателя насоса                 KSB   6217-С3</t>
  </si>
  <si>
    <t>1649 Т</t>
  </si>
  <si>
    <t>Double-row ball bearings</t>
  </si>
  <si>
    <t>for pump МСД SULZER   7310</t>
  </si>
  <si>
    <t>Подшипник шариковый двухрядныйДля насоса МСД SULZER   7310</t>
  </si>
  <si>
    <t>1650 Т</t>
  </si>
  <si>
    <t>pump</t>
  </si>
  <si>
    <t>Well pump PO-SS -45-11 / 6.2N + po-mo 6.4x-18,5 Qnom = 40 cbm / h = 100m, the electrode for protection against dry running, and 86 m cable ELKA</t>
  </si>
  <si>
    <t>НасосСкважинный насос PO-SS -45-11/6.2N+po-mo 6.4x-18,5 Qном=40 м.куб/час Нном=100м с ШУН, электродом для защиты от сухого хода и кабелем ELKA 86 m</t>
  </si>
  <si>
    <t>1650-1 Т</t>
  </si>
  <si>
    <t>1651 Т</t>
  </si>
  <si>
    <t>PO-SS -30-11 / 6.2N + po-mo 6.4x-15 Qnom = 25.6 m³ / h = 124m, the electrode for protection against dry running and cable ELKA 120 m</t>
  </si>
  <si>
    <t>НасосPO-SS -30-11/6.2N+po-mo 6.4x-15 Qном=25,6 м.куб/час Нном=124м с ШУН, электродом для защиты от сухого хода и кабель ELKA 120 m</t>
  </si>
  <si>
    <t>1651-1 Т</t>
  </si>
  <si>
    <t>1652 Т</t>
  </si>
  <si>
    <t>Well pump PO-SS -30-13 / 6.2N + po-mo 6.4x-18,5 Qnom = 24.9 m³ / h = 148m, the electrode for protection against dry running and cable ELKA 150 m</t>
  </si>
  <si>
    <t>Скважинный насос PO-SS -30-13/6.2N+po-mo 6.4x-18,5 Qном=24,9 м.куб/час Нном=148м с ШУН, электродом для защиты от сухого хода и кабель ELKA 150 m</t>
  </si>
  <si>
    <t>1652-1 Т</t>
  </si>
  <si>
    <t>1653 Т</t>
  </si>
  <si>
    <t>Well pump UPP -18-11 / 6.2N + po-mo 6.4x-7,5 Qnom = 16.3 m³ / h = 101m, the electrode for protection against dry running, and 85 m cable ELKA</t>
  </si>
  <si>
    <t>Скважинный насос UPP -18-11/6.2N+po-mo 6.4x-7,5 Qном=16,3 м.куб/час Нном=101м с ШУН, электродом для защиты от сухого хода и кабелем ELKA 85 m</t>
  </si>
  <si>
    <t>1653-1 Т</t>
  </si>
  <si>
    <t>1654 Т</t>
  </si>
  <si>
    <t>Carrying piston ring</t>
  </si>
  <si>
    <t>А-3449</t>
  </si>
  <si>
    <t>Несущее кольцо поршня А-3449</t>
  </si>
  <si>
    <t>1655 Т</t>
  </si>
  <si>
    <t xml:space="preserve">G-3577  </t>
  </si>
  <si>
    <t xml:space="preserve">Лубрикаторный насос для компрессора "Ariel"G-3577  </t>
  </si>
  <si>
    <t>1656 Т</t>
  </si>
  <si>
    <t>Винт капроновый с рифленой головкой</t>
  </si>
  <si>
    <t>Screw the knurled nylon</t>
  </si>
  <si>
    <t>Винт капроновый с рифленой головкойА-12464</t>
  </si>
  <si>
    <t>1657 Т</t>
  </si>
  <si>
    <t>Корпус подшипника</t>
  </si>
  <si>
    <t>A horizontal slide bearing play</t>
  </si>
  <si>
    <t>В-1423</t>
  </si>
  <si>
    <t>Подшипник скольжения горизонтального люфтаВ-1423</t>
  </si>
  <si>
    <t>1658 Т</t>
  </si>
  <si>
    <t>asphaltene inhibitor</t>
  </si>
  <si>
    <t>РАО 82427</t>
  </si>
  <si>
    <t>Ингибитор асфальтенаРАО 82427</t>
  </si>
  <si>
    <t>1659 Т</t>
  </si>
  <si>
    <t>22.19.40.300.000.00.0796.000000000111</t>
  </si>
  <si>
    <t>клиновый, приводный, с сечением В(Б)-8300, ГОСТ 1284.2-89</t>
  </si>
  <si>
    <t>driving  EA-401A/B/C, 4/5VX1120</t>
  </si>
  <si>
    <t>Ремень приводной  EA-401A/B/C, 4/5VX1120</t>
  </si>
  <si>
    <t>1660 Т</t>
  </si>
  <si>
    <t>driving EA-401D,  4/5VX1250"</t>
  </si>
  <si>
    <t>Ремень приводной EA-401D,  4/5VX1250"</t>
  </si>
  <si>
    <t>1661 Т</t>
  </si>
  <si>
    <t>with the outer ring of graphite, spiral wound 4 "ANSI 600</t>
  </si>
  <si>
    <t>Прокладка металлическаяс наружным кольцом графитовая, спирально-навитые 4 “ 600 ANSI</t>
  </si>
  <si>
    <t>1662 Т</t>
  </si>
  <si>
    <t>28.14.13.350.003.00.0796.000000000006</t>
  </si>
  <si>
    <t>valving</t>
  </si>
  <si>
    <t>стальной, тип соединения - фланцевый, вакуумный, сильфонный, давление условное 100 Мпа, номинальный диаметр 25 мм</t>
  </si>
  <si>
    <t>Valves with flanges.</t>
  </si>
  <si>
    <t>Запорная арматура с ответными фланцами.</t>
  </si>
  <si>
    <t>1663 Т</t>
  </si>
  <si>
    <t>27.32.13.700.001.00.0006.000000000000</t>
  </si>
  <si>
    <t>12*2*1 мм2</t>
  </si>
  <si>
    <t>RE-2Y(St)Yv-fl 300v, 12x2x1 mm2/7 PIMF blue</t>
  </si>
  <si>
    <t>Инструментальный кабельRE-2Y(St)Yv-fl 300v, 12x2x1 mm2/7 PIMF синий</t>
  </si>
  <si>
    <t>1663-1 Т</t>
  </si>
  <si>
    <t>1664 Т</t>
  </si>
  <si>
    <t>26.30.30.900.007.02.0796.000000000000</t>
  </si>
  <si>
    <t>интерфейсный, промышленного контроллера</t>
  </si>
  <si>
    <t>9440/22-01-21;                          STAHL</t>
  </si>
  <si>
    <t>Модуль CPU &amp; Power тип 9440/22-01-21;                          STAHL</t>
  </si>
  <si>
    <t>1665 Т</t>
  </si>
  <si>
    <t>BUFFER batteries for SIMATIC S7</t>
  </si>
  <si>
    <t xml:space="preserve">Siemens 6ES7971-0BAOO                             </t>
  </si>
  <si>
    <t xml:space="preserve">БУФЕРНАЯ БАТАРЕЙКА  для  SIMATIC S7Siemens 6ES7971-0BAOO                             </t>
  </si>
  <si>
    <t>1666 Т</t>
  </si>
  <si>
    <t>BUFFER batteries for SIMATIC S5</t>
  </si>
  <si>
    <t xml:space="preserve">Siemens 6EW 1000-7AA                                  </t>
  </si>
  <si>
    <t xml:space="preserve">БУФЕРНАЯ БАТАРЕЙКА   для  SIMATIC S5Siemens 6EW 1000-7AA                                  </t>
  </si>
  <si>
    <t>1667 Т</t>
  </si>
  <si>
    <t>BUFFER batteries for Siemens SIMATIC</t>
  </si>
  <si>
    <t>SIZE 1/2 AA  SL-750 XBBH 3,6VOLTS</t>
  </si>
  <si>
    <t>БУФЕРНАЯ БАТАРЕЙКА   для  Siemens SIMATICSIZE 1/2 AA  SL-750 XBBH 3,6VOLTS</t>
  </si>
  <si>
    <t>1668 Т</t>
  </si>
  <si>
    <t>25.73.40.400.000.01.0796.000000000000</t>
  </si>
  <si>
    <t>Ролик</t>
  </si>
  <si>
    <t>Cutting roller cutter</t>
  </si>
  <si>
    <t>для трубореза</t>
  </si>
  <si>
    <t>Е-4546</t>
  </si>
  <si>
    <t>Режущий ролик для трубореза Е-4546</t>
  </si>
  <si>
    <t>1669 Т</t>
  </si>
  <si>
    <t>25.21.13.000.019.00.0796.000000000000</t>
  </si>
  <si>
    <t>Блок регулирования газовой горелки</t>
  </si>
  <si>
    <t>The burner control unit</t>
  </si>
  <si>
    <t>D-GF 150 Automatic Burner Control, Durag Group</t>
  </si>
  <si>
    <t>Блок управления горелкой D-GF 150 Automatic Burner Control, Durag Group</t>
  </si>
  <si>
    <t>1670 Т</t>
  </si>
  <si>
    <t>28.14.11.390.000.00.0796.000000000007</t>
  </si>
  <si>
    <t>Клапан регулирующий</t>
  </si>
  <si>
    <t>   The control valve V-108</t>
  </si>
  <si>
    <t>односедельный, тип соединения фланцевый, ГОСТ 12893-2005</t>
  </si>
  <si>
    <t>FISHER LOC 123. TYPE: D4 (spring- to-close). Bodi size: 2. Port size: 1. Body: STL. Rating: CL 300/750 PSI CWP. PLUG SEAT: SST. STEM: SST. Actuator size: 40. TRAVEL: 3/4. Press units: PSI. INITIAL SPRINGE SETTING: 15,3. OPEN RANGE: 0-33. between flange distance: 265mm.</t>
  </si>
  <si>
    <t xml:space="preserve">  Регулирующий клапан  V-108 FISHER  LOC 123. TYPE:D4 (spring- to-close). Bodi size:2. Port size:1. Body: STL. Rating: CL 300/750 PSI  CWP.  PLUG SEAT: SST.  STEM: SST. Actuator size: 40. TRAVEL: 3/4. Press units: PSI. INITIAL SPRINGE SETTING: 15,3. OPEN RANGE: 0-33.Межфлянцовое расстояние:265мм.</t>
  </si>
  <si>
    <t>1671 Т</t>
  </si>
  <si>
    <t>  Control valve V- 405</t>
  </si>
  <si>
    <t>FISHER LOC 123. TYPE: D4 (spring- to-close). Bodi size: 2. Port size: 1/2. Body: STL. Rating: CL 300/750 PSI CWP.</t>
  </si>
  <si>
    <t xml:space="preserve"> Регулирующий клапан  V- 405 FISHER  LOC 123. TYPE:D4 (spring- to-close). Bodi size:2. Port size:1/2. Body: STL. Rating: CL 300/750 PSI  CWP. </t>
  </si>
  <si>
    <t>1672 Т</t>
  </si>
  <si>
    <t>control valve Nuraly</t>
  </si>
  <si>
    <t>RUST 510-1U HO, DU 150, Py 1,6MPa, handwheel, gearbox filter, type of protection 1Exd‖CT6. Power Drive: 6 bar, positioner: 4-20 mA, Connection flange DO 751 410 225 200r. Length: 480mm.</t>
  </si>
  <si>
    <t>Регулирующий клапан НуралыРУСТ 510-1У, НО,ДУ 150, Ру 1,6МПа, ручной дублер, фильтр редуктор, вид взрывозащиты 1Exd‖CT6. Питание привода: 6 бар, Позиционер: 4-20мА, Соединение фланцевое DO 751410225  200р.Межфлянцовое расстояние:480мм.</t>
  </si>
  <si>
    <t>1673 Т</t>
  </si>
  <si>
    <t>control valve AGRP</t>
  </si>
  <si>
    <t>SAMSON 3251 DN 25, PN 63 bar. Filter gear. Power drive 6 bar, positioner 4-20mA Connection flange.</t>
  </si>
  <si>
    <t>Регулирующий клапан на АГРПSAMSON 3251 DN 25, PN 63 бар., фильтр редуктор. Питание привода 6 бар,позиционер 4-20мА, Соединение фланцевое.</t>
  </si>
  <si>
    <t>1674 Т</t>
  </si>
  <si>
    <t>control valve С-2</t>
  </si>
  <si>
    <t>SAMSON 3251 DN 50, PN 40 bar. Filter gear. Power drive 6 bar, positioner 4-20mA Connection flange. Pneumatic actuator 240 cm². Stroke 15mm.</t>
  </si>
  <si>
    <t>Регулирующий клапан на С-2SAMSON 3251 DN 50, PN 40 бар., фильтр редуктор. Питание привода 6 бар, позиционер 4-20мА, Соединение фланцевое. Pneumatic actuator 240 cm². Stroke 15mm.</t>
  </si>
  <si>
    <t>1675 Т</t>
  </si>
  <si>
    <t>control valve  PCV-81.204</t>
  </si>
  <si>
    <t>RUST 510-1U HO, DN 100, PN 1,6MPa, handwheel, gearbox filter, type of protection 1Exd‖CT6. Power Drive: 6 bar positioner: 4-20 mA, Connection flange 200r. DO 717 410 225 Length: 350mm.</t>
  </si>
  <si>
    <t>Регулирующий клапан  PCV-81.204РУСТ 510-1У, НО,ДУ 100, Ру 1,6МПа, ручной дублер, фильтр редуктор, вид взрывозащиты 1Exd‖CT6. Питание привода: 6 бар, Позиционер: 4-20мА, Соединение фланцевое DO 717410225  200р.Межфлянцовое расстояние:350мм.</t>
  </si>
  <si>
    <t>1676 Т</t>
  </si>
  <si>
    <t>control valve  PCV-81.304</t>
  </si>
  <si>
    <t>HO, DN 100, PN 1,6MPa, handwheel, gearbox filter, type of protection 1Exd‖CT6. Power Drive: 6 bar positioner: 4-20 mA,</t>
  </si>
  <si>
    <t xml:space="preserve">Регулирующий клапан  PCV-81.304НО,ДУ 100, Ру 1,6МПа, ручной дублер, фильтр редуктор, вид взрывозащиты 1Exd‖CT6. Питание привода: 6 бар, Позиционер: 4-20мА, </t>
  </si>
  <si>
    <t>1677 Т</t>
  </si>
  <si>
    <t>26.51.51.700.007.00.0796.000000000004</t>
  </si>
  <si>
    <t>жидких и газообразных сред</t>
  </si>
  <si>
    <t>Model: 644HAI1XAM5С2Q4 . L-200 mm. Sensor type: PT100_ 385_ 4- WIRE, range: -50 to 450  DEG C. HART. 0065101Z0050Y0200G45I1XAV10</t>
  </si>
  <si>
    <t>Датчик температурыModel: 644HAI1XAM5С2Q4 . Длина сенсора- 200 мм. Sensor type: PT100_ 385_ 4- WIRE, range: -50 to 450  DEG C. HART. 0065101Z0050Y0200G45I1XAV10</t>
  </si>
  <si>
    <t>1677-1 Т</t>
  </si>
  <si>
    <t>1678 Т</t>
  </si>
  <si>
    <t>Model: 644HAI1XAM5С2Q4 .L- 250 mm. Sensor type: PT100_ 385_ 4- WIRE, range: -50 to 450  DEG C. HART. 0065101Z0050Y0250G45I1XAV10</t>
  </si>
  <si>
    <t>Датчик температурыModel: 644HAI1XAM5С2Q4 . Длина сенсора- 250 мм. Sensor type: PT100_ 385_ 4- WIRE, range: -50 to 450  DEG C. HART. 0065101Z0050Y0250G45I1XAV10</t>
  </si>
  <si>
    <t>1678-1 Т</t>
  </si>
  <si>
    <t>1679 Т</t>
  </si>
  <si>
    <t>Model: 644HAI1XAM5С2Q4 . L-300 mm. Sensor type: PT100_ 385_ 4- WIRE, range: -50 to 450  DEG C. HART. 0065101Z0050Y0300G45I1XAV10</t>
  </si>
  <si>
    <t>Датчик температурыModel: 644HAI1XAM5С2Q4 . Длина сенсора- 300 мм. Sensor type: PT100_ 385_ 4- WIRE, range: -50 to 450  DEG C. HART. 0065101Z0050Y0300G45I1XAV10</t>
  </si>
  <si>
    <t>1679-1 Т</t>
  </si>
  <si>
    <t>1680 Т</t>
  </si>
  <si>
    <t>Model: 644HAI1XAM5С2Q4 . L-350mm. Sensor type: PT100_ 385_ 4- WIRE, range: -50 to 450  DEG C. HART. 0065101Z0050Y0350G45I1XAV10</t>
  </si>
  <si>
    <t>Датчик температурыModel: 644HAI1XAM5С2Q4 . Длина сенсора- 350 мм. Sensor type: PT100_ 385_ 4- WIRE, range: -50 to 450  DEG C. HART. 0065101Z0050Y0350G45I1XAV10</t>
  </si>
  <si>
    <t>1680-1 Т</t>
  </si>
  <si>
    <t>1681 Т</t>
  </si>
  <si>
    <t>26.11.40.500.002.00.0796.000000000000</t>
  </si>
  <si>
    <t>Pneumatic relays</t>
  </si>
  <si>
    <t>диапазон измеряемого давления 0,1-1,0 МПа</t>
  </si>
  <si>
    <t>Typ 9710505.4200.024.00 Typ: 0588819</t>
  </si>
  <si>
    <t>Пневматическое релеTyp 9710505.4200.024.00 Typ: 0588819</t>
  </si>
  <si>
    <t>1682 Т</t>
  </si>
  <si>
    <t>26.51.12.590.017.00.0796.000000000000</t>
  </si>
  <si>
    <t>Влагомер</t>
  </si>
  <si>
    <t>Flow hygrometer</t>
  </si>
  <si>
    <t>скважинный</t>
  </si>
  <si>
    <t>PhaseDynamics, 0-100%</t>
  </si>
  <si>
    <t>Поточный влагомерPhaseDynamics, 0-100%</t>
  </si>
  <si>
    <t>1683 Т</t>
  </si>
  <si>
    <t>26.51.52.300.006.00.0796.000000000000</t>
  </si>
  <si>
    <t>Расходомер</t>
  </si>
  <si>
    <t xml:space="preserve">Coriolis flow meter for liquid AGZU Ozna </t>
  </si>
  <si>
    <t>электронный</t>
  </si>
  <si>
    <t>MicroMotion</t>
  </si>
  <si>
    <t>Кориолисовый расходомер жидкости для АГЗУ Озна МассомерMicroMotion</t>
  </si>
  <si>
    <t>1683-1 Т</t>
  </si>
  <si>
    <t>1684 Т</t>
  </si>
  <si>
    <t xml:space="preserve">Coriolis flow meter for gas AGZU Ozna </t>
  </si>
  <si>
    <t>Кориолисовый расходомер газа для АГЗУ Озна МассомерMicroMotion</t>
  </si>
  <si>
    <t>1684-1 Т</t>
  </si>
  <si>
    <t>1685 Т</t>
  </si>
  <si>
    <t>Nylon ties (100 pcs.) Black</t>
  </si>
  <si>
    <t>Nylon ties (100 pcs.) Black NTC-80-2.5</t>
  </si>
  <si>
    <t>Нейлоновые стяжки (упаковка100 шт.) черные. NTC-80-2,5</t>
  </si>
  <si>
    <t>1686 Т</t>
  </si>
  <si>
    <t>Nylon ties (100 pcs.) Black NTC-100-2.5</t>
  </si>
  <si>
    <t>Нейлоновые стяжки (упаковка100 шт.) черные. NTC-100-2,5</t>
  </si>
  <si>
    <t>1687 Т</t>
  </si>
  <si>
    <t xml:space="preserve">thermostat </t>
  </si>
  <si>
    <t>Universal measuring and controlling eight-OVEN TRM138</t>
  </si>
  <si>
    <t>Терморегулятор ОвенУниверсальный измеритель-регулятор восьмиканальный ОВЕН ТРМ138</t>
  </si>
  <si>
    <t>1688 Т</t>
  </si>
  <si>
    <t>Rotork valve</t>
  </si>
  <si>
    <t>The damper flange 4 "Control-Disk WCC RF / CL150, flanges, studs, nuts, washers. Model IQTM500 F10, wiring - 7010-100, full time opening / closing (s) - 60, maximum torque of 500 Nm, management and control valve position 4-20 mA, power supply 380V 3-phase, 50 Hz, built-in solid state (E) actuator, mounting flange according to ISO5210 - F10, application temperature - 40 + 70'C, of the housing in accordance with IP68, housing execution ATEX EexdIIBT4</t>
  </si>
  <si>
    <t>Клапан RotorkЗаслонка фланцевая 4” Control-Disk WCC RF/CL150, Фланцы, шпильки, гайки, прокладки. Модель IQTM500 F10,Схема соединений - 7010-100,Время полного открывания/закрытия (сек) - 60,Максимальный крутящий момент 500 Нм,Управление и контроль положения клапана 4-20 мА,питание 380В-3 фазы-50 Гц,встроенный твердотельный (Электронный) пускатель, присоединительный фланец согласно ISO5210 - F10,температура применения - 40 + 70'C,исполнение корпуса согласно IP68,Корпус исполнение ATEX EexdIIBT4</t>
  </si>
  <si>
    <t>1689 Т</t>
  </si>
  <si>
    <t>Weidmuller, type STB1,                Serial № XA-GB-I-015754</t>
  </si>
  <si>
    <t>Распределительная коробка Weidmuller, тип STB1,                Serial № XA-GB-I-015754</t>
  </si>
  <si>
    <t>1690 Т</t>
  </si>
  <si>
    <t xml:space="preserve"> Moeller PKZM0-2  In=2A</t>
  </si>
  <si>
    <t>Автоматический Выключатель Moeller PKZM0-2  In=2A</t>
  </si>
  <si>
    <t>1691 Т</t>
  </si>
  <si>
    <t>Anchor bolt with nut 10*80</t>
  </si>
  <si>
    <t>Анкерный болт Анкерный болт с гайкой  10х80</t>
  </si>
  <si>
    <t>1692 Т</t>
  </si>
  <si>
    <t>26.30.30.900.081.00.0796.000000000000</t>
  </si>
  <si>
    <t>Субмодуль</t>
  </si>
  <si>
    <t>Sub-module IF963-X27 FOR CP 441</t>
  </si>
  <si>
    <t>цифровых потоков Е1, для обеспечения поддержки протоколов сигнализации CAS, PRI, ОКС-7 для АТС</t>
  </si>
  <si>
    <t>6ES7963-3AA00-0AA0, SIMATIC S7-400, interface submodule IF963-X27 FOR CP 441 to organize PPI communication via serial RS422 / RS485 interface</t>
  </si>
  <si>
    <t>СУБМОДУЛЬ IF963-X27 ДЛЯ CP 4416ES7963-3AA00-0AA0 , SIMATIC S7-400, ИНТЕРФЕЙСНЫЙ СУБМОДУЛЬ IF963-X27 ДЛЯ CP 441, ДЛЯ ОРГАНИЗАЦИИ PPI СВЯЗИ ЧЕРЕЗ ПОСЛЕДОВАТЕЛЬНЫЙ ИНТЕРФЕЙС RS422/RS485</t>
  </si>
  <si>
    <t>1693 Т</t>
  </si>
  <si>
    <t>26.51.45.200.025.00.0796.000000000000</t>
  </si>
  <si>
    <t>Модуль коммуникационный</t>
  </si>
  <si>
    <t>Analog Ex AI Module</t>
  </si>
  <si>
    <t>для контроллера системы автоматизации</t>
  </si>
  <si>
    <t>6ES7331-7RD00-0AB0, the analog input module signals AI4x0 / 4 to 20mA Ex</t>
  </si>
  <si>
    <t>Модуль аналоговый Ex AI6ES7331-7RD00-0AB0, аналоговый модуль входных сигналов AI4x0/4 to 20mA Ex</t>
  </si>
  <si>
    <t>1694 Т</t>
  </si>
  <si>
    <t>Discrete DI</t>
  </si>
  <si>
    <t>6ES7321-1BH10-0AA0, discrete module inputs DI16xDC24V</t>
  </si>
  <si>
    <t>Модуль дискретный  DI6ES7321-1BH10-0AA0, дискретный  модуль входных сигналов DI16xDC24V</t>
  </si>
  <si>
    <t>1695 Т</t>
  </si>
  <si>
    <t>Communication module IM152-1</t>
  </si>
  <si>
    <t>6ES7152-1AA00-0AB0, Simatic dp, the interface module IM152-1 for ET200isp, including terminator power module for standard conditions</t>
  </si>
  <si>
    <t>Коммуникационный модуль IM152-16ES7152-1AA00-0AB0, Simatic dp, интерфейсный модуль IM152-1 для ET200isp, включая модуль терминатора питания для стандартных условий</t>
  </si>
  <si>
    <t>1696 Т</t>
  </si>
  <si>
    <t>Analog HART AI module</t>
  </si>
  <si>
    <t>6ES7134-7TD00-0AB0: Simatic dp, electronic module for et200isp, 4 analog inputs with support for hart-protocol 2-wire sensors</t>
  </si>
  <si>
    <t>Модуль аналоговый HART AI6ES7134-7TD00-0AB0: Simatic dp, электронный модуль для et200isp, 4 аналоговых входа с поддержкой hart-протокола, 2-проводное подключение датчиков</t>
  </si>
  <si>
    <t>1697 Т</t>
  </si>
  <si>
    <t>Analog module HART AO</t>
  </si>
  <si>
    <t>6ES7135-7TD00-0AB0: Simatic dp, electronic module for et200isp, 4 analog outputs with support hart-Protocol 4 ... 20ma</t>
  </si>
  <si>
    <t>Модуль аналоговый HART AO6ES7135-7TD00-0AB0: Simatic dp, электронный модуль для et200isp, 4 аналоговых выхода с поддержкой hart-протокола, 4... 20ma</t>
  </si>
  <si>
    <t>1698 Т</t>
  </si>
  <si>
    <t>Discrete Namur DI</t>
  </si>
  <si>
    <t>6ES7131-7RF00-0AB0: Simatic dp, electronic module for et200isp, 8 digital inputs namur</t>
  </si>
  <si>
    <t>Модуль дискретный  Namur DI6ES7131-7RF00-0AB0: Simatic dp, электронный модуль для et200isp, 8 дискретных входа namur</t>
  </si>
  <si>
    <t>1699 Т</t>
  </si>
  <si>
    <t>Discrete DO</t>
  </si>
  <si>
    <t>  6ES7132-7HB00-0AB0: Simatic dp, electronic sub-module of the relay outputs for et200isp, 2do relay uc60 volts, / 2a</t>
  </si>
  <si>
    <t>Модуль дискретный  DO 6ES7132-7HB00-0AB0: Simatic dp, электронный субмодуль релейных выходов, для et200isp, 2do relay uc60 вольт, / 2a</t>
  </si>
  <si>
    <t>1700 Т</t>
  </si>
  <si>
    <t>6ES7131-4BF01-OAAO</t>
  </si>
  <si>
    <t>Дискретные электронные модули DI6ES7131-4BF01-OAAO</t>
  </si>
  <si>
    <t>1701 Т</t>
  </si>
  <si>
    <t>Digital electronic modules DO</t>
  </si>
  <si>
    <t>6ES7132-4BD01-OAAO</t>
  </si>
  <si>
    <t>Дискретные электронные модули DO6ES7132-4BD01-OAAO</t>
  </si>
  <si>
    <t>1702 Т</t>
  </si>
  <si>
    <t>6ES7132-4HB01-OAAO</t>
  </si>
  <si>
    <t>Дискретные электронные модули DO6ES7132-4HB01-OAAO</t>
  </si>
  <si>
    <t>1703 Т</t>
  </si>
  <si>
    <t>26.30.30.900.018.00.0796.000000000000</t>
  </si>
  <si>
    <t>Фронтальный соединитель</t>
  </si>
  <si>
    <t>20-pin front connector</t>
  </si>
  <si>
    <t>для сигнальных модулей</t>
  </si>
  <si>
    <t>6ES7392-1AJ00-0AA0, SIMATIC S7-300, 20-pin FRONT CONNECTOR FOR SIGNAL MODULES, screw terminals</t>
  </si>
  <si>
    <t>20-ПОЛЮСНЫЙ ФРОНТАЛЬНЫЙ СОЕДИНИТЕЛЬ 6ES7392-1AJ00-0AA0, SIMATIC S7-300, 20-ПОЛЮСНЫЙ ФРОНТАЛЬНЫЙ СОЕДИНИТЕЛЬ ДЛЯ СИГНАЛЬНЫХ МОДУЛЕЙ, КЛЕММ С ВИНТОВЫМИ ЗАЖИМАМИ</t>
  </si>
  <si>
    <t>1704 Т</t>
  </si>
  <si>
    <t>  40-pin front connector</t>
  </si>
  <si>
    <t>6ES7392-1AM00-0AA0, SIMATIC S7-300, 40-pin FRONT CONNECTOR FOR SIGNAL MODULES, screw terminals</t>
  </si>
  <si>
    <t xml:space="preserve"> 40-ПОЛЮСНЫЙ ФРОНТАЛЬНЫЙ СОЕДИНИТЕЛЬ 6ES7392-1AM00-0AA0, SIMATIC S7-300, 40-ПОЛЮСНЫЙ ФРОНТАЛЬНЫЙ СОЕДИНИТЕЛЬ ДЛЯ СИГНАЛЬНЫХ МОДУЛЕЙ, КЛЕММ С ВИНТОВЫМИ ЗАЖИМАМИ</t>
  </si>
  <si>
    <t>1705 Т</t>
  </si>
  <si>
    <t>  Flexible connector: FRONT. CONNECTOR 20 x 0.5</t>
  </si>
  <si>
    <t>6ES7922-3BC50-0AB0, SIMATIC S7-300, flexible connector: FRONT. CONNECT connector. HARNESS 20 x 0.5 MM.KV</t>
  </si>
  <si>
    <t xml:space="preserve"> ГИБКИЙ СОЕДИНИТЕЛЬ: ФРОНТ. СОЕДИНИТЕЛЬ 20 Х 0.56ES7922-3BC50-0AB0, SIMATIC S7-300, ГИБКИЙ СОЕДИНИТЕЛЬ: ФРОНТ. СОЕДИНИТЕЛЬ  С ПОДКЛ. ЖГУТОМ 20 Х 0.5 MM.КВ </t>
  </si>
  <si>
    <t>1706 Т</t>
  </si>
  <si>
    <t>Flexible connector: FRONT. CONNECTOR 40 x 0.5</t>
  </si>
  <si>
    <t>6ES7922-3BC50-0AC0, SIMATIC S7-300, flexible connector: FRONT. CONNECT connector. HARNESS 40 x 0.5 MM.KV</t>
  </si>
  <si>
    <t>ГИБКИЙ СОЕДИНИТЕЛЬ: ФРОНТ. СОЕДИНИТЕЛЬ 40 Х 0.56ES7922-3BC50-0AC0, SIMATIC S7-300, ГИБКИЙ СОЕДИНИТЕЛЬ: ФРОНТ. СОЕДИНИТЕЛЬ С ПОДКЛ. ЖГУТОМ 40 Х 0.5 MM.КВ</t>
  </si>
  <si>
    <t>1707 Т</t>
  </si>
  <si>
    <t>48-pin front connector</t>
  </si>
  <si>
    <t>6ES7492-1AL00-0AA0, SIMATIC S7-400, FRONT CONNECTOR FOR SIGNAL MODULES, 48-pin, screw terminals</t>
  </si>
  <si>
    <t>48-ПОЛЮСНЫЙ ФРОНТАЛЬНЫЙ СОЕДИНИТЕЛЬ 6ES7492-1AL00-0AA0, SIMATIC S7-400, ФРОНТАЛЬНЫЙ СОЕДИНИТЕЛЬ ДЛЯ СИГНАЛЬНЫХ МОДУЛЕЙ, 48-ПОЛЮСНЫЙ, КЛЕММЫ С ВИНТОВЫМИ ЗАЖИМАМИ</t>
  </si>
  <si>
    <t>1708 Т</t>
  </si>
  <si>
    <t>Mounting rail</t>
  </si>
  <si>
    <t xml:space="preserve">6ES7390-1AF30-0AA0, SIMATIC S7-300, S7-300 profile rail 530MM </t>
  </si>
  <si>
    <t>Профильная шина6ES7390-1AF30-0AA0, SIMATIC S7-300, ПРОФИЛЬНАЯ ШИНА S7-300 ДЛИНОЙ 530MM</t>
  </si>
  <si>
    <t>1709 Т</t>
  </si>
  <si>
    <t>162702 STAHL front. Connector.</t>
  </si>
  <si>
    <t>162,702, 2.5 mm2 with lock, 16-pole, screw connector, blue,</t>
  </si>
  <si>
    <t>162702 STAHL фронт. Соединитель.162702, 2.5 mm2 with lock, 16-pole, screw connector, blue,</t>
  </si>
  <si>
    <t>1710 Т</t>
  </si>
  <si>
    <t>BusRail STAHL</t>
  </si>
  <si>
    <t>9494/S1-M4, for 4 modules</t>
  </si>
  <si>
    <t xml:space="preserve">BusRail STAHL 9494/S1-M4, для 4 модулей </t>
  </si>
  <si>
    <t>1711 Т</t>
  </si>
  <si>
    <t>Load resistance BusRail</t>
  </si>
  <si>
    <t>9494/A1-B0, begin</t>
  </si>
  <si>
    <t xml:space="preserve">Нагрузочное сопротивление BusRail9494/A1-B0, начало </t>
  </si>
  <si>
    <t>1712 Т</t>
  </si>
  <si>
    <t>9494/A1-E0, end</t>
  </si>
  <si>
    <t xml:space="preserve">Нагрузочное сопротивление BusRail9494/A1-E0, конец </t>
  </si>
  <si>
    <t>1713 Т</t>
  </si>
  <si>
    <t>"Load resistance wire "</t>
  </si>
  <si>
    <t>9494/L1-V7, connector</t>
  </si>
  <si>
    <t>Нагрузочное
сопротивление, провод9494/L1-V7, соединитель</t>
  </si>
  <si>
    <t>1714 Т</t>
  </si>
  <si>
    <t>25.11.23.600.024.00.0796.000000000000</t>
  </si>
  <si>
    <t>DIN-rail, STAHL</t>
  </si>
  <si>
    <t>монтажная, С-образного типа, длина 30 см</t>
  </si>
  <si>
    <t>103714, rail</t>
  </si>
  <si>
    <t>DIN-рейка, STAHL103714, рейка</t>
  </si>
  <si>
    <t>1715 Т</t>
  </si>
  <si>
    <t>basket for CPU STAHL</t>
  </si>
  <si>
    <t>9490/11-11, basket</t>
  </si>
  <si>
    <t>Корзина для CPU STAHL9490/11-11, корзина</t>
  </si>
  <si>
    <t>1716 Т</t>
  </si>
  <si>
    <t>26.51.52.300.001.00.0839.000000000000</t>
  </si>
  <si>
    <t>Контроллер микропроцессорный</t>
  </si>
  <si>
    <t>controller S7-1200</t>
  </si>
  <si>
    <t>тактовая частота модуля процессора 24 МГц, объем ОЗУ 8 Кбайт, объем энергонезависимой памяти программ и данных 128 Кбайт</t>
  </si>
  <si>
    <t>6ES7214-1AG31-0XB0, S7-1214C</t>
  </si>
  <si>
    <t>Контроллер S7-12006ES7214-1AG31-0XB0, S7-1214C</t>
  </si>
  <si>
    <t>1717 Т</t>
  </si>
  <si>
    <t>communications Module</t>
  </si>
  <si>
    <t>6ES7241-1CH30-0XB0, RS485</t>
  </si>
  <si>
    <t>Коммуникационный модуль 6ES7241-1CH30-0XB0, RS485</t>
  </si>
  <si>
    <t>1718 Т</t>
  </si>
  <si>
    <t>6ES7221-1BH30-0XB0, 16DI</t>
  </si>
  <si>
    <t>Модуль дискретный DI6ES7221-1BH30-0XB0, 16DI</t>
  </si>
  <si>
    <t>1719 Т</t>
  </si>
  <si>
    <t>operator Panel</t>
  </si>
  <si>
    <t>SIE. 6AV6642-0BC01-1AX1</t>
  </si>
  <si>
    <t>Панель оператораSIE. 6AV6642-0BC01-1AX1</t>
  </si>
  <si>
    <t>1720 Т</t>
  </si>
  <si>
    <t>27.20.21.100.000.00.0796.000000000016</t>
  </si>
  <si>
    <t>Battery for programming SIMATIC FIELD PG M4</t>
  </si>
  <si>
    <t>стартерный, марка 6СТ-100, напряжение 12 В, емкость 110 А/ч, кислотный, ГОСТ 959-2002</t>
  </si>
  <si>
    <t>SP304, DC 11.1V 8650 mAh</t>
  </si>
  <si>
    <t>Аккумуляторная батарея для программатора SIMATIC FIELD PG M4SP304, DC 11.1V 8650 mAh</t>
  </si>
  <si>
    <t>1721 Т</t>
  </si>
  <si>
    <t>Optical Repeater ETHERNET</t>
  </si>
  <si>
    <t>МОХА  EDS-408A-MM-ST</t>
  </si>
  <si>
    <t>Оптический репитер ETHERNET   МОХА  EDS-408A-MM-ST</t>
  </si>
  <si>
    <t>1722 Т</t>
  </si>
  <si>
    <t>Digital indicator WIKA</t>
  </si>
  <si>
    <t xml:space="preserve">Model DI 25 Code: DI25-M-HP24AZZZBB-Z Power supply AC 100 ... 240 DC Power converter 24 v
</t>
  </si>
  <si>
    <t>Цифровой индикатор WIKA Модель   DI  25    Code : DI25-M-HP24AZZZBB-Z   Питание прибора АС 100…240 В  Питание преобразователя  DC 24 В</t>
  </si>
  <si>
    <t>1722-1 Т</t>
  </si>
  <si>
    <t>1723 Т</t>
  </si>
  <si>
    <t>Code: DI25-M-LP24AZZZBB-Z Power supply DC 24  DC Power converter 24 v</t>
  </si>
  <si>
    <t>Цифровой индикатор WIKA   Code : DI25-M-LP24AZZZBB-Z   Питание прибора DС 24 В   Питание преобразователя  DC 24 В</t>
  </si>
  <si>
    <t>1723-1 Т</t>
  </si>
  <si>
    <t>1724 Т</t>
  </si>
  <si>
    <t>26.51.33.900.010.00.0796.000000000000</t>
  </si>
  <si>
    <t>Штангенциркуль</t>
  </si>
  <si>
    <t>Caliper I-150-0,05</t>
  </si>
  <si>
    <t>ШЦ-I</t>
  </si>
  <si>
    <t>Range 0-150 mm Readability 0.05</t>
  </si>
  <si>
    <t>Штангенциркуль ШЦ-I-150-0,05Диапазон 0-150 мм Цена деления 0,05</t>
  </si>
  <si>
    <t>1725 Т</t>
  </si>
  <si>
    <t>26.51.52.790.011.00.0796.000000000020</t>
  </si>
  <si>
    <t>Датчик перепада давления</t>
  </si>
  <si>
    <t>The differential pressure sensor</t>
  </si>
  <si>
    <t>предел измерения 100,0 кПа, ГОСТ 22520-85</t>
  </si>
  <si>
    <t>EJX 118A SUFFIX: EMSCG-917DB-ED43A2SE06-ВВ22/KF2/D4/QR  CAL RNG :  0  то  100kPa</t>
  </si>
  <si>
    <t>Датчик дифференциального давленияМодель: EJX 118A SUFFIX: EMSCG-917DB-ED43A2SE06-ВВ22/KF2/D4/QR  CAL RNG :  0  то  100kPa</t>
  </si>
  <si>
    <t>1725-1 Т</t>
  </si>
  <si>
    <t>1726 Т</t>
  </si>
  <si>
    <t>26.51.52.700.002.00.0796.000000000066</t>
  </si>
  <si>
    <t>electric contact manometer</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</si>
  <si>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0-250, ГОСТ 2405-88</t>
  </si>
  <si>
    <t>233.30.100    Kont 8312</t>
  </si>
  <si>
    <t>Электроконтактные манометры ЭКМТип 233.30.100    Kont 8312</t>
  </si>
  <si>
    <t>1727 Т</t>
  </si>
  <si>
    <t>26.51.51.300.000.00.0796.000000000087</t>
  </si>
  <si>
    <t>Electric contact thermometers</t>
  </si>
  <si>
    <t>тип ТКП, электроконтактный</t>
  </si>
  <si>
    <t>850.3.100 type; 0-120S diameter of 6 mm, length 250 mm, 1 free customizable channel</t>
  </si>
  <si>
    <t xml:space="preserve">Электроконтактные термометры ЭКТ тип 850.3.100;  0-120С диаметр 6 мм, длина шкока 250 мм, 1 свободна настраиваемым каналом </t>
  </si>
  <si>
    <t>1728 Т</t>
  </si>
  <si>
    <t>safety relays</t>
  </si>
  <si>
    <t xml:space="preserve">ESR4-NO-31   Uc=AC/DC  24V, 50-60 Hz </t>
  </si>
  <si>
    <t xml:space="preserve">Реле безопасности Модель: ESR4-NO-31   Uc=AC/DC  24V, 50-60 Hz </t>
  </si>
  <si>
    <t>1729 Т</t>
  </si>
  <si>
    <t>20.14.22.600.000.02.0112.000000000000</t>
  </si>
  <si>
    <t>Спирт</t>
  </si>
  <si>
    <t>technical alcohol</t>
  </si>
  <si>
    <t>чистый, изоамиловый, ГОСТ 5830-79</t>
  </si>
  <si>
    <t>technical alcohol 90o</t>
  </si>
  <si>
    <t>Спирт техническийСпирт технический 90 °</t>
  </si>
  <si>
    <t>1730 Т</t>
  </si>
  <si>
    <t>Pressure switch</t>
  </si>
  <si>
    <t>The range of 2.5-50 mbar 10A 250V ID.No.CE-0085A03220</t>
  </si>
  <si>
    <t xml:space="preserve">Датчик реле давления Диапазон 2,5-50 мБар  10A  250V  ID.No.CE-0085A03220                               </t>
  </si>
  <si>
    <t>1731 Т</t>
  </si>
  <si>
    <t>26.51.52.700.002.00.0796.000000000335</t>
  </si>
  <si>
    <t>мембранный, диапазон измерения 0-6,3 кн/м2, дифференциальный, показывающий, с плоской упругой металлической мембраной</t>
  </si>
  <si>
    <t>Pressure switch:BCPH4   017B0042 SDWFS/SDBFS.08-335                      RANGE (HSP)    1…..10 bar  PE        DIFF: 0,45bar     Max 25 bar  PE          -20  / +70C°  ;  IP65</t>
  </si>
  <si>
    <t>ПрессостатPressure switch:BCPH4   017B0042 SDWFS/SDBFS.08-335                      RANGE (HSP)    1…..10 bar  PE        DIFF: 0,45bar     Max 25 bar  PE          -20  / +70C°  ;  IP65</t>
  </si>
  <si>
    <t>1732 Т</t>
  </si>
  <si>
    <t>Pressure switch:BCP3L   017B0062 SDWFS/SDBFS.08-335                      RANGE (LSP)    0…..6 bar  PE        DIFF: 0,40bar     Max 16 bar  PE          -20  / +70C°  ;  IP66</t>
  </si>
  <si>
    <t>ПрессостатPressure switch:BCP3L   017B0062 SDWFS/SDBFS.08-335                      RANGE (LSP)    0…..6 bar  PE        DIFF: 0,40bar     Max 16 bar  PE          -20  / +70C°  ;  IP66</t>
  </si>
  <si>
    <t>1733 Т</t>
  </si>
  <si>
    <t>26.51.12.590.013.00.0796.000000000000</t>
  </si>
  <si>
    <t>Relay for monitoring the water level</t>
  </si>
  <si>
    <t>поплавковый</t>
  </si>
  <si>
    <t xml:space="preserve"> SYR type 933.1</t>
  </si>
  <si>
    <t>Реле контроля уровня воды  SYR тип 933.1</t>
  </si>
  <si>
    <t>1734 Т</t>
  </si>
  <si>
    <t>26.51.51.700.007.00.0796.000000000002</t>
  </si>
  <si>
    <t>Immersion water temperature sensor</t>
  </si>
  <si>
    <t>воды</t>
  </si>
  <si>
    <t>Siemens тип QAE2120.015</t>
  </si>
  <si>
    <t>Погружной датчик температуры воды Siemens тип QAE2120.015</t>
  </si>
  <si>
    <t>1734-1 Т</t>
  </si>
  <si>
    <t>1735 Т</t>
  </si>
  <si>
    <t>BM 26 A - bypass level indicator</t>
  </si>
  <si>
    <t>Connecting the C / RR / 316 L (side / side), connection size 2 "ASME 300 lb, length in meters = 4 m length in mm 200 mm 0.6 mm Float (Titanium) * 15 * (D&gt; 0, 5) (64x208x0,6 mm) Types Flanges RF ASME B16,5), type aramid seals asbestos-free, Indicator / Scale boxes / dial (m + cm) Drainage and ventilation (air vent) G 3/8 ", Specification standard (-40 ... + 200 C), insulation without insulation, maximum temperature +195 C (for ATEX Zone 1) Certificate II 1 G Ex ia IIC T3 ... T6, type switches without Number of switches - no, ER transmitter - ER / EXI / AL / D PR 5343B (4 ... 20mA) Special requirements - no, calibration certificate settings certificate-</t>
  </si>
  <si>
    <t>BM 26 A - байпасный индикатор уровня Подключение C / RR / 316 L (боковое / боковое), Размер подключения 2" ASME 300 lb, Длина в метрах = 4 метра, Длина в мм 200 мм, Поплавок 0,6 мм (Титан) *15* (D&gt; 0,5) (64x208x0,6 мм), Типы фланцев фланцы RF ASME B16,5), Тип уплотнения арамид без асбеста, Индикатор / Шкала флажки /шкала (м+см), Дренаж и Вентиляция (воздушник) G 3/8", Спецификация стандарт (-40…+200 C), Изоляция без изоляции, Максимальная температура +195 C (для ATEX Zone 1), Сертификат II 1 G Ex ia IIC T3…T6, Тип выключателей без, Количество выключателей - без, ER трансмиттер - ER/EXI/AL/D PR 5343B (4…20мА), Специальные требования - без, Калибровочный сертификат- Сертификат настройки</t>
  </si>
  <si>
    <t>1735-1 Т</t>
  </si>
  <si>
    <t>1736 Т</t>
  </si>
  <si>
    <t>26.51.52.300.006.02.0796.000000000000</t>
  </si>
  <si>
    <t>Ultrasonic flowmeter</t>
  </si>
  <si>
    <t>ультразвуковой</t>
  </si>
  <si>
    <t>YS-2000S ULTRASONIC TRANSDUCER FLOW METER</t>
  </si>
  <si>
    <t>Ультразвуковой расходомер YS-2000S ULTRASONIC TRANSDUCER FLOW METER</t>
  </si>
  <si>
    <t>1737 Т</t>
  </si>
  <si>
    <t>Optical repeater</t>
  </si>
  <si>
    <t>9186/12-11-11</t>
  </si>
  <si>
    <t>Оптический репитер9186/12-11-11</t>
  </si>
  <si>
    <t>1738 Т</t>
  </si>
  <si>
    <t>26.51.65.000.011.00.0796.000000000016</t>
  </si>
  <si>
    <t>Регулятор</t>
  </si>
  <si>
    <t>давления газа, условный проход 50 мм, максимальное входное давление 2,5 МПа, ГОСТ 12678-80</t>
  </si>
  <si>
    <t>RMG-402, DN 50/50 Pmax=25bar, orifice=50mm, NG-4301AS0043.  type RMG 832 -8-F2, NG 4305AT0046</t>
  </si>
  <si>
    <t>Регулятор давления газа RMG-402, DN 50/50 Pmax=25bar, orifice=50mm, NG-4301AS0043.  type RMG 832 -8-F2, NG 4305AT0046</t>
  </si>
  <si>
    <t>1739 Т</t>
  </si>
  <si>
    <t xml:space="preserve"> DURACELL 1,5V</t>
  </si>
  <si>
    <t>Батарейки DURACELL 1,5V</t>
  </si>
  <si>
    <t>1739-1 Т</t>
  </si>
  <si>
    <t>1740 Т</t>
  </si>
  <si>
    <t>The key to activate concentration for mass flowmeters Optimass Krohne</t>
  </si>
  <si>
    <t>XE0C 121000</t>
  </si>
  <si>
    <t>Ключ для включения режима концентрации для массовых расходомеров Optimass KrohneXE0C 121000</t>
  </si>
  <si>
    <t>1741 Т</t>
  </si>
  <si>
    <t>28.13.32.000.070.00.0796.000000000000</t>
  </si>
  <si>
    <t>Реле давления</t>
  </si>
  <si>
    <t>Gas pressure switch</t>
  </si>
  <si>
    <t>для пневмосистем, давление 0,16-1,00 МПа, условный диаметр 2,5 мм, ГОСТ 17433-80</t>
  </si>
  <si>
    <t>GW50A2</t>
  </si>
  <si>
    <t>Реле давления газаТип: GW50A2</t>
  </si>
  <si>
    <t>1742 Т</t>
  </si>
  <si>
    <t>Air pressure switch</t>
  </si>
  <si>
    <t>LGW50A2P ID №0085AQ0673</t>
  </si>
  <si>
    <t>Реле давления воздухаТип: LGW50A2P ID №0085AQ0673</t>
  </si>
  <si>
    <t>1743 Т</t>
  </si>
  <si>
    <t>Flame monitor</t>
  </si>
  <si>
    <t>QRA55C27</t>
  </si>
  <si>
    <t>Датчик контроля пламениТип:QRA55C27</t>
  </si>
  <si>
    <t>1744 Т</t>
  </si>
  <si>
    <t>sealed control</t>
  </si>
  <si>
    <t>VPS 504 S 04 ID №CE 0085AP0168</t>
  </si>
  <si>
    <t>Контроль герметичностиVPS 504 S 04 ID №CE 0085AP0168</t>
  </si>
  <si>
    <t>1745 Т</t>
  </si>
  <si>
    <t>25.21.13.000.001.00.0796.000000000000</t>
  </si>
  <si>
    <t>Электрод поджига</t>
  </si>
  <si>
    <t>ignition electrode</t>
  </si>
  <si>
    <t>для воспламенения топлива горелки котла отопления</t>
  </si>
  <si>
    <t>For burner Weishaupt</t>
  </si>
  <si>
    <t>Электрод зажиганияДля горелки Weishaupt</t>
  </si>
  <si>
    <t>1746 Т</t>
  </si>
  <si>
    <t>GW 150 A5/1,Pmax-500mbar, ID № 0085A03220</t>
  </si>
  <si>
    <t>Реле давления газаGW 150 A5/1,Pmax-500mbar, ID № 0085A03220</t>
  </si>
  <si>
    <t>1747 Т</t>
  </si>
  <si>
    <t>28.12.11.800.002.00.0796.000000000000</t>
  </si>
  <si>
    <t>Сервопривод управления</t>
  </si>
  <si>
    <t>motor</t>
  </si>
  <si>
    <t>синхронный, задает угол поворота (с точностью до угловых минут), скорость вращения, ускорение</t>
  </si>
  <si>
    <t>SQM10.16562 Series03</t>
  </si>
  <si>
    <t>СерводвигательSQM10.16562 Series03</t>
  </si>
  <si>
    <t>1748 Т</t>
  </si>
  <si>
    <t>ignition unit</t>
  </si>
  <si>
    <t>W-Z602/2     230V</t>
  </si>
  <si>
    <t>Блок зажиганияW-Z602/2     230V</t>
  </si>
  <si>
    <t>1749 Т</t>
  </si>
  <si>
    <t>28.13.32.000.002.00.0796.000000000000</t>
  </si>
  <si>
    <t>ignition Cable</t>
  </si>
  <si>
    <t>для свечи зажигания газоперекачивающих агрегатов</t>
  </si>
  <si>
    <t>For burner Weishaupt 1250mm</t>
  </si>
  <si>
    <t>Провод зажиганияДля горелки Weishaupt 1250mm</t>
  </si>
  <si>
    <t>1750 Т</t>
  </si>
  <si>
    <t>28.13.32.000.070.00.0796.000000000002</t>
  </si>
  <si>
    <t>Differential pressure switches</t>
  </si>
  <si>
    <t>для пневмосистем, давление 0,16-1,00 МПа, условный диаметр 16 мм, ГОСТ 17433-80</t>
  </si>
  <si>
    <t>21D015K2.AV8S / 5, 0-0,6bar, nominal pressure of 25bar, the ambient temperature of 80 ° C. Fixing wall.</t>
  </si>
  <si>
    <t>Дифференциальное реле давления21D015K2.A.V.8S/5, 0-0,6bar, номинальное давление 25bar, температура среды 80°C. Крепление настенное.</t>
  </si>
  <si>
    <t>1751 Т</t>
  </si>
  <si>
    <t>GW 150 A6/1,Pmax-600mbar, ID № 0085A03220</t>
  </si>
  <si>
    <t>Реле давления газаGW 150 A6/1,Pmax-600mbar, ID № 0085A03220</t>
  </si>
  <si>
    <t>1752 Т</t>
  </si>
  <si>
    <t>Ultrasonic flow meter with contact sensor</t>
  </si>
  <si>
    <t>OPTISONIC 6300 Electronic Converter UFC-300 F 220V / AC. General industrial design (non-Ex). Small version, contact sensor clamps, cable glands</t>
  </si>
  <si>
    <t>Ультрозвуковой расходомер с накладными датчикамиOPTISONIC 6300 электронный конвертер UFC-300 F  220В/АС. Общепромышленное исполнение (не-Ех).                  Малая версия , хомуты для накладного  датчика, кабельные вводы</t>
  </si>
  <si>
    <t>1753 Т</t>
  </si>
  <si>
    <t>Level control</t>
  </si>
  <si>
    <t>САУ-М6                               220В/50Гц/6ВА</t>
  </si>
  <si>
    <t>Устройство контроля уровняСАУ-М6                               220В/50Гц/6ВА</t>
  </si>
  <si>
    <t>1753-1 Т</t>
  </si>
  <si>
    <t>1754 Т</t>
  </si>
  <si>
    <t>27.12.23.700.007.01.0796.000000000000</t>
  </si>
  <si>
    <t>Катушка</t>
  </si>
  <si>
    <t>The electromagnetic coil valve</t>
  </si>
  <si>
    <t>электромагнитная</t>
  </si>
  <si>
    <t>GSR  Vlotho                                   type K0582456    Eex emII T4                                    Druck: 0-6 bar     24 V/ 50Hz                 In-0,21A;  Pn30W</t>
  </si>
  <si>
    <t>Электромагнитная катушка для клапановGSR  Vlotho                                   type K0582456    Eex emII T4                                    Druck: 0-6 bar     24 V/ 50Hz                 In-0,21A;  Pn30W</t>
  </si>
  <si>
    <t>1755 Т</t>
  </si>
  <si>
    <t>Meter two-channel controller</t>
  </si>
  <si>
    <t>ОВЕН  2ТРМ1</t>
  </si>
  <si>
    <t>Измеритель регулятор двухканальный ОВЕН  2ТРМ1</t>
  </si>
  <si>
    <t>1756 Т</t>
  </si>
  <si>
    <t>Coil for electric / magnetic valve:</t>
  </si>
  <si>
    <t xml:space="preserve">DENMARK 018F6176, 220/230VAC 50Hz,Spare part № 10W. </t>
  </si>
  <si>
    <t xml:space="preserve">Катушка на эл/магнитный клапан: DENMARK 018F6176, 220/230VAC 50Hz,Spare part № 10W. </t>
  </si>
  <si>
    <t>1757 Т</t>
  </si>
  <si>
    <t>Charger</t>
  </si>
  <si>
    <t xml:space="preserve">Charger Charges 1-8 AA / AAA Ni-Mh batteries
Charge Time: 1:00 (Normal), 2:00 (Soft Charging)
Output parameters (quick charge): 2000mA (AA), 700mA (AAA)
Eight independent charging channels. The ability to charge batteries format AA and AAA in any combination "
</t>
  </si>
  <si>
    <t>Зарядное устройство зарядное устройство Заряжает 1-8 АА/ААА Ni-Mh аккумуляторов
Время заряда: 1 час (Normal), 2 часа (Soft Charging)
Выходные параметры (быстрый заряд): 2000mA (AA), 700mA (AAA)
Восемь независимых каналов зарядки. Возможность заряда аккумуляторов формата АА и ААА в любой комбинации</t>
  </si>
  <si>
    <t>1758 Т</t>
  </si>
  <si>
    <t>27.20.11.900.003.00.0778.000000000005</t>
  </si>
  <si>
    <t>rechargeable batteries</t>
  </si>
  <si>
    <t xml:space="preserve">Ni-Mh AA batteries with low self-discharge
1900 mAh, 2100 cycles, "" charge-discharge ""
4 battery pack
</t>
  </si>
  <si>
    <t xml:space="preserve">Аккумуляторные батарейкиNi-Mh аккумуляторы АА с низким уровнем саморазряда 
1900 mAh, 2100 циклов "заряд-разряд"
4 аккумулятора в упаковке
</t>
  </si>
  <si>
    <t>1758-1 Т</t>
  </si>
  <si>
    <t>1759 Т</t>
  </si>
  <si>
    <t>26.20.17.100.000.00.0796.000000000009</t>
  </si>
  <si>
    <t>FullHD LCD monitor with a diagonal of 70 "with integrated multi-touch panel and a video camera</t>
  </si>
  <si>
    <t>жидкокристаллический, диагональ 19 дюйм, разрешение 1440*900</t>
  </si>
  <si>
    <t>70 inches (176.6 cm) - Diagonal Screen Size, • FULL HD resolution of 1920 x 1080 pixels, • Touchscreen LCD Monitor (Interactive whiteboard), • Contrast 3000: 1; Landscape (horizontal) location; Continuous operation 24/7, • Full LED backlight over the entire surface; High RGBY Pad with UV2A, • Stylish light design; Built-in speakers; High image quality (film, video), • Compatibility with MFP (scanning and printing on the Board, with the board); Comes with a stylus (pen), eraser-stёrka • Standard ports HDMI, 2hRS232C, PC (D-sub), Audio RCA; Additional interfaces 2hDVI-D, LAN, S-Video, and so with the optional interface board PN-ZB01</t>
  </si>
  <si>
    <t>FullHD ЖК-монитор с диагональю 70” с интегрированной сенсорной мультитач–панелью и видеокамерой70 дюймов (176,6 см) - размер диагонали экрана, • Разрешение FULL HD 1920 x 1080 точек, • Сенсорный ЖК Монитор (Интерактивная Доска), • Контрастность 3.000:1; Ландшафтное (горизонтальное), расположение; Непрерывная работа 24/7, • Полная LED подсветка по всей поверхности; Высококачественная RGBY панель с технологией UV2A, • Стильный светлый дизайн; Встроенные динамики; Высокое качество изображения (кино, видео), • Совместимость с МФУ (сканирование на Доску и печать, с Доски); В комплекте стилус (перо), ластик-стёрка • Стандартно порты HDMI, 2хRS232C, PC (D-sub), Audio RCA; Дополнительные интерфейсы 2хDVI-D, LAN, S-Video и т.д с опциональной Интерфейсной платой PN-ZB01</t>
  </si>
  <si>
    <t>1759-1 Т</t>
  </si>
  <si>
    <t>1760 Т</t>
  </si>
  <si>
    <t>28.29.12.900.013.00.0796.000000000000</t>
  </si>
  <si>
    <t>Сепаратор</t>
  </si>
  <si>
    <t>Roll test separator</t>
  </si>
  <si>
    <t>нефтегазовый, для дегазации непенистых нефтей и очистки попутного газа в установках сбора и подготовки нефти</t>
  </si>
  <si>
    <t>The two-chamber horizontal separator configured as cylinders of different diameters, arranged one above the other. The upper chamber, equipped with a cyclone, a first stage separation and serves for the primary gas evolution from the liquid, and for drying gas by means of entrainment separators mounted in the cavity of the chamber . The lower chamber of greater diameter serves to collect crude oil flowing from the upper chamber and the secondary gas evolution from the liquid. The technological unit consisting of separate front (hardware) and rear (technological) compartments. Rigid strapping line separator with a well: the input line is not less than 3 inches, the output line of at least 3 ''. Power generators provide power for independent power supply in remote measurements on wells where there is no transmission. The daily output of fluid-Q min.- 10 m3 / d, Q mak.- 1500 m3 / day, gas Q min.- 500 m3 / day., Q-mak. 250,000 Nm3 / day</t>
  </si>
  <si>
    <t xml:space="preserve">Двухкамерный горизонтальный сепаратор, выполненный в виде цилиндров разного диаметра, расположенных один над другим. Верхняя камера, оборудованная циклоном, является первой ступенью сепарации и служит для первичного выделения газа из жидкости, а также для осушки газа с помощью каплеотбойников, смонтированных в полости этой камеры. Нижняя камера большего диаметра служит для сбора сырой нефти, стекающей из верхней камеры и вторичного выделения газа из жидкости. Технологический блок, состоящий из  раздельных переднего (аппаратурного) и заднего (технологического) отсеков. Жесткая линия обвязки сепаратора со скважиной: входная линия не менее 3'', выходная линия не менее 3''. Электрогенератор, обеспечивающий необходимую мощность  для независимого электропитания во время замеров на отдаленных скважин, на которых отсутствует ЛЭП. Суточная производительность-флюид Q мин.- 10 м3/сут, Q мак.- 1500 м3/сут, газ Q мин.- 500 м3/сут.,Q мак.-250 000 нм3/сут
</t>
  </si>
  <si>
    <t>1760-1 Т</t>
  </si>
  <si>
    <t>Передвижной тестовый сепаратор. Двухкамерный горизонтальный сепаратор, выполненный в виде цилиндров разного диаметра, расположенных один над другим. Верхняя камера, оборудованная циклоном, является первой ступенью сепарации и служит для первичного выделения газа из жидкости, а также для осушки газа с помощью каплеотбойников, смонтированных в полости этой камеры. Нижняя камера большего диаметра служит для сбора сырой нефти, стекающей из верхней камеры и вторичного выделения газа из жидкости. Технологический блок, состоящий из  раздельных переднего (аппаратурного) и заднего (технологического) отсеков. Жесткая линия обвязки сепаратора со скважиной: входная линия не менее 3'', выходная линия не менее 3''. Электрогенератор, обеспечивающий необходимую мощность  для независимого электропитания во время замеров на отдаленных скважин, на которых отсутствует ЛЭП. Суточная производительность-флюид Q мин.- 2 м3/сут, Q мак.- 400 м3/сут, газ Q мин.- 50 м3/сут.,Q мак.-100 000 нм3/сут</t>
  </si>
  <si>
    <t>1761 Т</t>
  </si>
  <si>
    <t>26.51.70.990.012.00.0839.000000000000</t>
  </si>
  <si>
    <t>Оборудование диспетчеризации общественного транспорта</t>
  </si>
  <si>
    <t>Equipment for dispatcher</t>
  </si>
  <si>
    <t>комплекс оборудования по диспетчеризации общественного транспорта, устанавливаемый на автобусы</t>
  </si>
  <si>
    <t>Fitted wardrobes to accommodate workstations, equipment and furniture to create a video wall</t>
  </si>
  <si>
    <t>Оборудованные шкафы для размещения рабочих станций, оборудование и мебель для создания видеостены</t>
  </si>
  <si>
    <t>1762 Т</t>
  </si>
  <si>
    <t xml:space="preserve">Датчик вибрации </t>
  </si>
  <si>
    <t>vibration sensor</t>
  </si>
  <si>
    <t>SPM model SLD823C-L (25mm/s) (2-1000Hz) (M8)</t>
  </si>
  <si>
    <t>Датчик вибрации SPM model SLD823C-L (25mm/s) (2-1000Hz) (M8)</t>
  </si>
  <si>
    <t>1762-1 Т</t>
  </si>
  <si>
    <t>1763 Т</t>
  </si>
  <si>
    <t>28.12.14.500.000.01.0796.000000000004</t>
  </si>
  <si>
    <t>гидравлический, клапан заполнения</t>
  </si>
  <si>
    <t>DAUME COM 2 204 131 DN 50 * BJ 2008 POS ANSI 30 with a set of spare parts (gaskets, seals, etc.)</t>
  </si>
  <si>
    <t>Клапан DAUME COM 204131 DN 50 2* BJ 2008 POS ANSI 30 с комплектом ЗИП (прокладки, уплотнение и т.д.)</t>
  </si>
  <si>
    <t>1764 Т</t>
  </si>
  <si>
    <t>black cartridge</t>
  </si>
  <si>
    <t>CC530A (HP CLJ CP2025)</t>
  </si>
  <si>
    <t>картридж черныйCC530A (HP CLJ CP2025)</t>
  </si>
  <si>
    <t>1765 Т</t>
  </si>
  <si>
    <t>26.20.40.000.136.00.0796.000000000001</t>
  </si>
  <si>
    <t>cartridge magenta</t>
  </si>
  <si>
    <t>цветной</t>
  </si>
  <si>
    <t>CC533A  (HP CLJ CP2025)</t>
  </si>
  <si>
    <t>картридж пурпурныйCC533A  (HP CLJ CP2025)</t>
  </si>
  <si>
    <t>1766 Т</t>
  </si>
  <si>
    <t>CC532A  (HP CLJ CP2025)</t>
  </si>
  <si>
    <t>картридж желтыйCC532A  (HP CLJ CP2025)</t>
  </si>
  <si>
    <t>1767 Т</t>
  </si>
  <si>
    <t>26.20.16.300.014.00.0839.000000000000</t>
  </si>
  <si>
    <t>recovery kit</t>
  </si>
  <si>
    <t>для копировальной техники, в комплекте печка (фьюзер), 16 роликов</t>
  </si>
  <si>
    <t>Xerox 109R00732</t>
  </si>
  <si>
    <t>восстановительный комплектXerox 109R00732</t>
  </si>
  <si>
    <t>1768 Т</t>
  </si>
  <si>
    <t>26.20.21.300.000.00.0796.000000000026</t>
  </si>
  <si>
    <t>External Hard Drives</t>
  </si>
  <si>
    <t>размер 2,5'', интерфейс USB 3.0, емкость 1 Тб</t>
  </si>
  <si>
    <t>Volume of at least 1,000 GB</t>
  </si>
  <si>
    <t>Внешние жесткие дискиОбъем не менее 1000 Гб</t>
  </si>
  <si>
    <t>1769 Т</t>
  </si>
  <si>
    <t>26.20.18.900.001.01.0796.000000000006</t>
  </si>
  <si>
    <t>Устройство</t>
  </si>
  <si>
    <t xml:space="preserve"> Xerox WC3325DNI</t>
  </si>
  <si>
    <t>многофункциональное, печать лазерная, разрешение 2400*600 dpi</t>
  </si>
  <si>
    <t>МФУ Xerox WC3325DNI</t>
  </si>
  <si>
    <t>1769-1 Т</t>
  </si>
  <si>
    <t>1770 Т</t>
  </si>
  <si>
    <t>106R02313 for МФУ Xerox WC3325DNI</t>
  </si>
  <si>
    <t>Картридж 106R02313 для МФУ Xerox WC3325DNI</t>
  </si>
  <si>
    <t>1771 Т</t>
  </si>
  <si>
    <t>26.20.16.300.006.00.0796.000000000061</t>
  </si>
  <si>
    <t>Принтер лазерный</t>
  </si>
  <si>
    <t>printer</t>
  </si>
  <si>
    <t>цветной, формат А4, скорость печати (ч/б) более 50 стр/м, разрешение 2400*600 dpi</t>
  </si>
  <si>
    <t>HP LaserJet Pro P1102w</t>
  </si>
  <si>
    <t>Принтер Принтер HP LaserJet Pro P1102w</t>
  </si>
  <si>
    <t>1771-1 Т</t>
  </si>
  <si>
    <t>1772 Т</t>
  </si>
  <si>
    <t>HP 85A,  HP LaserJet, black (CE285A)</t>
  </si>
  <si>
    <t>Картридж HP 85A,  HP LaserJet, Черный (CE285A)</t>
  </si>
  <si>
    <t>1773 Т</t>
  </si>
  <si>
    <t>26.20.15.000.000.00.0796.000000000000</t>
  </si>
  <si>
    <t>Клавиатура</t>
  </si>
  <si>
    <t>Keyboards</t>
  </si>
  <si>
    <t>алфавитно-цифровая</t>
  </si>
  <si>
    <t>Dell™ KB212-B USB 104 Quiet Key Keyboard</t>
  </si>
  <si>
    <t>КлавиатурыКлавиатуры  Dell™ KB212-B USB 104 Quiet Key Keyboard</t>
  </si>
  <si>
    <t>1774 Т</t>
  </si>
  <si>
    <t>Color Video Camera (Dome)</t>
  </si>
  <si>
    <t>1/3 ", 2-megapixel CMOS; resolution of 1920x1080 / 2 megapixels (1080i) or 1280x720 / 1 megapixel resolution (720p); day / night, varifocal lens, Auto Aperture f = 3,3 - 12 mm; AI; sensitivity 0 5 lux / F = 1.4; IR illumination up to 20m; Power supply: DC 12V / 0.5A; AC 24V / 0.5A; temperature from 0 ° C to + 45 ° C dimensions 140 mm x128 (D) mm and weighs 0, 66 kg.;</t>
  </si>
  <si>
    <t>Видеокамера цветная (купольная)1/ 3", 2 мегапикселя CMOS; разрешение 1920x1080/ 2 мегапикселя (1080i) или 1280х720/ 1 мегапиксель (720p) ; режим день/ночь; Варифокальный объектив, Авто Диафрагма f=3,3 – 12 mm;AI; чувствительность 0,5 люкс/F=1.4; ИК подсветка до 20м ; Электропитание: DC 12В/0.5А; AC 24В/0.5А; Температура от 0°С до +45°С ; габаритные размеры 140 мм х128 (D) мм ; вес 0,66 кг .;</t>
  </si>
  <si>
    <t>1775 Т</t>
  </si>
  <si>
    <t>Camcorder controlled color (speed dome)</t>
  </si>
  <si>
    <t>2.0 Megapixel IP Dome speed PTZ camera; 30 x optical Zoom; Alarm Input / Output - 7/2; Protocols: HTTP, HTTPS, 802.1x, Qos, FTP, SMTP, UPnP, SNMP, DNS, DDNS, NTP, RTSP, RTP, TCP, UDP, IGMP, ICMP, DHCP, PPPoE; smart tracking, antimuman, HLC, ROI (interested zone), smart IR, EIS (Electronic Image Stabilizer) Write Speed: 50Hz: 25fps (1280 × 960), 25fps (1280 × 720) 60Hz: 30fps (1280 × 960) 30fps (1280 × 720); support for two streams, recording on SD, 10Base-T / 100Base-TX; 256 preset positions, IP66</t>
  </si>
  <si>
    <t>Видеокамера управляемая цветная (купольная скоростная)2.0 Мегапиксельная IP купольная скоростная поворотная видеокамера; 30-ти кратный оптический Zoom; Тревожные входы/выходы - 7/2;  Протоколы:HTTP,HTTPS,802.1x,Qos,FTP,SMTP,UPnP,SNMP,DNS,DDNS,NTP,RTSP,RTP,TCP,UDP,IGMP, ICMP,DHCP,PPPoE; smart tracking, антимуман, HLC, ROI (интересуемые зоны), умная ИК, EIS (электронный стабилизатор изображения),  Скорость записи: 50Hz:25fps(1280×960), 25fps (1280×720) 60Hz:30fps(1280×960), 30fps (1280×720); поддержка двух потоков, запись на SD, 10Base-T / 100Base-TX; 256 позиций предустановки, IP66</t>
  </si>
  <si>
    <t>1776 Т</t>
  </si>
  <si>
    <t>IP Camera analogue color</t>
  </si>
  <si>
    <t>1/3 "960H WDR CCD, 720 TVL, day / night: 0.03 lux / F = 1.2 (AGC ON) 0.00006 lux (Sens-up 512x); varifocal lens f = 5-50 mm, WDR, IR illumination 60 m digital zoom 1x to 16x, outdoor, water resistant (IP-66), meals 12B; AC24B (on request), power consumption 14.5 W max. (IR heating. incl.); t = -40 ° C ~ + 50 ° C;</t>
  </si>
  <si>
    <t>IP видеокамера цветная аналоговая1/3" 960H WDR CCD, 720ТВЛ; режим день/ночь; 0.03 люкс/F=1.2 (АРУ вкл)  0.00006 люкс (Sens-up 512x); варифокальный объектив f =5-50 мм,WDR, ИК-подсветка до 60 м; цифровой зум 1х-16х; уличная, влагонепроницаемая (IP-66); питание 12B; AC24B (под заказ); энергопотребление 14.5 Вт макс.(ИК, обогрев. вкл.); t=-40°C~+50°C;</t>
  </si>
  <si>
    <t>1776-1 Т</t>
  </si>
  <si>
    <t>1777 Т</t>
  </si>
  <si>
    <t>DVR 8-Channel Analog</t>
  </si>
  <si>
    <t>Digital 8-channel DVR, complete with joystick control. Compression H.264; 25 / s at any of the available permissions WD1, 4CIF, 2CIF, CIF, QCIF. HDMI / VGA outputs: 1080P (1920x1080) / 60Hz; CVBS: 2ch (1 main + Spot Video Out); BNC output; 2 audio output; alarm I / O: 8/4; The RS-232, RS-485; 3 USB 2.0; 4 x SATA (4 TB); 1 e-SATA; network interface 1RJ45 10M / 100M / 1000M adaptive Ethernet Interface; 100-240 VAC, 30 watts</t>
  </si>
  <si>
    <t>Видеорегистратор 8-ми канальный аналоговыйЦифровой 8-ми канальный видеорегистратор в комплекте с управляемым джойстиком. Компрессия Н.264; 25 к/с при любом из доступных разрешений WD1, 4CIF, 2CIF, CIF, QCIF. HDMI/VGA выходы: 1080Р (1920x1080)/60Гц; CVBS: 2ch (1 главный + Spot Видеовыход); BNC выход; 2 аудиовыхода; тревожные вх/вых: 8/4; RS-232,RS-485; 3 USB 2.0; 4 SATA (по 4 Тб); 1 e-SATA; сетевой интерфейс 1RJ45 10M/100M/1000M adaptive Ethernet Interface; 100-240 VAC, 30 Bт</t>
  </si>
  <si>
    <t>1778 Т</t>
  </si>
  <si>
    <t>26.20.21.900.005.00.0796.000000000000</t>
  </si>
  <si>
    <t>NAS-накопитель</t>
  </si>
  <si>
    <t>NAS DRIVE</t>
  </si>
  <si>
    <t>iSCSI/NFS/CIFS/FTP/HTTP/AFP, емкость до 4 Тб, поддерживает 16 HDD дисков</t>
  </si>
  <si>
    <t>Windows, Linux, Solaris, HP-UX, AIX, Mac OS, 64 BIT Multi-core Processor, 2G-4G Cache, 2xGb EthernetSupport iSCSI / NFS / CIFS / FTP / HTTP / AFP, support RAID0, 1, 3, 5, 6, 10, 50, JBOD, Hot-Spare, Hot Swap HDD, 3U, the maximum supported 16 HDD, up to 4 TB, redundant power supply</t>
  </si>
  <si>
    <t>NAS НАКОПИТЕЛЬWindows, Linux, Solaris, HP-UX, AIX, MacOS, 64 BIT Multi-core Processor, 2G-4G Cache, 2xGb EthernetSupport iSCSI/NFS/CIFS/FTP/HTTP/AFP, Поддержка RAID0, 1, 3, 5, 6, 10, 50, JBOD, Hot-Spare, Горячая замена HDD, 3U, Максимально поддерживает 16 HDD, до 4 ТБ, резервный блок питания</t>
  </si>
  <si>
    <t>1778-1 Т</t>
  </si>
  <si>
    <t>1779 Т</t>
  </si>
  <si>
    <t>26.20.40.000.033.00.0796.000000000000</t>
  </si>
  <si>
    <t>Пульт управления</t>
  </si>
  <si>
    <t>Chairman unit with extended microphone</t>
  </si>
  <si>
    <t>для программно-аппаратного комплекса при обеспечении функций оперативно-розыскных мероприятий</t>
  </si>
  <si>
    <t xml:space="preserve">CCS 900 Ultro </t>
  </si>
  <si>
    <t xml:space="preserve">Пульт председателя с удлиненным микрофономCCS 900 Ultro </t>
  </si>
  <si>
    <t>1780 Т</t>
  </si>
  <si>
    <t>Delegate Unit with extended microphone</t>
  </si>
  <si>
    <t>CCS 900 Ultro</t>
  </si>
  <si>
    <t xml:space="preserve"> Пульт делегата с удлиненным микрофономCCS 900 Ultro</t>
  </si>
  <si>
    <t>1781 Т</t>
  </si>
  <si>
    <t>26.51.82.500.073.00.0796.000000000000</t>
  </si>
  <si>
    <t>Блок контроля управления</t>
  </si>
  <si>
    <t>The control unit with built-in feedback suppression acoustic communication</t>
  </si>
  <si>
    <t>для датчика-реле уровня</t>
  </si>
  <si>
    <t xml:space="preserve"> CCS 800</t>
  </si>
  <si>
    <t>Блок управления со встроенной системой подавления обратной аккустической связи CCS 800</t>
  </si>
  <si>
    <t>1781-1 Т</t>
  </si>
  <si>
    <t>1782 Т</t>
  </si>
  <si>
    <t>26.40.41.000.000.01.0006.000000000000</t>
  </si>
  <si>
    <t>Microphone Cable</t>
  </si>
  <si>
    <t>микрофонный</t>
  </si>
  <si>
    <t>100м Bosch CCS800 Ultro</t>
  </si>
  <si>
    <t>Кабель для микрофонов100м Bosch CCS800 Ultro</t>
  </si>
  <si>
    <t>1783 Т</t>
  </si>
  <si>
    <t>26.40.42.300.000.00.0796.000000000004</t>
  </si>
  <si>
    <t>Громкоговоритель</t>
  </si>
  <si>
    <t>Ceiling 2 Way speaker</t>
  </si>
  <si>
    <t>потолочный</t>
  </si>
  <si>
    <t>6 Вт, 100В, white APART</t>
  </si>
  <si>
    <t>Потолочный 2х полосный громкоговоритель 6 Вт, 100В, белый APART</t>
  </si>
  <si>
    <t>1784 Т</t>
  </si>
  <si>
    <t>26.40.42.300.000.00.0796.000000000003</t>
  </si>
  <si>
    <t>Wall speaker</t>
  </si>
  <si>
    <t>HiFi Pro 20Вт 100В or 50Вт 16Ω, white</t>
  </si>
  <si>
    <t>Настенный громкоговоритель HiFi Pro 20Вт 100В или 50Вт 16Ω, белый</t>
  </si>
  <si>
    <t>1785 Т</t>
  </si>
  <si>
    <t>26.30.23.900.028.00.0796.000000000000</t>
  </si>
  <si>
    <t xml:space="preserve">The base unit, Full HD 1080i, License networking with other vendors
"The camcorder
</t>
  </si>
  <si>
    <t>видеоконференц-связи, тип сетей LAN, MAN, WAN, однин или более абонент без использования компьютера, внешнее устройство отображения проектор</t>
  </si>
  <si>
    <t>KX-VC600CX</t>
  </si>
  <si>
    <t>Базовый блок, Full HD 1080i, лицензия сетевого взаимодействия с другими вендорамиKX-VC600CX</t>
  </si>
  <si>
    <t>1785-1 Т</t>
  </si>
  <si>
    <t>1786 Т</t>
  </si>
  <si>
    <t xml:space="preserve">
The system matrices 3MOS System Pro Record FULL HD 3D with 3D-converter VW-CLT2
System 5.1-channel surround sound "</t>
  </si>
  <si>
    <t>HC-X900EE-K</t>
  </si>
  <si>
    <t>Видеокамера
Система матриц 3MOS System Pro Запись FULL HD 3D с 3D-конвертером VW-CLT2
Система 5.1-канального окружающего звукаHC-X900EE-K</t>
  </si>
  <si>
    <t>1787 Т</t>
  </si>
  <si>
    <t>26.40.31.990.001.00.0796.000000000000</t>
  </si>
  <si>
    <t>Инфракрасный приемник</t>
  </si>
  <si>
    <t>Wireless transmitter belt</t>
  </si>
  <si>
    <t>для системы инфракрасного распределения звука, 4-х канальный</t>
  </si>
  <si>
    <t>BOSCH MW1-LTX-F4</t>
  </si>
  <si>
    <t>Передатчик беспроводный пояснойBOSCH MW1-LTX-F4</t>
  </si>
  <si>
    <t>1788 Т</t>
  </si>
  <si>
    <t>26.40.12.900.002.00.0796.000000000000</t>
  </si>
  <si>
    <t>Радиоприемник</t>
  </si>
  <si>
    <t>Wireless microphone receiver</t>
  </si>
  <si>
    <t>тип тюнера цифровой, диапазон частот FM/AM, работа от внешнего источника электроэнергии</t>
  </si>
  <si>
    <t xml:space="preserve">BOSCH MW1-RX-F4 </t>
  </si>
  <si>
    <t>Приемник беспроводного микрофона MW1-RX-F4 двойной комплект для монтажа в стойку, включающий в себя переднюю панель и адаптер для антенны (MW1-RMB) и предназначенный для установки приемника в 19-дюймовую стойку</t>
  </si>
  <si>
    <t>1789 Т</t>
  </si>
  <si>
    <t>26.40.41.000.003.00.0796.000000000001</t>
  </si>
  <si>
    <t>Микрофон</t>
  </si>
  <si>
    <t>Wireless Handheld Microphone</t>
  </si>
  <si>
    <t>вокальный/речевой, беспроводной</t>
  </si>
  <si>
    <t>BOSCH MW1-HTX-F4</t>
  </si>
  <si>
    <t>Микрофон беспроводный ручной MW1-HTX-F4</t>
  </si>
  <si>
    <t>1790 Т</t>
  </si>
  <si>
    <t>25.73.30.650.001.00.0796.000000000001</t>
  </si>
  <si>
    <t>Шуруповерт</t>
  </si>
  <si>
    <t>drill</t>
  </si>
  <si>
    <t>для завертывания и отвертывания путевых шурупов, гаек клеммных и закладных болтов и сверления отверстий в шпалах</t>
  </si>
  <si>
    <t>Cordless drill Makita BDF454RFE "</t>
  </si>
  <si>
    <t>дрель-шуруповерт 
Аккумуляторная дрель-шуруповерт BDF454RFE</t>
  </si>
  <si>
    <t>1790-1 Т</t>
  </si>
  <si>
    <t>1791 Т</t>
  </si>
  <si>
    <t>industrial dryer</t>
  </si>
  <si>
    <t>Thermo-blower Makita HG651C</t>
  </si>
  <si>
    <t>фен промышленный термовоздуходувка   HG651C</t>
  </si>
  <si>
    <t>1791-1 Т</t>
  </si>
  <si>
    <t>1792 Т</t>
  </si>
  <si>
    <t>25.73.30.370.001.00.0704.000000000000</t>
  </si>
  <si>
    <t>Набор головок торцевых</t>
  </si>
  <si>
    <t>set of tools</t>
  </si>
  <si>
    <t>из 150 предметов</t>
  </si>
  <si>
    <t xml:space="preserve">Proxxcon Industrial № 23 286              </t>
  </si>
  <si>
    <t xml:space="preserve">набор инструментовProxxcon Industrial № 23 286              Полный комплект с флажковыми трещотками, большой и средней на 1/4" и на 1/2". Набор из 65 инструментов содержит торцевые головки от 4 до 34 мм и свечные ключи на 16 и 21 мм. Отверточные биты плоские, крестовые, ТХ-
звездочки и шестигранники с квадратной посадкой, размера от 1,25 до 3 мм. Четыре удлинителя, два универсальных карданных переходника, отверточная
ручка с квадратным гнездом для различных головок.
</t>
  </si>
  <si>
    <t>1793 Т</t>
  </si>
  <si>
    <t>25.73.30.300.002.00.0796.000000000000</t>
  </si>
  <si>
    <t>set of wrenches</t>
  </si>
  <si>
    <t>"Proxxcon Slimline № 23 821. Combination wrenches. Wrench size: 6-7-8-9-10-11-12-13-14-15-17 and 19 mm. Each
Key has a groove in the plastic holder with a marking. "</t>
  </si>
  <si>
    <t>набор гаечных ключейProxxcon Slimline № 23 821. Набор комбинированных гаечных ключей. Размеры ключей: 6-7-8-9-10-11-12-13-14-15-17 и 19 мм. Каждый
ключ имеет свой паз в пластиковом держателе с соответствующей
маркировкой.</t>
  </si>
  <si>
    <t>1794 Т</t>
  </si>
  <si>
    <t>25.73.30.370.002.00.0796.000000000000</t>
  </si>
  <si>
    <t>Six sides sets</t>
  </si>
  <si>
    <t>"Proxxcon № 23 946. Set L-shaped hexagon (HX) of 9 pieces.
Sizes 1,5 - 2,0 - 2,5 - 3,0 - 4,0 - 5,0 - 6,0 - 8,0 and 10 mm. Chrome-vanadium steel.
In a convenient holder gripper. Long section of the rod ends
spherical head 6 faces. A short portion of the rod is beveled</t>
  </si>
  <si>
    <t xml:space="preserve">набор шестигранниковProxxcon № 23 946. Набор Г-образных шестигранников (НХ) из 9 шт.
Размеры 1,5 - 2,0 - 2,5 - 3,0 - 4,0 - 5,0 - 6,0 - 8,0 и 10 мм. Хром-ванадиевая сталь.
В удобном держателе с захватами. Длинная часть стержня заканчивается
сферической головкой с 6 гранями. Короткая часть стержня скошена.
</t>
  </si>
  <si>
    <t>1795 Т</t>
  </si>
  <si>
    <t>Set Г-shaped stars (TX)</t>
  </si>
  <si>
    <t xml:space="preserve">"Proxxon № 23 944. G-shaped set of stars (TX) of the 9 pieces.
Dimensions TH8 - 10 - 15 - 20 - 25 - 27 - 30 - 40 and 50. Special nickel
chromium-molybdenum alloy steel. In a convenient holder gripper.
</t>
  </si>
  <si>
    <t xml:space="preserve">  Набор Г-образных звездочек (ТХ)Proxxcon № 23 944.  Набор Г-образных звездочек (ТХ) из 9 шт.
Размеры ТХ8 - 10 - 15 - 20 - 25 - 27 - 30 - 40 и 50. Специальный никель-
хром-молибденовый сплав стали. В удобном держателе с захватами.
</t>
  </si>
  <si>
    <t>1796 Т</t>
  </si>
  <si>
    <t>A set of screwdriver bits with ratchet</t>
  </si>
  <si>
    <t>"Proxxon № 23 105. A set of screwdriver bits with ratchet screwdriver for all major
types of fasteners 49 pos. Includes reversible ratchet screwdriver
mechanism made of
chrome vanadium steel. automatically
Clip bit: when installing bits
recorded and magnetized. For standard bits per
1/4 '' (6.35 mm) .. The end
5,5-6-6,5-7-8-9-10-11-12 head size and 13mm. adapter
outside the square and hexagon in the long (80 mm)
Short (25 mm) version. Bits 1/4 '' (6.35 mm) standard length
(25 mm) and elongation (80 mm). "</t>
  </si>
  <si>
    <t>Набор отверточных бит с трещоточнойProxxcon № 23 105.  Набор отверточных бит с трещоточной отверткой для всех основных
типов крепежа 49 поз. Включает трещоточную отвертку с реверсивным
механизмом, изготовленным из
хром-ванадиевой стали. Автоматический
зажим для бит: при установке биты
фиксируются и намагничиваются. Для стандартных бит на
1/4" (6,35 мм).. Торцевые
головки размеров 5,5-6-6,5-7-8-9-10-11-12 и 13мм. Адаптер с
внешним квадратом и шестигранником в длинной (80 мм) и
короткой (25 мм) версии. Биты на 1/4" (6,35 мм) стандартной длины
(25 мм) и удлиненные (80 мм).</t>
  </si>
  <si>
    <t>1797 Т</t>
  </si>
  <si>
    <t>Screwdriver</t>
  </si>
  <si>
    <t>Makita DDF453RFE</t>
  </si>
  <si>
    <t>ШуруповертMakita DDF453RFE</t>
  </si>
  <si>
    <t>1798 Т</t>
  </si>
  <si>
    <t>Оборудование для диспетчеризации (Видеостена)</t>
  </si>
  <si>
    <t>LED дисплей 46" Samsung UD46C-B - 10 шт., Модуль цифрового удаленного управления SBB - 10 шт.,  Настенное крепление WMN4675MD - 10 шт., MagicInfo VideoWall 2 Autor - 3 шт, MagicInfo VideoWall 2 Console - 10 шт.</t>
  </si>
  <si>
    <t>LED display 46 "Samsung UD46C-B - 10 pcs., Unit of digital remote control SBB - 10 pcs., Wall mount WMN4675MD - 10 pcs., MagicInfo VideoWall 2 Autor - 3 pieces, MagicInfo VideoWall 2 Console - 10 pcs.</t>
  </si>
  <si>
    <t>1799 Т</t>
  </si>
  <si>
    <t>27.31.12.900.000.00.0796.000000000004</t>
  </si>
  <si>
    <t>Шнур оптический (патчкорд)</t>
  </si>
  <si>
    <t>Optical Patch Cord</t>
  </si>
  <si>
    <t>соединительный, оконцован с двух сторон коннекторами типа SC- SC одномодовое или многомодовое волокно, кабель 3 миллиметра</t>
  </si>
  <si>
    <t>SC-SC multimode 50/125</t>
  </si>
  <si>
    <t>Оптический патч кордSC-SC многомодовый 50/125</t>
  </si>
  <si>
    <t>1800 Т</t>
  </si>
  <si>
    <t>ST-ST multimode</t>
  </si>
  <si>
    <t>Оптический патч кордST-ST многомодовый</t>
  </si>
  <si>
    <t>1801 Т</t>
  </si>
  <si>
    <t>26.30.11.000.000.01.0796.000000000001</t>
  </si>
  <si>
    <t>Радиостанция</t>
  </si>
  <si>
    <t>Portable radio</t>
  </si>
  <si>
    <t>Взрывозащищенная носимая радиостанция Motorola для дооснащения системы подвижной связи, работающей на оборудовании связи стандарта MPT1327 на основе контроллеров Zetron М827</t>
  </si>
  <si>
    <t>Explosion Portable radio Motorola for retrofitting mobile communication system, working on communications equipment standard MPT1327 based on controllers Zetron M827</t>
  </si>
  <si>
    <t>1802 Т</t>
  </si>
  <si>
    <t>26.30.30.900.086.00.0796.000000000000</t>
  </si>
  <si>
    <t>Плата расширения памяти</t>
  </si>
  <si>
    <t>Analogue board for retrofitting a telephone exchange TELRAD</t>
  </si>
  <si>
    <t>ONS3-16 CARD</t>
  </si>
  <si>
    <t>Аналоговая плата для дооснащения телефонной станции TELRADONS3-16 CARD</t>
  </si>
  <si>
    <t>1803 Т</t>
  </si>
  <si>
    <t>26.30.21.900.006.00.0796.000000000040</t>
  </si>
  <si>
    <t>Аппарат телефонный</t>
  </si>
  <si>
    <t>Analog phones</t>
  </si>
  <si>
    <t>стационарный, кнопочный, с АОН, без автоответчика, со спикерфоном</t>
  </si>
  <si>
    <t>Gigaset 5020</t>
  </si>
  <si>
    <t>Аналоговый телефонные аппаратыGigaset 5020</t>
  </si>
  <si>
    <t>1804 Т</t>
  </si>
  <si>
    <t>26.30.30.900.031.00.0796.000000000000</t>
  </si>
  <si>
    <t>Оптический телефон</t>
  </si>
  <si>
    <t>Test tube of telephonist</t>
  </si>
  <si>
    <t>для осуществления голосовой связи по оптическому волокну</t>
  </si>
  <si>
    <t>Pro"sKit MT-8001</t>
  </si>
  <si>
    <t>Тестовая трубка телефонистаPro"sKit MT-8001</t>
  </si>
  <si>
    <t>1804-1 Т</t>
  </si>
  <si>
    <t>1805 Т</t>
  </si>
  <si>
    <t>22.19.73.900.005.00.0778.000000000000</t>
  </si>
  <si>
    <t>nylon collars, ties</t>
  </si>
  <si>
    <t>из перфорированной резиновой ленты, для крепления кабеля</t>
  </si>
  <si>
    <t>5х300mm (100 psc.)</t>
  </si>
  <si>
    <t>Хомуты стяжки нейлоновые(штрабсы)КСС 5х300мм (100 шт.)</t>
  </si>
  <si>
    <t>1806 Т</t>
  </si>
  <si>
    <t>3х100mm (100 psc.)</t>
  </si>
  <si>
    <t>Хомуты стяжки нейлоновые(штрабсы)КСС 3х100мм (100 шт.)</t>
  </si>
  <si>
    <t>1807 Т</t>
  </si>
  <si>
    <t>3х150mm (100 psc.)</t>
  </si>
  <si>
    <t>Хомуты стяжки нейлоновые(штрабсы)КСС 3х150мм (100 шт.)</t>
  </si>
  <si>
    <t>1808 Т</t>
  </si>
  <si>
    <t>4х200mm (100 psc.)</t>
  </si>
  <si>
    <t>Хомуты стяжки нейлоновые(штрабсы)КСС 4х200мм (100 шт.)</t>
  </si>
  <si>
    <t>1809 Т</t>
  </si>
  <si>
    <t>8х200mm (100 psc.)</t>
  </si>
  <si>
    <t>Хомуты стяжки нейлоновые(штрабсы)КСС 8х200мм (100 шт.)</t>
  </si>
  <si>
    <t>1810 Т</t>
  </si>
  <si>
    <t>Electrical tape "Aviora" based on polyvinyl chloride.</t>
  </si>
  <si>
    <t xml:space="preserve"> (Articles 305-013), 19mm x 20m)</t>
  </si>
  <si>
    <t>Изоляционная лента "Aviora"  на основе поливинилхлорида.ПВХ (артикул 305-013),19мм х 20м)</t>
  </si>
  <si>
    <t>1810-1 Т</t>
  </si>
  <si>
    <t>1811 Т</t>
  </si>
  <si>
    <t>Hairdryer</t>
  </si>
  <si>
    <t>GHG 660  LCD</t>
  </si>
  <si>
    <t>Фен электрический  GHG 660  LCD</t>
  </si>
  <si>
    <t>1811-1 Т</t>
  </si>
  <si>
    <t>1812 Т</t>
  </si>
  <si>
    <t>perforator</t>
  </si>
  <si>
    <t>GBH 2-28 DFV</t>
  </si>
  <si>
    <t>Перфоратор GBH 2-28 DFV</t>
  </si>
  <si>
    <t>1812-1 Т</t>
  </si>
  <si>
    <t>1813 Т</t>
  </si>
  <si>
    <t>Rechargeable Battery</t>
  </si>
  <si>
    <t>WP 5-12 12V / 5Ah. Sealed gel battery. Dimensions: 90*70*107 mm. WP 5-12 12V / 5 Ah for Smart - UPS RT 3000, complete with the 4th Battery Pack.</t>
  </si>
  <si>
    <t>Батарея аккумуляторная  WP 5-12 12V/5 Ah . Герметичная гелевая аккумуляторная батарея. Размеры (ДхШхВ): 90х70х107 мм. WP 5-12 12V/5 Ah для Smart - UPS RT 3000 в комплекте с 4-я Battery Pack.</t>
  </si>
  <si>
    <t>1813-1 Т</t>
  </si>
  <si>
    <t>1813-2 Т</t>
  </si>
  <si>
    <t>1814 Т</t>
  </si>
  <si>
    <t>Handset</t>
  </si>
  <si>
    <t>Digital terminal DUAL</t>
  </si>
  <si>
    <t>Трубка телефоннаядля цифрового терминала DUAL</t>
  </si>
  <si>
    <t>1814-1 Т</t>
  </si>
  <si>
    <t>1815 Т</t>
  </si>
  <si>
    <t>26.30.23.900.033.00.0796.000000000000</t>
  </si>
  <si>
    <t>Станция ввода/вывода</t>
  </si>
  <si>
    <t>"Weatherproof Wi-Fi / TDMA access point / subscriber station IP55. The standard 802.11a / n, 5050-5825 MHz, power of 500 mW, 2 * RPSMA connector, 10/100 BASE-TX (RJ45) Ethernet. Operating temperature range -30 + 75C with optional lightning protection Ethernet port
"</t>
  </si>
  <si>
    <t>для распределенного ввода/вывода сигналов, степень защиты IP 20</t>
  </si>
  <si>
    <t>RocketM5(EU)</t>
  </si>
  <si>
    <t>Всепогодная Wi-Fi/TDMA точка доступа/абонентская станция IP55. Стандарт 802.11a/n, 5050-5825 MHz, мощность 500 mW, 2*RPSMA разъема, 10/100 BASE-TX (RJ45) Ethernet. Диапазон рабочих температур -30 +75С с дополнительной грозозащитой Ethernet порта
RocketM5(EU)</t>
  </si>
  <si>
    <t>1815-1 Т</t>
  </si>
  <si>
    <t>1816 Т</t>
  </si>
  <si>
    <t>26.30.40.300.000.00.0796.000000000000</t>
  </si>
  <si>
    <t>Антенна</t>
  </si>
  <si>
    <t>Sector base station antenna bandwidth 5,15-5,85GGts, KU19dBi, the radiation pattern of 120 °</t>
  </si>
  <si>
    <t>для стационарных радиостанций, ретрансляторов, радиомодемов, дипольная (петлевая), частота 136-174 MHz</t>
  </si>
  <si>
    <t>AM-5G19-120</t>
  </si>
  <si>
    <t>Секторная антенна базовой станции диапазон частот 5,15-5,85ГГц, КУ19dBi, диаграмма направленности 120°AM-5G19-120</t>
  </si>
  <si>
    <t>1816-1 Т</t>
  </si>
  <si>
    <t>1817 Т</t>
  </si>
  <si>
    <t>26.30.23.900.006.00.0839.000000000000</t>
  </si>
  <si>
    <t>Медиа (транспортный) шлюз (Media Gateway)</t>
  </si>
  <si>
    <t>Carrier-grade VoIP gateway module 16 FXO ports for voice traffic and fax messages in IP-based networks on the protocol SIP 2.0. Supports connection "point-to-point" (Peer-to-Peer), and calls through SIP-proxy</t>
  </si>
  <si>
    <t>операторский класс, плотность каналов низкая, VoIP-кодекам</t>
  </si>
  <si>
    <t xml:space="preserve">FG-ACE-NM-V
C-16O
</t>
  </si>
  <si>
    <t xml:space="preserve">VoIP шлюз операторского класса с модулем на 16 FXO портов для передачи голосового трафика и факсимильных сообщений в IP-сетях по протоколу SIP 2.0. Поддержка соединения типа "точка-точка" (Peer-to-Peer) и вызовы через SIP-прокси серверыFG-ACE-NM-V
C-16O
</t>
  </si>
  <si>
    <t>1817-1 Т</t>
  </si>
  <si>
    <t>1818 Т</t>
  </si>
  <si>
    <t>26.30.11.000.007.00.0839.000000000000</t>
  </si>
  <si>
    <t>Оборудование радиомоста</t>
  </si>
  <si>
    <t xml:space="preserve">Radiomost Wi-Fi 802.11a / n / TDMA, 10/100 Eth, integrated into the antenna 22 dB more thunderstorm protection, fasteners and connecting cables.
Processor Atheros MIPS 74KC, 560 MHz
RAM 64MB DDR2, 8 MB Flash
Network interface1 x 10/100/100 Base-TX (Cat. 5, RJ-45) GigE Ethernet Interface
Width kanala5 / 8/10/20/30/40 MHz
Working range: 5.725 - 5.5850 GHz (US), 5.170-5.875 (WW)
Coverage up to 25 km with external placement
</t>
  </si>
  <si>
    <t>cкорость передачи 1-1000Мб/с, дальность действия 1-100 км, частотный диапазон 2‒6 Ггц</t>
  </si>
  <si>
    <t xml:space="preserve">Радиомост Wi-Fi 802.11a/n/TDMA, 10/100 Eth, интегрированный в антенну 22 дБ с дополнительной грозозощитой, крепежом и соединительными кабелями. 
Процессор Atheros MIPS 74KC, 560 MHz
Оперативная память 64MB DDR2, 8 MB Flash
Сетевой интерфейс1 x 10/100/100 Base-TX (Cat. 5, RJ-45) GigE Ethernet Interface
Ширина канала5/8/10/20/30/40 МГц
Рабочий диапазон:5.725 - 5.5850 GHz (US), 5.170-5.875 (WW)
Зона покрытия До 25 км при внешнем размещении
PBE-M5-400(EU)
</t>
  </si>
  <si>
    <t>1818-1 Т</t>
  </si>
  <si>
    <t>1819 Т</t>
  </si>
  <si>
    <t>26.30.30.900.096.00.0796.000000000001</t>
  </si>
  <si>
    <t>Модуль голосовой/факсовый сетевой VoIP</t>
  </si>
  <si>
    <t>Voice Gateway with two FXS ports</t>
  </si>
  <si>
    <t>2 порта</t>
  </si>
  <si>
    <t xml:space="preserve">FG-ACE-VC-11
0-2
</t>
  </si>
  <si>
    <t xml:space="preserve">Голосовой шлюз с двумя портами FXSFG-ACE-VC-11
0-2
</t>
  </si>
  <si>
    <t>1819-1 Т</t>
  </si>
  <si>
    <t>1820 Т</t>
  </si>
  <si>
    <t>26.51.41.000.015.00.0796.000000000000</t>
  </si>
  <si>
    <t>Дозиметр</t>
  </si>
  <si>
    <t>RADIOMETER-Dosimeter, type:"RKS-01GN-SOLO"</t>
  </si>
  <si>
    <t>прямопоказывающий</t>
  </si>
  <si>
    <t xml:space="preserve">KEY FEATURES: detecting unit of gamma radiation. Scintillation detection unit. Energy range of gamma radiation: ÷ 20 keV to 10 MeV. Measuring range: · the equivalent dose: 0,01¸3h102 mV / h. · Equivalent dose: 0,1 ¸ 1.times.10.sup.8 mV. Limit of allowable basic relative error: ± 15%. Detecting unit of neutron radiation. Range-energy neutron radiation registration: ÷ 0.025 eV to 10 MeV. Measuring range: · the equivalent dose: 0,1¸1h105 mV / h. · Equivalent dose: 0,1 ¸ 1.times.10.sup.8 mV.
</t>
  </si>
  <si>
    <t xml:space="preserve">РАДИОМЕТР-ДОЗИМЕТР типа «РКС-01ГН-СОЛО»ОСНОВНЫЕ ХАРАКТЕРИСТИКИ: Блок детектирования гамма-излучения. Блок детектирования сцинтилляционный. Диапазон регистрируемых энергий гамма-излучений:20 кэВ÷10 МэВ. Диапазон измерения:· мощности эквивалентной дозы:0,01¸3х102 мкВ/ч. ·эквивалентной дозы:0,1 ¸ 1х108 мкВ. Предел допустимой основной относительной погрешности:±15 %. Блок детектирования нейтронного излучения. Диапазон регистрации энергий нейтронного излучения:0,025 эВ÷10 МэВ. Диапазон измерения:· мощности эквивалентной дозы:0,1¸1х105 мкВ/ч. · эквивалентной дозы:0,1 ¸ 1х108 мкВ. </t>
  </si>
  <si>
    <t>1821 Т</t>
  </si>
  <si>
    <t>26.51.82.500.030.00.0796.000000000001</t>
  </si>
  <si>
    <t>Spare parts for gas analyzers</t>
  </si>
  <si>
    <t>для нитей накала газоанализатора</t>
  </si>
  <si>
    <t>Spare parts for gas analyzers BW GasAlertMax XT II: 1) battery charger for charging via the car cigarette lighter - 1 pc., 2) power cord to connect the analyzer to the computer with the software Fleet Manager - 1 pc., 3) telescopic tube of 1.8 m - 1psc .</t>
  </si>
  <si>
    <t xml:space="preserve">Комплект ЗИП для газоанализаторовЗИП для газоанализаторов BW GasAlertMax XT II: 1) зарядное устройство для зарядки через прикуриватель автомобиля - 1 шт., 2) шнур для подключения газоанализатора к компьютеру с программным обеспечением Fleet Manager - 1 шт., 3) зонд телескопический 1,8 м - 1 шт. </t>
  </si>
  <si>
    <t>1822 Т</t>
  </si>
  <si>
    <t>26.40.33.900.000.00.0839.000000000000</t>
  </si>
  <si>
    <t>Оборудование для системы видеонаблюдения улично-дорожной сети</t>
  </si>
  <si>
    <t>Package of autonomous mobile surveillance system</t>
  </si>
  <si>
    <t>комплекс оборудования для видеонаблюдения за транспортной ситуацией на перекрестках улично-дорожной сети</t>
  </si>
  <si>
    <t>The kit includes: solar panels, one to operate the camcorder high definition equipment for wireless communication, etc.</t>
  </si>
  <si>
    <t>Комплект автономной мобильной системы видеонаблюденияВ комплект входит: солнечная батарей, 1 управляемая видеокамера высокой четкости, оборудование для обеспечения беспроводной связи и др.</t>
  </si>
  <si>
    <t>1823 Т</t>
  </si>
  <si>
    <t>26.20.16.300.005.00.0796.000000000001</t>
  </si>
  <si>
    <t>Принтер матричный</t>
  </si>
  <si>
    <t>dot matrix printer</t>
  </si>
  <si>
    <t>цветной, формат А4, скорость печати 300 знаков/с, разрешение 240*144 dpi</t>
  </si>
  <si>
    <t>OKI Microline 320 Turbo</t>
  </si>
  <si>
    <t>Матричный принтерOKI Microline 320 Turbo</t>
  </si>
  <si>
    <t>1824 Т</t>
  </si>
  <si>
    <t>26.30.30.900.022.00.0796.000000000000</t>
  </si>
  <si>
    <t>Модулятор</t>
  </si>
  <si>
    <t xml:space="preserve">Kit multiplexer for 4 E1, Ethernet data channel 100Mbit / s and 8 telephone channels at a distance of 40 km and 80 km over a single fiber
</t>
  </si>
  <si>
    <t>для оптического мультиплексора</t>
  </si>
  <si>
    <t xml:space="preserve">
Universal power supply 220VAC, 48VDC. Dimensions set 480*86*230, RS-232 control, VT100, telnet, HTTP, SNMP, 2-port RS-232 / RS-485. Integrated V.35, the possibility of transferring 2/4-wire VF channels. Type of alarm - CAS.</t>
  </si>
  <si>
    <t>Комплект мультиплексора для передачи 4-х потоков Е1, канала передачи данных Ethernet 100Мбит/с  и 8 телефонных каналов на расстояние 40 и 80 км по одному волокнуУниверсальное питание 220VAC, 48VDC. Габариты комплекта 480х86х230, управление RS-232, VT100, telnet, HTTP, SNMP,  2 порта RS-232/RS-485. Встроенный интерфейс V.35, возможность передачи 2/4-х проводных каналов ТЧ. Тип сигнализации — CAS.</t>
  </si>
  <si>
    <t>1825 Т</t>
  </si>
  <si>
    <t>Chassis of Gateway</t>
  </si>
  <si>
    <t>FG-ACE-VC-220</t>
  </si>
  <si>
    <t>Шасси головного шлюза FG-ACE-VC-220</t>
  </si>
  <si>
    <t>1826 Т</t>
  </si>
  <si>
    <t>26.20.16.300.006.00.0796.000000000064</t>
  </si>
  <si>
    <t>Color Printer</t>
  </si>
  <si>
    <t>цветной, формат А3, скорость печати (ч/б) менее  20 стр/м, разрешение 1200*1200 dpi</t>
  </si>
  <si>
    <t>A3 Xerox Phaser 7500DN</t>
  </si>
  <si>
    <t>Цветной принтерA3 Xerox Phaser 7500DN</t>
  </si>
  <si>
    <t>1826-1 Т</t>
  </si>
  <si>
    <t>1827 Т</t>
  </si>
  <si>
    <t>26.20.16.300.006.00.0796.000000000053</t>
  </si>
  <si>
    <t>цветной, формат А4, скорость печати (ч/б) 31-40 стр/м, разрешение 2400*600 dpi</t>
  </si>
  <si>
    <t xml:space="preserve"> A4 Xerox Phaser 6700DN</t>
  </si>
  <si>
    <t>Цветной принтер A4 Xerox Phaser 6700DN</t>
  </si>
  <si>
    <t>1827-1 Т</t>
  </si>
  <si>
    <t>1828 Т</t>
  </si>
  <si>
    <t>26.20.40.000.136.00.0839.000000000000</t>
  </si>
  <si>
    <t>Set of cartridges 4 colors high capacity for Phaser 7500DN on each 17,8K</t>
  </si>
  <si>
    <t>Комплект картриджей 4-х цветов повышенной емкости для Phaser 7500DN на 17,8К каждый</t>
  </si>
  <si>
    <t>1829 Т</t>
  </si>
  <si>
    <t>Set of cartridges 4 colors for increased capacity on the Phaser 6700DN 12K each</t>
  </si>
  <si>
    <t>Комплект картриджей 4-х цветов повышенной емкости для Phaser 6700DN на 12К каждый</t>
  </si>
  <si>
    <t>1830 Т</t>
  </si>
  <si>
    <t>26.30.23.900.025.00.0796.000000000005</t>
  </si>
  <si>
    <t>Модем</t>
  </si>
  <si>
    <t>Mobile Wi-Fi 4G routers connected with unlimited Internet for 12 months</t>
  </si>
  <si>
    <t>мобильный, 4G</t>
  </si>
  <si>
    <t>Battery is not less than 1500 mAh. Supported operating systems: Windows XP SP3, Windows Vista SP1 / SP2, Windows 7, Windows 8, Windows 8.1 (not support Windows RT), Mac OS X 10.7, 10.8 and 10.9 with the latest update. 4G (LTE 1800). Receive up to 100 Mbit / s; Transfer up to 50 Mbit / s.</t>
  </si>
  <si>
    <t>Мобильные Wi-Fi роутеры 4G с подключенным безлимитным Интернетом на 12 месяцев Аккумуляторная батарея, не менее 1500 мАч. Поддерживаемые операционные системы: Windows XP SP3, Windows Vista SP1 / SP2, Windows 7, Windows 8, Windows 8.1 (не поддерживает Windows RT), Mac OS X 10.7, 10.8 и 10.9 с последним обновлениям. 4G (LTE 1800). Прием до 100 Мбит/с; Передача до 50 Мбит/с .</t>
  </si>
  <si>
    <t>1831 Т</t>
  </si>
  <si>
    <t>14.19.43.990.005.00.0796.000000000002</t>
  </si>
  <si>
    <t>Шапка</t>
  </si>
  <si>
    <t>A winter hat</t>
  </si>
  <si>
    <t>мужская, из шерстяной ткани</t>
  </si>
  <si>
    <t>Headgear sports sample is made of knitted fabric with a lapel.</t>
  </si>
  <si>
    <t>Шапка зимняяГоловной убор спортивного образца, выполнен из трикотажного полотна с отворотом.</t>
  </si>
  <si>
    <t>февраль - март 2016г.</t>
  </si>
  <si>
    <t>1832 Т</t>
  </si>
  <si>
    <t>14.19.12.900.005.00.0796.000000000000</t>
  </si>
  <si>
    <t>Подшлемник</t>
  </si>
  <si>
    <t>Helmet Liner</t>
  </si>
  <si>
    <t>для ношения под защитной каски (слесаря), трикотажный из синтетической пряжи</t>
  </si>
  <si>
    <t>Soft and comfortable for the balaclava helmets with a cape and a high part of the chin.</t>
  </si>
  <si>
    <t>Подшлемник для каскиМягкий и удобный подшлемник для каски  с пелериной и высокой подбородочной частью.</t>
  </si>
  <si>
    <t>1833 Т</t>
  </si>
  <si>
    <t>14.12.30.100.006.00.0796.000000000000</t>
  </si>
  <si>
    <t>Краги</t>
  </si>
  <si>
    <t xml:space="preserve">Chaps welding </t>
  </si>
  <si>
    <t>для защиты рук от повышенных температур, из термостойкого материала</t>
  </si>
  <si>
    <t>Chaps welding spilkovye. Leather welder.</t>
  </si>
  <si>
    <t xml:space="preserve">Краги сварочные спилковыеКраги сварочные спилковые. Из  кожи для сварщика. </t>
  </si>
  <si>
    <t>1834 Т</t>
  </si>
  <si>
    <t>32.99.11.500.002.00.0796.000000000000</t>
  </si>
  <si>
    <t>Каска</t>
  </si>
  <si>
    <t>helmet</t>
  </si>
  <si>
    <t>пластмассовая</t>
  </si>
  <si>
    <t>safety helmet made of ABS - plastic. An innovative form of type to improve visibility when looking up.</t>
  </si>
  <si>
    <t xml:space="preserve">Каска защитная из АБС - пластика. Инновационная форма типа  для улучшенного обзора при взгляде вверх. </t>
  </si>
  <si>
    <t>1835 Т</t>
  </si>
  <si>
    <t>14.12.30.100.000.00.0715.000000000017</t>
  </si>
  <si>
    <t>insulating gloves</t>
  </si>
  <si>
    <t>для защиты рук технические, из латекса, бесшовные, диэлектрические</t>
  </si>
  <si>
    <t>Seamless dielectric natural latex gloves.</t>
  </si>
  <si>
    <t xml:space="preserve">Перчатки диэлектрическиеБесшовные диэлектрические перчатки из натурального латекса. </t>
  </si>
  <si>
    <t>1836 Т</t>
  </si>
  <si>
    <t>32.99.11.900.016.03.0796.000000000000</t>
  </si>
  <si>
    <t>Replacement filter. Element for respirators</t>
  </si>
  <si>
    <t>для защиты от пылей и туманов, для респиратора</t>
  </si>
  <si>
    <t>Filter for cleaning air respirator, depending on the type of contamination of the ambient air</t>
  </si>
  <si>
    <t xml:space="preserve">Сменный фильтр. Элемент к респираторам Фильтр для очистки воздуха респираторов, в зависимости от вида загрязнений окружающего воздуха </t>
  </si>
  <si>
    <t>1837 Т</t>
  </si>
  <si>
    <t>26.51.53.900.056.00.0796.000000000000</t>
  </si>
  <si>
    <t>Алкотестер</t>
  </si>
  <si>
    <t>Professional Breathalyzer DRIGER-6810, a portable printer</t>
  </si>
  <si>
    <t>стационарный, встроенная память на 10 измерений, общая память до 70 000 измерений</t>
  </si>
  <si>
    <t xml:space="preserve">Профессиональный алкотестер DRIGER-6810, портативный c принтером.. </t>
  </si>
  <si>
    <t>1837-1 Т</t>
  </si>
  <si>
    <t>7; 11; 19; 20; 21;</t>
  </si>
  <si>
    <t>1838 Т</t>
  </si>
  <si>
    <t>1838-1 Т</t>
  </si>
  <si>
    <t>1839 Т</t>
  </si>
  <si>
    <t>25.71.11.390.000.00.0704.000000000000</t>
  </si>
  <si>
    <t>knife Set</t>
  </si>
  <si>
    <t>нескладной</t>
  </si>
  <si>
    <t>Набор ножей</t>
  </si>
  <si>
    <t>1840 Т</t>
  </si>
  <si>
    <t>28.14.12.300.001.00.0796.000000000002</t>
  </si>
  <si>
    <t>Mixer</t>
  </si>
  <si>
    <t>смеситель, кран - для умывальника и мойки, двухрукояточный, ГОСТ 25809-96</t>
  </si>
  <si>
    <t>Смеситель для раковины</t>
  </si>
  <si>
    <t>1841 Т</t>
  </si>
  <si>
    <t>towels</t>
  </si>
  <si>
    <t>(bath, facial, leg) Terry</t>
  </si>
  <si>
    <t>Полотенеце(банное, для лица, для ног)  махровое</t>
  </si>
  <si>
    <t>1842 Т</t>
  </si>
  <si>
    <t>14.14.12.490.000.00.0796.000000000002</t>
  </si>
  <si>
    <t>Халат</t>
  </si>
  <si>
    <t>Bathrobes bath</t>
  </si>
  <si>
    <t>мужской, трикотажный, из искусственной пряжи, ГОСТ 25296-2003</t>
  </si>
  <si>
    <t>terry</t>
  </si>
  <si>
    <t>Халаты банные махровые</t>
  </si>
  <si>
    <t>1843 Т</t>
  </si>
  <si>
    <t>15.20.11.300.000.00.0715.000000000000</t>
  </si>
  <si>
    <t>Тапочки</t>
  </si>
  <si>
    <t>Slippers</t>
  </si>
  <si>
    <t>мужские, общего назначения, из поливинилхлорида, ГОСТ 1135-2005</t>
  </si>
  <si>
    <t>Тапочки одноразовые</t>
  </si>
  <si>
    <t>1844 Т</t>
  </si>
  <si>
    <t>20.42.16.300.000.00.0796.000000000001</t>
  </si>
  <si>
    <t>Шампунь</t>
  </si>
  <si>
    <t>shampoo</t>
  </si>
  <si>
    <t>для волос, в одноразовой упаковке, СТ РК ГОСТ Р 52345-2007</t>
  </si>
  <si>
    <t xml:space="preserve">Шампунь одноразовый  </t>
  </si>
  <si>
    <t>1845 Т</t>
  </si>
  <si>
    <t>20.42.19.100.000.00.0796.000000000000</t>
  </si>
  <si>
    <t>Гель</t>
  </si>
  <si>
    <t>Shower gel</t>
  </si>
  <si>
    <t>для душа, желеобразный, ароматизированный, СТ РК ГОСТ Р 52345-2007</t>
  </si>
  <si>
    <t xml:space="preserve">Гель для душа одноразовый  </t>
  </si>
  <si>
    <t>1846 Т</t>
  </si>
  <si>
    <t>20.42.18.500.001.00.0778.000000000000</t>
  </si>
  <si>
    <t>Паста</t>
  </si>
  <si>
    <t>Toothpaste</t>
  </si>
  <si>
    <t>для чистки зубов, СТ РК ГОСТ Р 51577-2003</t>
  </si>
  <si>
    <t xml:space="preserve">Зубная паста  одноразовая </t>
  </si>
  <si>
    <t>1847 Т</t>
  </si>
  <si>
    <t>20.42.18.900.002.00.0796.000000000001</t>
  </si>
  <si>
    <t>Toothbrushes</t>
  </si>
  <si>
    <t>зубная, средней жесткости, ГОСТ 6388-2003</t>
  </si>
  <si>
    <t>Зубные щётки  одноразовые</t>
  </si>
  <si>
    <t>1848 Т</t>
  </si>
  <si>
    <t>27.51.23.300.001.00.0796.000000000001</t>
  </si>
  <si>
    <t>hairdryer</t>
  </si>
  <si>
    <t>для волос, диффузор</t>
  </si>
  <si>
    <t>Power 2100 W; 6 modes of operation; Cold air stream; Ionization; Nozzle 14mm Hub</t>
  </si>
  <si>
    <t>ФенМощность 2100Вт; 6 режимов работы; Холодный обдув; Ионизация; Насадка концентратор 14мм</t>
  </si>
  <si>
    <t>1849 Т</t>
  </si>
  <si>
    <t>14.19.32.350.007.00.0796.000000000000</t>
  </si>
  <si>
    <t>cap</t>
  </si>
  <si>
    <t>одноразовая, спецодежда медицинская, из гипоаллергенного материала</t>
  </si>
  <si>
    <t>for hair</t>
  </si>
  <si>
    <t xml:space="preserve">Шапочкадля волос </t>
  </si>
  <si>
    <t>1850 Т</t>
  </si>
  <si>
    <t>22.29.23.700.007.00.0796.000000000000</t>
  </si>
  <si>
    <t>Вешалка-плечики</t>
  </si>
  <si>
    <t>Shoulder</t>
  </si>
  <si>
    <t>for clothes</t>
  </si>
  <si>
    <t xml:space="preserve">Плечики для одежды </t>
  </si>
  <si>
    <t>1851 Т</t>
  </si>
  <si>
    <t>32.91.11.900.002.00.0796.000000000002</t>
  </si>
  <si>
    <t>Brush for footwear</t>
  </si>
  <si>
    <t>обувная</t>
  </si>
  <si>
    <t xml:space="preserve">Щётка для обуви одноразовая </t>
  </si>
  <si>
    <t>1852 Т</t>
  </si>
  <si>
    <t>20.41.43.350.000.00.0796.000000000000</t>
  </si>
  <si>
    <t>Shoe polish</t>
  </si>
  <si>
    <t>для обуви</t>
  </si>
  <si>
    <t>colorless and black-time</t>
  </si>
  <si>
    <t xml:space="preserve">Крем для обувибесцветный и чёрный одноразовый </t>
  </si>
  <si>
    <t>1853 Т</t>
  </si>
  <si>
    <t>23.13.13.700.009.01.0796.000000000000</t>
  </si>
  <si>
    <t>Glasses</t>
  </si>
  <si>
    <t>из стекла, для зубных щеток</t>
  </si>
  <si>
    <t>Стаканы</t>
  </si>
  <si>
    <t>1854 Т</t>
  </si>
  <si>
    <t>13.92.11.300.000.00.0796.000000000008</t>
  </si>
  <si>
    <t>blanket</t>
  </si>
  <si>
    <t>шерстяное, размер 180*200 см, двухспальное, ГОСТ 9382-78</t>
  </si>
  <si>
    <t>winter 180*200</t>
  </si>
  <si>
    <t>Одеялозимнее 180*200</t>
  </si>
  <si>
    <t>1855 Т</t>
  </si>
  <si>
    <t>13.92.11.900.000.00.0796.000000000002</t>
  </si>
  <si>
    <t>шелковое, размер 180*200 см, двухспальное</t>
  </si>
  <si>
    <t>summer 180*200</t>
  </si>
  <si>
    <t>Одеяло летние 180*200</t>
  </si>
  <si>
    <t>1856 Т</t>
  </si>
  <si>
    <t>26.40.20.900.000.00.0796.000000000003</t>
  </si>
  <si>
    <t>жидкокристаллический (LCD), аналоговый</t>
  </si>
  <si>
    <t>Direct LED, 40 "(102 cm) Aspect ratio 16: 9, resolution FullHD (1920x1080), 100Hz refresh rate, Progressive Scan, Support DVB-T / T2 / C, viewing angle of 178 °, Sound Power 16 W (2x8 W)</t>
  </si>
  <si>
    <t xml:space="preserve">ТелевизорDirect LED, Диагональ 40" (102 см) ,Формат экрана 16:9 ,Разрешение FullHD (1920x1080), Частота обновления 100 Гц ,Прогрессивная развертка,  Поддержка DVB-T/ T2/C, Угол обзора 178°, Мощность звука 16 Вт (2x8 Вт),  </t>
  </si>
  <si>
    <t>1857 Т</t>
  </si>
  <si>
    <t>Performance in the cold 4692W
Power consumption in cooling mode 1460W
Recommended area of cooling / heating 50 / 55m2
The quantity of condensate 1.2 l / h
EER / C.O.P. in cooling mode 3.21 W / W
Performance of heat 4900W
Power consumption in heating 1430 W
Current consumption in the heating mode 9.2A
EER / C.O.P. in heating mode 3.48 W / W
Air flow internal unit 850m3 / h
Noise Level unit 46/44/39 / 35dB A
The noise level of the outdoor unit 55dB A
Power supply 1/220 / 50Ph / V / Hz
Current consumption in cooling mode 9.2A "</t>
  </si>
  <si>
    <t>Настенный кондиционер GREE-18:BEEПроизводительность по холоду 4692W
Потребляемая мощность в режиме охлаждения 1460W
Рекомендуемая площадь охлаждения/обогрева 50/55м2
Количество конденсата 1.2 l/h
EER/C.O.P. в режиме охлаждения 3.21 W/W
Производительность по теплу 4900W
Потребляемая мощность в режиме обогрева 1430 W
Потребляемый ток в режиме обогрева 9.2A
EER/C.O.P. в режиме обогрева 3.48 W/W
Расход воздуха внутренним блоком 850m3/h
Уровень шума внутреннего блока 46/44/39/35dB A
Уровень шума наружного блока 55dB A
Напряжение питания 1/220/50Ph/V/Hz
Потребляемый ток в режиме охлаждения 9.2A</t>
  </si>
  <si>
    <t>1858 Т</t>
  </si>
  <si>
    <t>12JQFS(GOOD)</t>
  </si>
  <si>
    <t>Кондиционер Samsung AR-12JQFS(GOOD)</t>
  </si>
  <si>
    <t>1859 Т</t>
  </si>
  <si>
    <t>Теплосчетчик</t>
  </si>
  <si>
    <t>Heat</t>
  </si>
  <si>
    <t>ТВ7</t>
  </si>
  <si>
    <t>ТеплосчетчикТВ7</t>
  </si>
  <si>
    <t>1860 Т</t>
  </si>
  <si>
    <t>Конверт формат А3, белый, с клапаном, без окошка, самоклеющийся</t>
  </si>
  <si>
    <t>1861 Т</t>
  </si>
  <si>
    <t>anti-stapler</t>
  </si>
  <si>
    <t>With button lock</t>
  </si>
  <si>
    <t xml:space="preserve">Антистеплер С кнопкой блокировки </t>
  </si>
  <si>
    <t>1862 Т</t>
  </si>
  <si>
    <t>Stapler high</t>
  </si>
  <si>
    <t>№24/6, 26/6, 25 papers</t>
  </si>
  <si>
    <t>Степлер большой №24/6, 26/6, 25 листов</t>
  </si>
  <si>
    <t>1863 Т</t>
  </si>
  <si>
    <t>the number of punched sheets: 210, type and size of staples: 23/6 - 23/13</t>
  </si>
  <si>
    <t>Степлер количество пробиваемых листов: 210,Тип и размер скоб для степлера: 23/6 - 23/13</t>
  </si>
  <si>
    <t>1864 Т</t>
  </si>
  <si>
    <t>32.99.59.900.059.00.0796.000000000000</t>
  </si>
  <si>
    <t>Sponge boards</t>
  </si>
  <si>
    <t>для маркерной доски</t>
  </si>
  <si>
    <t>for board</t>
  </si>
  <si>
    <t>Губка для доскиДля маркерных досок</t>
  </si>
  <si>
    <t>1865 Т</t>
  </si>
  <si>
    <t>28.24.11.900.007.00.0796.000000000000</t>
  </si>
  <si>
    <t>Машина шлифовальная</t>
  </si>
  <si>
    <t>small bolgarka</t>
  </si>
  <si>
    <t>прямая, с цанговым зажимом, мощность не менее 315 Вт, частота вращения не менее 25000 об/мин</t>
  </si>
  <si>
    <t>Grid power 850 W Adjustable rpm Spindle thread has M-14 The maximum diameter of the disc -125mm diameter planting -22.2 mm hole of disc, often rotating disk -11000 r / min</t>
  </si>
  <si>
    <t>Болгарка маленькая питание сетевая мощность 850 Вт Регулировка оборотов есть Резьба шпинделя М-14 Максим.диаметр диска -125мм,диаметр посадочного -22.2 мм отверствия диска,часто вращения диска -11000 об/мин</t>
  </si>
  <si>
    <t>1866 Т</t>
  </si>
  <si>
    <t>27.90.31.900.010.00.0796.000000000000</t>
  </si>
  <si>
    <t>Аппарат газосварочный</t>
  </si>
  <si>
    <t>portable welding machine</t>
  </si>
  <si>
    <t>электролизный</t>
  </si>
  <si>
    <t>Сварочный аппарат переносной</t>
  </si>
  <si>
    <t>1867 Т</t>
  </si>
  <si>
    <t>Set of keys</t>
  </si>
  <si>
    <t>Комплект ключей</t>
  </si>
  <si>
    <t>1868 Т</t>
  </si>
  <si>
    <t>screwdriver Set</t>
  </si>
  <si>
    <t>Комплект отвертки</t>
  </si>
  <si>
    <t>1869 Т</t>
  </si>
  <si>
    <t>Set of screwdrivers for electricians</t>
  </si>
  <si>
    <t>Комплект отверток для электриков</t>
  </si>
  <si>
    <t>1870 Т</t>
  </si>
  <si>
    <t>28.30.86.900.000.00.0796.000000000000</t>
  </si>
  <si>
    <t>Газонокосилка</t>
  </si>
  <si>
    <t>Matakos</t>
  </si>
  <si>
    <t>бензиновая, самоходная</t>
  </si>
  <si>
    <t xml:space="preserve">electric Model FSE-81 230 V, power 1000 Vves 4.1 kg mowing head AUTOCUT C 5-7
</t>
  </si>
  <si>
    <t>Матакос электрический модель FSE-81 напряжение 230,мощность 1000 Ввес 4,1 кг косильная головка AUTOCUT C 5-7</t>
  </si>
  <si>
    <t>1871 Т</t>
  </si>
  <si>
    <t>The lawn-mower</t>
  </si>
  <si>
    <t>electric motor, power 1600W, bagging, cutting width 20-75mm, weight 23 kg.</t>
  </si>
  <si>
    <t>Газоно косилка 'электрический двигатель,мощность 1600Вт, травосборник, ширина скашивания 20-75мм,вес 23 кг.</t>
  </si>
  <si>
    <t>1872 Т</t>
  </si>
  <si>
    <t>28.13.14.100.000.01.0796.000000000004</t>
  </si>
  <si>
    <t>Grundfos Pumps</t>
  </si>
  <si>
    <t>погружной, тип ЭЦВ4-1,5-120</t>
  </si>
  <si>
    <t>Type CRN5-36 AFGJ-G-E-HQQE,  Model A96514222P31419, 50 Hz,2919min-  5,8m3/h  5,50 Kw  248,4m  25 bar  120t Flanging connection</t>
  </si>
  <si>
    <t>Насос GrundfosType CRN5-36 AFGJ-G-E-HQQE,  Model A96514222P31419, 50 Hz,2919min-  5,8m3/h  5,50 Kw  248,4m  25 bar  120t флянцевое соединение</t>
  </si>
  <si>
    <t>1873 Т</t>
  </si>
  <si>
    <t>27.40.15.990.004.00.0796.000000000012</t>
  </si>
  <si>
    <t>Лампа ультрафиолетовая</t>
  </si>
  <si>
    <t>UV lamps</t>
  </si>
  <si>
    <t>тип цоколя Е27, мощность 120 Вт</t>
  </si>
  <si>
    <t>UV lamps for bio-cleaning LTC 115.112 LightTech mosch.115 Watts, the power consumption of 300W, the flow germicidal lamps not less than 34.0 watts., 1260 mm x 125 mm x 125 mm.</t>
  </si>
  <si>
    <t>Лампы ультрафиолетовые для биоочистки  LTC 115.112 LightTech мощ.115 Вт, потребляемая мощ. 300Вт, поток  бактерицидной лампы  не менее 34,0 Вт.,  разм. 1260 мм х 125 мм  х 125 мм.</t>
  </si>
  <si>
    <t>1874 Т</t>
  </si>
  <si>
    <t>26.11.22.900.002.01.0796.000000000010</t>
  </si>
  <si>
    <t>Starter for UV lamps</t>
  </si>
  <si>
    <t>для трубчатых люминесцентных ламп, тип 125С-220, ГОСТ 8799-90</t>
  </si>
  <si>
    <t>Starter for UV lamps PBC 120-180W</t>
  </si>
  <si>
    <t>Стартер для ультрафиолетовых ламп PBC 120-180W</t>
  </si>
  <si>
    <t>1875 Т</t>
  </si>
  <si>
    <t>28.13.32.000.145.05.0796.000000000000</t>
  </si>
  <si>
    <t>Filters for compressors COMPRESSORS SCL K04 MS</t>
  </si>
  <si>
    <t>воздушный, для газового компрессора, пылеемкость 2 кг</t>
  </si>
  <si>
    <t>Фильтр  для компрессора COMPRESSORS SCL K04 MSФильтр   с тремя карманами бумажный,габаритные размеры одного кармана 31х18см(сверху основание20,5х19,5см)</t>
  </si>
  <si>
    <t>1876 Т</t>
  </si>
  <si>
    <t>window air conditioner</t>
  </si>
  <si>
    <t>Conditioner window - Service area: 20 m, type of refrigerant R22 max. Noise level 54 dB min. the level of 47 dB. Dimensions : 490 *325 *460 mm, power consumption (cooling): 730 watts.</t>
  </si>
  <si>
    <t>Кондиционер  оконный - обслуживаемая площадь:20 кв.м,тип хладагента R22 макс.уровень шума 54 дБ, мин.уровень 47 дБ.Размеры (ШхВхГ): 490 х325 х460 мм ,потребляемая мощность (охлаждения) : 730 Вт.</t>
  </si>
  <si>
    <t>1877 Т</t>
  </si>
  <si>
    <t>refrigerator</t>
  </si>
  <si>
    <t>Fridge
Type - Single chamber. Defrost System: Cooling chamber - drip system. Compressors - 1. Energy efficiency class - B. Features: Annual energy consumption: 208 kw / h. Box for vegetables. Volume (total) 140l. Dimensions 860*480*530 mm. Weight 25 kg. White color</t>
  </si>
  <si>
    <t xml:space="preserve">
Холодильник
Тип — Однокамерный. Система размораживания: холодильной камеры - капельная система. Количество компрессоров — 1. Класс энергопотребления — В. Особенности: Годовое потребление энергии: 208 кВт/ч. Ящик для овощей. Объем (общий) 140л. Габариты (ВхШхГ) 860х480х530 мм. Вес 25 кг. Цвет белый. 
</t>
  </si>
  <si>
    <t>1877-1 Т</t>
  </si>
  <si>
    <t>1878 Т</t>
  </si>
  <si>
    <t>25.73.20.100.002.00.0796.000000000000</t>
  </si>
  <si>
    <t>saw blade for metal</t>
  </si>
  <si>
    <t>для ножовки по металлу, металлическое, ГОСТ 6645-86</t>
  </si>
  <si>
    <t>Cutting metal products manually</t>
  </si>
  <si>
    <t xml:space="preserve">ножовочное полотно по металлудля  резки металлических изделий вручную </t>
  </si>
  <si>
    <t>1879 Т</t>
  </si>
  <si>
    <t>31.00.13.900.000.00.0796.000000000000</t>
  </si>
  <si>
    <t>Скамья</t>
  </si>
  <si>
    <t>Shop for the gym and bath and laundry plant</t>
  </si>
  <si>
    <t>без спинки, деревянная</t>
  </si>
  <si>
    <t>Shop for the gym, the material is specially treated chipboard, thickness 32 cm, coated particle board special plastic coating of blue (green), the bench on 4 legs made of metal tubular profile 25mm in diameter with polyester coating. (LxWxH) -270*27*30sm .</t>
  </si>
  <si>
    <t>Лавка для спортзала и Банно-прачечного комбината материал -спец-но обработанная древесностружечная плита(ДСП)толщиной-32 см,На ДСП нанесено специальное пластиковое покрытие синего (зеленого)цвета,скамейка на 4-х ножках,изготовлено из металлического трубчатого  профиля диаметром        25мм с полиэфирным покрытием.(ДхШхВ)-270х27хх30см.</t>
  </si>
  <si>
    <t>1880 Т</t>
  </si>
  <si>
    <t>27.51.25.900.001.00.0796.000000000002</t>
  </si>
  <si>
    <t>Диспенсер</t>
  </si>
  <si>
    <t>Dispensers for drinking water</t>
  </si>
  <si>
    <t>для воды, напольный, без холодильника</t>
  </si>
  <si>
    <t>Dispenser for water heating function of water</t>
  </si>
  <si>
    <t>Диспенсер для воды с функцией нагрева воды</t>
  </si>
  <si>
    <t>1881 Т</t>
  </si>
  <si>
    <t>steam konvektormat with steam generator</t>
  </si>
  <si>
    <t>840*800*1055mm, 10 levels, (53-32) GN 1/1, all stainless steel, without gastronomoemkostey, 3-channel probe, humidity control, fan speed 5, 380, 12.5 kW, works in several modes: convection to + 270 C, steaming up to + 100 ° C, the vapor at low temperatures 35 + 98 C, combined convection + steam from +35 to +270 C, the heating mode.</t>
  </si>
  <si>
    <t>Проконвектормат с парогенератором 840х800х1055мм, 10 уровней, (53-32) GN 1/1,  вся нержавеющая сталь,  без гастрономоемкостей, 3-х канальный щуп, регулировка влажности, 5 скоростей вращений вентилятора, 380 В, 12,5 кВт, работает в нескольких режимах: режим конвекция до + 270 С, режим парообразования до + 100 С, пар при низких температурах + 35- +98 С, комбинированный режим  конвекция +пар от +35 до +270 С, режим разогрева.</t>
  </si>
  <si>
    <t>1881-1 Т</t>
  </si>
  <si>
    <t>1882 Т</t>
  </si>
  <si>
    <t>27.51.21.900.000.00.0796.000000000000</t>
  </si>
  <si>
    <t>Машина</t>
  </si>
  <si>
    <t>slaycer</t>
  </si>
  <si>
    <t>для резки овощей</t>
  </si>
  <si>
    <t>Slaycer - 220 V, 0.21 kW, the thickness of the cut 0 ... 13 mm, diameter 220 mm blade, equipped with integrated knife sharpener, a cast base, circular knife is made of stainless steel.</t>
  </si>
  <si>
    <t>Слайcер - 220 В, 0,21 кВт,  толщина нарезки  0…13мм, диаметр ножа 220 мм, Оснащен встроеной точилкой для ножа,  литое основание,  дисковый нож выполнен из нержавеющей стали.</t>
  </si>
  <si>
    <t>1883 Т</t>
  </si>
  <si>
    <t>31.09.12.590.000.00.0796.000000000000</t>
  </si>
  <si>
    <t>Тумба</t>
  </si>
  <si>
    <t>Nightstand</t>
  </si>
  <si>
    <t>прикроватная, из ЛДСП, на колесиках</t>
  </si>
  <si>
    <t>polished, bedside cabinet, single door with a shelf, color brown, depth - 45 cm, height 45 cm, width 40 cm</t>
  </si>
  <si>
    <t>Тумба прикроватная полированная, однодверная  с полкой, цвет коричневый, разм. Глуб.45 см, высота 45 см, шир. 40 см</t>
  </si>
  <si>
    <t>1884 Т</t>
  </si>
  <si>
    <t>31.01.11.100.000.00.0796.000000000002</t>
  </si>
  <si>
    <t>Стол</t>
  </si>
  <si>
    <t>Coffee table for living rooms</t>
  </si>
  <si>
    <t>круглый, металлический, с рабочей панелью из ДСП, размер 900*720 см</t>
  </si>
  <si>
    <t>polished coffee table on casters with shelf posted: length 80 cm, width 60 cm, height 50 cm. Polished roller-edge oval, brown</t>
  </si>
  <si>
    <t>Журнальный столик для жилых комнат полированный  на роликах с полкой  разм:  длина 80 см  , ширина  60 см , высота 50 см.  Полированная на роликах, края овальные, коричневого цвета</t>
  </si>
  <si>
    <t>1885 Т</t>
  </si>
  <si>
    <t>Diesel for DES</t>
  </si>
  <si>
    <t>Дизельное топливо для ДЭС</t>
  </si>
  <si>
    <t>1886 Т</t>
  </si>
  <si>
    <t>26.51.52.790.011.00.0796.000000000000</t>
  </si>
  <si>
    <t>предел измерения 0,06 кПа, ГОСТ 22520-85</t>
  </si>
  <si>
    <t xml:space="preserve">Oil pressure sensor № 21YB054 110103  3968300 </t>
  </si>
  <si>
    <t xml:space="preserve">Датчик давления масла   CUMMINS   6СТА8,3-02          тип № 21YB054 110103  3968300 </t>
  </si>
  <si>
    <t>1887 Т</t>
  </si>
  <si>
    <t>27.11.61.000.056.00.0796.000000000000</t>
  </si>
  <si>
    <t>Полумуфта</t>
  </si>
  <si>
    <t>half coupling for compressor Ariel</t>
  </si>
  <si>
    <t>для электродвигателя</t>
  </si>
  <si>
    <t>Element Couplings for compressor and motor shafts.
Clutch type: torsion bar, with the elastic element.
Torque - not less than 14 kN-m '</t>
  </si>
  <si>
    <t>Полумуфта для компрессора Ариель:                          Элемент муфты соединительной для валов компрессора и двигателя.
Тип муфты: торсионная, с эластичным элементом.
Крутящий момент – не менее 14 кН-м</t>
  </si>
  <si>
    <t>1888 Т</t>
  </si>
  <si>
    <t>Aerosol WD-40 to remove grease and rust of machinery and parts.</t>
  </si>
  <si>
    <t>WD-40  420-450mg.</t>
  </si>
  <si>
    <t>Аэрозоль WD-40 для снятия ржавчины и смазки механизмов и деталей.WD-40 Балон 420-450мг.</t>
  </si>
  <si>
    <t>1889 Т</t>
  </si>
  <si>
    <t>25.73.30.550.001.00.0796.000000000002</t>
  </si>
  <si>
    <t>Intrinsically safe hammer with plastic handle</t>
  </si>
  <si>
    <t>кузнечная, тупоносая, фибергласовая рукоятка</t>
  </si>
  <si>
    <t>10 kg.</t>
  </si>
  <si>
    <t>Кувалда искробезопасная с пластиковой ручкой 10 кг.</t>
  </si>
  <si>
    <t>1890 Т</t>
  </si>
  <si>
    <t>Self-locating bearing</t>
  </si>
  <si>
    <t>№ 2308</t>
  </si>
  <si>
    <t>Самоцентрируюшейся подшипник№ 2308</t>
  </si>
  <si>
    <t>1891 Т</t>
  </si>
  <si>
    <t>Gland for pump H-6</t>
  </si>
  <si>
    <t>type: 12-70 х 50 - 1</t>
  </si>
  <si>
    <t>Сальник на насос Н-6  Тип: 12-70 х 50 - 1</t>
  </si>
  <si>
    <t>1892 Т</t>
  </si>
  <si>
    <t>A mechanical seal for pump H-6</t>
  </si>
  <si>
    <t>для насоса, охлаждения воды</t>
  </si>
  <si>
    <t xml:space="preserve">Germetic 211.L1/048/822KK </t>
  </si>
  <si>
    <t xml:space="preserve">Механическое уплотнение на насос Н-6 ГЕРМЕТИКА 211.L1/048/822KK </t>
  </si>
  <si>
    <t>1893 Т</t>
  </si>
  <si>
    <t>28.21.11.500.002.00.0796.000000000000</t>
  </si>
  <si>
    <t>Горелка</t>
  </si>
  <si>
    <t>The gas burner of heater Satellite T-25</t>
  </si>
  <si>
    <t>газовая, одноступенчатая, мощность 15-40 кВт</t>
  </si>
  <si>
    <t>"Weishaupt" Model: WG30N/1-C ZM-LN; Q 40-350kW (Hi) (CH: 60-350 kW (Hi));  230V, 1~,N, 50 Hz 0,67/0,60 kW 10 A gl; P: min.15 max500 mbar; I2R G20/G25; Nox-Cl.3; HR.</t>
  </si>
  <si>
    <t>Газовая горелка спутниковой печи Т-25Производитель: "Weishaupt" Модель: WG30N/1-C ZM-LN; Q 40-350kW (Hi) (CH: 60-350 kW (Hi));  230V, 1~,N, 50 Hz 0,67/0,60 kW 10 A gl; P: min.15 max500 mbar; I2R G20/G25; Nox-Cl.3; HR.</t>
  </si>
  <si>
    <t>1894 Т</t>
  </si>
  <si>
    <t>28.13.24.000.001.00.0796.000000000000</t>
  </si>
  <si>
    <t>компрессор</t>
  </si>
  <si>
    <t>Air compressor</t>
  </si>
  <si>
    <t>воздушный</t>
  </si>
  <si>
    <t>HYUNDAI Model HY2050 performance 250l / min, output 2.5l. receiver volume 50l.</t>
  </si>
  <si>
    <t xml:space="preserve">Воздушный компрессор HYUNDAI модель HY2050 производительность 250л/мин выходная мощность 2.5л.с объем ресивера 50л. </t>
  </si>
  <si>
    <t>1894-1 Т</t>
  </si>
  <si>
    <t>1895 Т</t>
  </si>
  <si>
    <t>28.13.31.000.057.00.0796.000000000000</t>
  </si>
  <si>
    <t>Регулятор уровня жидкости</t>
  </si>
  <si>
    <t>Pilot liquid level controller GENIISideMount Kimray</t>
  </si>
  <si>
    <t>поплавковый регулятор уровня жидкости к насосу</t>
  </si>
  <si>
    <t>GENII SideMount Kimray</t>
  </si>
  <si>
    <t xml:space="preserve"> Пилотный регулятор уровня жидкости GENIISideMount Kimray</t>
  </si>
  <si>
    <t>1896 Т</t>
  </si>
  <si>
    <t>28.12.20.900.004.01.0796.000000000000</t>
  </si>
  <si>
    <t>Deep groove ball bearings</t>
  </si>
  <si>
    <t>упорный, для винтового забойного двигателя</t>
  </si>
  <si>
    <t>7310 BECBM</t>
  </si>
  <si>
    <t>Радиально-упорные подшипники7310 BECBM</t>
  </si>
  <si>
    <t>1897 Т</t>
  </si>
  <si>
    <t>28.12.13.200.002.00.0796.000000000000</t>
  </si>
  <si>
    <t>a transfer pump</t>
  </si>
  <si>
    <t>давление номинальное 0,04 МПА</t>
  </si>
  <si>
    <t xml:space="preserve">STERLING Germany. Type CBSD 125400 / 405CCBMTICECAB SERIAL № LU 0213350001 Q 32,1 KW
</t>
  </si>
  <si>
    <t xml:space="preserve">Насос трансферный STERLING Германия. Type CBSD 125400/405CCBMTICECAB          SERIAL № LU 0213350001              Q 32,1 KW                                  </t>
  </si>
  <si>
    <t>1898 Т</t>
  </si>
  <si>
    <t>28.13.21.900.000.01.0796.000000000054</t>
  </si>
  <si>
    <t>booster pumps</t>
  </si>
  <si>
    <t>вакуумный, паромасляный, бустерный, объем заливаемой рабочей жидкости 90 л</t>
  </si>
  <si>
    <t>Booster pumps for pumping oil ALLWEILERType: CNH-B100-315 / 11G -WX.</t>
  </si>
  <si>
    <t>Насос бустерный для перекачки нефти  ALLWEILERType: CNH-B100-315/11G -WX.</t>
  </si>
  <si>
    <t>1898-1 Т</t>
  </si>
  <si>
    <t>до 31 декабря 2016г.</t>
  </si>
  <si>
    <t>1899 Т</t>
  </si>
  <si>
    <t>28.13.24.000.000.00.0796.000000000005</t>
  </si>
  <si>
    <t>Компрессор</t>
  </si>
  <si>
    <t>Portable portable compressor 220 8 bar</t>
  </si>
  <si>
    <t>воздушный, на колесных шасси буксируемые, производительность 8 м3/мин</t>
  </si>
  <si>
    <t>"Reciprocating compressor with a global brand characterized by reliability, improved performance and compactness. The central location of piston is an increase in productivity of up to 40% of engine power to 20%. The purpose of the compressor - the supply of compressed to 8 atmosphere of air of different plants, air tools, spray guns, sandblasting machines. The motor has a protection against overheating, increased power and operational life, as well as low noise and vibration. 
Reliable piston system having a central location piston to increase performance and capacity; The presence of 2 pressure gauges to control the operating pressure applied to the pneumatic and the additional pressure gauge to monitor the current pressure in the receiver;
Equipment drainer for removing condensate formed in the tank;
Equipment quick connector for easy connection and disconnection of pneumatic tools; The presence of the handle for easy transport to travel to and from work;
Equipment transport wheels for easy movement;
The presence of the support leg to ensure stability and reduce vibration of the compressor;
The presence of the oil level indicator, for easy oil level.</t>
  </si>
  <si>
    <t>Компрессор портативный переносной 220 В 8 барПоршневой компрессор смировым брэндом отличающийся надёжность, повышенной производительностью и  компактностью. Благодаря центральному расположению поршневой группы происходит увеличение производительности до 40%  и мощности двигателя до 20%. Предназначение данного компрессора - снабжение сжатым до 8 атмосфер воздухом различных установок, пневмоинструмента, краскопультов, пескоструйных машин. Двигатель имеющий защиту от перегрева, увеличенную мощность и ресурс работы, а также низкий уровень шума и вибрации;
Надежная поршневая система имеющая центральное расположение поршневой группы для увеличения производительности и мощности; Наличие 2-х манометров для регулирования рабочего давления подаваемого на пневмоинструмент и дополнительного манометра для контроля текущего давления в ресивере;
Оснащение сливным отверстием для удаления образовавшегося в баке конденсата;
Оснащение быстросъемным коннектором для лёгкого подключения и отсоединения пневмоинструмента;
Наличие рукоятки для транспортировки для лёгкого перемещения к месту работы;
Оснащение транспортировочными колёсами для лёгкого перемещения;
Наличие опорной ножки для обеспечения устойчивости компрессора и снижения вибрации;
Наличие индикатора уровня масла, для лёгкого контроля уровня масла.</t>
  </si>
  <si>
    <t>1900 Т</t>
  </si>
  <si>
    <t>28.24.11.900.011.00.0796.000000000000</t>
  </si>
  <si>
    <t>Разжиматель фланцев</t>
  </si>
  <si>
    <t>portable hydraulic unclamping for flanged connections</t>
  </si>
  <si>
    <t>гидравлический</t>
  </si>
  <si>
    <t>Разжим гидравлический переносной для фланцевых соединений</t>
  </si>
  <si>
    <t>1900-1 Т</t>
  </si>
  <si>
    <t>1901 Т</t>
  </si>
  <si>
    <t>28.41.33.590.000.00.0796.000000000000</t>
  </si>
  <si>
    <t>Станок опрессовочный</t>
  </si>
  <si>
    <t>Portable electric piston machine for crimping equipment 120 bar</t>
  </si>
  <si>
    <t>для обжима рукавов высокого давления</t>
  </si>
  <si>
    <t>Переносной электрический плунжерный станок для опрессовки оборудования  на 120 бар</t>
  </si>
  <si>
    <t>1902 Т</t>
  </si>
  <si>
    <t>28.41.22.100.000.00.0796.000000000001</t>
  </si>
  <si>
    <t>Станок сверлильный</t>
  </si>
  <si>
    <t>Universal vertical drilling machine</t>
  </si>
  <si>
    <t>вертикально-сверлильный, диаметр сверления не менее 18 мм</t>
  </si>
  <si>
    <t>Model 2S132L. Drilling range 3-32mm. The range of thread cutting 3-33mm. Engine power 4kW.</t>
  </si>
  <si>
    <t xml:space="preserve">Станок универсальный вертикально-сверлильныйМодель 2С132Л. Диапазон сверления 3-32мм. Диапазон нарезаемой резбы 3-33мм. Мощность двигателя 4квт. </t>
  </si>
  <si>
    <t>1903 Т</t>
  </si>
  <si>
    <t>28.41.23.330.000.00.0796.000000000002</t>
  </si>
  <si>
    <t>Станок заточный</t>
  </si>
  <si>
    <t>Sharpening machine (Nuraly)</t>
  </si>
  <si>
    <t>точильно-шлифовальный, без числового программного управления</t>
  </si>
  <si>
    <t>СТ600С   (Т-200/350)</t>
  </si>
  <si>
    <t>Точильный станок (Нуралы)СТ600С   (Т-200/350)</t>
  </si>
  <si>
    <t>1904 Т</t>
  </si>
  <si>
    <t>27.90.31.800.000.02.0839.000000000000</t>
  </si>
  <si>
    <t>Welding machine to 380</t>
  </si>
  <si>
    <t>сварочный, диапазон тока сварки 100-850 А, входное напряжение 400В (±10%), системная частота 50 Гц/60Гц, системная плавка на фазу 35 А (при 400 В)</t>
  </si>
  <si>
    <t xml:space="preserve">380 V type LHF 400 Esab </t>
  </si>
  <si>
    <t xml:space="preserve">Сварочный аппарат на 380 В тип LHF 400 </t>
  </si>
  <si>
    <t>1905 Т</t>
  </si>
  <si>
    <t>Welding machine</t>
  </si>
  <si>
    <t xml:space="preserve">LHN 200/250 </t>
  </si>
  <si>
    <t xml:space="preserve">Сварочный аппарат LHN 200/250 </t>
  </si>
  <si>
    <t>1906 Т</t>
  </si>
  <si>
    <t>corner polishing machine 230mm 220v</t>
  </si>
  <si>
    <t>Угловая шлифовальная машинка диам 230мм 220В</t>
  </si>
  <si>
    <t>1907 Т</t>
  </si>
  <si>
    <t>corner polishing machine 125mm 220v</t>
  </si>
  <si>
    <t>Угловая шлифовальная машинка диам 125мм 220В</t>
  </si>
  <si>
    <t>1908 Т</t>
  </si>
  <si>
    <t>22.23.13.700.003.00.0796.000000000000</t>
  </si>
  <si>
    <t>Емкость</t>
  </si>
  <si>
    <t>Capacity Meter for GU 1.2</t>
  </si>
  <si>
    <t>кубовая, пластиковая, объем 1000 л</t>
  </si>
  <si>
    <t>measuring of liquid and gas, volume 950 liters</t>
  </si>
  <si>
    <t>Емкость измеритель на ГУ 1,2для измерения жидкости и газа объемом 950 л</t>
  </si>
  <si>
    <t>1909 Т</t>
  </si>
  <si>
    <t>20.59.41.990.005.00.0112.000000000002</t>
  </si>
  <si>
    <t>Oil for pump NETZCH</t>
  </si>
  <si>
    <t>на основе синтетической жидкости</t>
  </si>
  <si>
    <t>СLPHC 150 Synth oil</t>
  </si>
  <si>
    <t>Масло для насоса NETZCH марка СLPHC 150 Synth oil</t>
  </si>
  <si>
    <t>1910 Т</t>
  </si>
  <si>
    <t xml:space="preserve">bearing assemblyOil </t>
  </si>
  <si>
    <t>Omala 460 SHELL for pump NETZCH</t>
  </si>
  <si>
    <t>Масла подшипникового узлаOmala 460 SHELL насос NETZCH</t>
  </si>
  <si>
    <t>1911 Т</t>
  </si>
  <si>
    <t>24.20.40.100.006.00.0796.000000000000</t>
  </si>
  <si>
    <t>фланцевый, стальной</t>
  </si>
  <si>
    <t>60,3х89  17378-01 6 mm</t>
  </si>
  <si>
    <t>Переходник 60,3х89 ГОСТ 17378-01 6 мм Конц</t>
  </si>
  <si>
    <t>1912 Т</t>
  </si>
  <si>
    <t>89х114 17378-01 8 mm</t>
  </si>
  <si>
    <t xml:space="preserve">Переходник 89х114,ГОСТ 17378-01 8 мм Конц  </t>
  </si>
  <si>
    <t>1913 Т</t>
  </si>
  <si>
    <t>114х159 17378-01 8 mm</t>
  </si>
  <si>
    <t>Переходник 114х159,ГОСТ 17378-01 Конц  8 мм</t>
  </si>
  <si>
    <t>1914 Т</t>
  </si>
  <si>
    <t>114х219 17378-01   8 mm</t>
  </si>
  <si>
    <t>Переходник 114х219,ГОСТ 17378-01 Конц  8 мм</t>
  </si>
  <si>
    <t>1915 Т</t>
  </si>
  <si>
    <t>219х325 17378-01 8mm</t>
  </si>
  <si>
    <t>Переходник 219х325, ГОСТ 17378-01 Конц  8 мм</t>
  </si>
  <si>
    <t>1916 Т</t>
  </si>
  <si>
    <t>89х89х89х8mm</t>
  </si>
  <si>
    <t>Тройник  89х89х89х8мм</t>
  </si>
  <si>
    <t>1917 Т</t>
  </si>
  <si>
    <t>114х114х114х8mm</t>
  </si>
  <si>
    <t>Тройник  114х114х114х8мм</t>
  </si>
  <si>
    <t>1918 Т</t>
  </si>
  <si>
    <t>159х159х159х8mm</t>
  </si>
  <si>
    <t>Тройник  159х159х159х8мм</t>
  </si>
  <si>
    <t>1919 Т</t>
  </si>
  <si>
    <t>219х219х219х8mm</t>
  </si>
  <si>
    <t>Тройник  219х219х219х8мм</t>
  </si>
  <si>
    <t>1920 Т</t>
  </si>
  <si>
    <t>325х325х325х8mm</t>
  </si>
  <si>
    <t>Тройник  325х325х325х8мм</t>
  </si>
  <si>
    <t>1921 Т</t>
  </si>
  <si>
    <t>Sheet steel t-20mm</t>
  </si>
  <si>
    <t xml:space="preserve"> 20mm 14637-89</t>
  </si>
  <si>
    <t>Лист стальной t-20ммтолщ. 20мм ГОСТ 14637-89</t>
  </si>
  <si>
    <t>1921-1 Т</t>
  </si>
  <si>
    <t>11; 16; 17; 18; 19; 20; 21;</t>
  </si>
  <si>
    <t>1922 Т</t>
  </si>
  <si>
    <t>23.99.11.990.000.00.0055.000000000006</t>
  </si>
  <si>
    <t>Паронит</t>
  </si>
  <si>
    <t>paronite</t>
  </si>
  <si>
    <t>марка ПОН-А, общего назначения, ГОСТ 481-80</t>
  </si>
  <si>
    <t>thickness 1mm</t>
  </si>
  <si>
    <t>Паронит толщина 1мм</t>
  </si>
  <si>
    <t>1923 Т</t>
  </si>
  <si>
    <t>thickness 3mm</t>
  </si>
  <si>
    <t>Паронит толщина 3мм</t>
  </si>
  <si>
    <t>1924 Т</t>
  </si>
  <si>
    <t>thickness 4mm</t>
  </si>
  <si>
    <t>Паронит толщина 4мм</t>
  </si>
  <si>
    <t>1925 Т</t>
  </si>
  <si>
    <t>thickness 5mm</t>
  </si>
  <si>
    <t>Паронит толщина  5 мм.</t>
  </si>
  <si>
    <t>1926 Т</t>
  </si>
  <si>
    <t>27.90.13.900.001.00.0166.000000000045</t>
  </si>
  <si>
    <t>Electrodes Ø 4mm</t>
  </si>
  <si>
    <t>марка АНО-4, диаметр 4 мм</t>
  </si>
  <si>
    <t>Электроды Ø 4 мм</t>
  </si>
  <si>
    <t>1927 Т</t>
  </si>
  <si>
    <t>27.90.32.000.017.00.0796.000000000000</t>
  </si>
  <si>
    <t>Держатель наконечника</t>
  </si>
  <si>
    <t>Holder for welding</t>
  </si>
  <si>
    <t>для сварочного оборудования</t>
  </si>
  <si>
    <t>Держак для сварки</t>
  </si>
  <si>
    <t>1928 Т</t>
  </si>
  <si>
    <t>25.73.30.850.000.00.0796.000000000002</t>
  </si>
  <si>
    <t>Clip spring for welding cables (weight)</t>
  </si>
  <si>
    <t>размер 39 мм, с изоляционным колпачком</t>
  </si>
  <si>
    <t>Зажим пружинный для сварочного кабеля (масса)</t>
  </si>
  <si>
    <t>1928-1 Т</t>
  </si>
  <si>
    <t>1929 Т</t>
  </si>
  <si>
    <t>24.32.10.100.000.00.0168.000000000000</t>
  </si>
  <si>
    <t>Круг</t>
  </si>
  <si>
    <t>steel round material</t>
  </si>
  <si>
    <t>стальной, холоднокатаный, калиброванный</t>
  </si>
  <si>
    <t>СТ40</t>
  </si>
  <si>
    <t>Сталь кругляк Ø 150 ммСТ40</t>
  </si>
  <si>
    <t>1930 Т</t>
  </si>
  <si>
    <t>22.21.42.700.000.00.0166.000000000011</t>
  </si>
  <si>
    <t>Фторопласт</t>
  </si>
  <si>
    <t>Vtoroplast Ø 150 mm</t>
  </si>
  <si>
    <t>круглый, толщина 150 мм</t>
  </si>
  <si>
    <t>Второпласт Ø 150 мм</t>
  </si>
  <si>
    <t>1930-1 Т</t>
  </si>
  <si>
    <t>1931 Т</t>
  </si>
  <si>
    <t>23.91.11.700.000.00.0796.000000000019</t>
  </si>
  <si>
    <t>cutting wheel</t>
  </si>
  <si>
    <t>отрезной, на бакелитовой связке, шлифматериал карбид кремния, диаметр 230 мм</t>
  </si>
  <si>
    <t>230х3mm</t>
  </si>
  <si>
    <t>Круг отрезной 230х3мм</t>
  </si>
  <si>
    <t>1932 Т</t>
  </si>
  <si>
    <t>25.73.30.300.000.03.0796.000000000083</t>
  </si>
  <si>
    <t>Intrinsic impact key</t>
  </si>
  <si>
    <t>гаечный, накидной, ударный</t>
  </si>
  <si>
    <t>30mm. 069 050 030</t>
  </si>
  <si>
    <t>Ключ ударный искробезопасный 30мм. Код 069 050 030</t>
  </si>
  <si>
    <t>1933 Т</t>
  </si>
  <si>
    <t>32mm. 069 050 032</t>
  </si>
  <si>
    <t>Ключ ударный искробезопасный 32мм. Код 069 050 032</t>
  </si>
  <si>
    <t>1934 Т</t>
  </si>
  <si>
    <t>36mm. 069 050 036</t>
  </si>
  <si>
    <t>Ключ ударный искробезопасный36мм. Код 069 050 036</t>
  </si>
  <si>
    <t>1935 Т</t>
  </si>
  <si>
    <t>38mm. 069 050 038</t>
  </si>
  <si>
    <t>Ключ ударный искробезопасный38мм. Код 069 050 038</t>
  </si>
  <si>
    <t>1936 Т</t>
  </si>
  <si>
    <t>41mm. 069 050 041</t>
  </si>
  <si>
    <t>Ключ ударный искробезопасный41мм. Код 069 050 041</t>
  </si>
  <si>
    <t>1937 Т</t>
  </si>
  <si>
    <t>46mm. 069 050 046</t>
  </si>
  <si>
    <t>Ключ ударный искробезопасный46мм. Код 069 050 046</t>
  </si>
  <si>
    <t>1938 Т</t>
  </si>
  <si>
    <t>50mm. 069 050 050</t>
  </si>
  <si>
    <t>Ключ ударный искробезопасный50мм. Код 069 050 050</t>
  </si>
  <si>
    <t>1939 Т</t>
  </si>
  <si>
    <t>55mm. 069 050 055</t>
  </si>
  <si>
    <t>Ключ ударный искробезопасный55мм. Код 069 050 055</t>
  </si>
  <si>
    <t>1940 Т</t>
  </si>
  <si>
    <t>60mm. 069 050 060</t>
  </si>
  <si>
    <t>Ключ ударный искробезопасный60мм. Код 069 050 060</t>
  </si>
  <si>
    <t>1941 Т</t>
  </si>
  <si>
    <t>65mm. 069 050 065</t>
  </si>
  <si>
    <t>Ключ ударный искробезопасный65мм. Код 069 050 065</t>
  </si>
  <si>
    <t>1942 Т</t>
  </si>
  <si>
    <t>70mm. 069 050 070</t>
  </si>
  <si>
    <t>Ключ ударный искробезопасный70мм. Код 069 050 070</t>
  </si>
  <si>
    <t>1943 Т</t>
  </si>
  <si>
    <t>75mm. 069 050 075</t>
  </si>
  <si>
    <t>Ключ ударный искробезопасный75мм. Код 069 050 075</t>
  </si>
  <si>
    <t>1944 Т</t>
  </si>
  <si>
    <t>25.73.30.550.000.00.0796.000000000001</t>
  </si>
  <si>
    <t>Молоток</t>
  </si>
  <si>
    <t>Intrinsically safe hammer 300g</t>
  </si>
  <si>
    <t>искробезопасный</t>
  </si>
  <si>
    <t>069 500 030</t>
  </si>
  <si>
    <t>Молоток искробезопасный 300г. Код 069 500 030</t>
  </si>
  <si>
    <t>1945 Т</t>
  </si>
  <si>
    <t>Intrinsically safe hammer 800g</t>
  </si>
  <si>
    <t>069 500 080</t>
  </si>
  <si>
    <t>Молоток искробезопасный 800г. Код 069 500 080</t>
  </si>
  <si>
    <t>1946 Т</t>
  </si>
  <si>
    <t>25.73.30.550.001.00.0796.000000000004</t>
  </si>
  <si>
    <t>Intrinsically safe sledgehammer 2000g</t>
  </si>
  <si>
    <t>универсальная, тупоносая, фибергласовая рукоятка</t>
  </si>
  <si>
    <t>069 510 040</t>
  </si>
  <si>
    <t>Кувалда искробезопасная 2000г. Код 069 510 040</t>
  </si>
  <si>
    <t>1946-1 Т</t>
  </si>
  <si>
    <t>1947 Т</t>
  </si>
  <si>
    <t>Intrinsically safe sledgehammer 4000g</t>
  </si>
  <si>
    <t>069 510 021</t>
  </si>
  <si>
    <t>Кувалда искробезопасная 4000г. Код 069 510 021</t>
  </si>
  <si>
    <t>1948 Т</t>
  </si>
  <si>
    <t>union intrinsically safe key</t>
  </si>
  <si>
    <t>069 038 073</t>
  </si>
  <si>
    <t>Ключ накидной искробезопасный Код 069 038 073</t>
  </si>
  <si>
    <t>1949 Т</t>
  </si>
  <si>
    <t>069 038 082</t>
  </si>
  <si>
    <t>Ключ накидной искробезопасныйКод 069 038 082</t>
  </si>
  <si>
    <t>1950 Т</t>
  </si>
  <si>
    <t>069 038 094</t>
  </si>
  <si>
    <t>Ключ накидной искробезопасныйКод 069 038 094</t>
  </si>
  <si>
    <t>1951 Т</t>
  </si>
  <si>
    <t>069 038 106</t>
  </si>
  <si>
    <t>Ключ накидной искробезопасныйКод 069 038 106</t>
  </si>
  <si>
    <t>1952 Т</t>
  </si>
  <si>
    <t>069 038 121</t>
  </si>
  <si>
    <t>Ключ накидной искробезопасныйКод 069 038 121</t>
  </si>
  <si>
    <t>1953 Т</t>
  </si>
  <si>
    <t>069 038 127</t>
  </si>
  <si>
    <t>Ключ накидной искробезопасныйКод 069 038 127</t>
  </si>
  <si>
    <t>1954 Т</t>
  </si>
  <si>
    <t>069 038 145</t>
  </si>
  <si>
    <t>Ключ накидной искробезопасныйКод 069 038 145</t>
  </si>
  <si>
    <t>1955 Т</t>
  </si>
  <si>
    <t>25.73.30.370.001.00.0704.000000000003</t>
  </si>
  <si>
    <t>Set intrinsically Socket, 27 item</t>
  </si>
  <si>
    <t>из 27 предметов</t>
  </si>
  <si>
    <t>069 180 227</t>
  </si>
  <si>
    <t>Набор искробезопасных торцевых головок, 27 предметКод 069 180 227</t>
  </si>
  <si>
    <t>1956 Т</t>
  </si>
  <si>
    <t>open-end intrinsically safe key</t>
  </si>
  <si>
    <t>069 001 026</t>
  </si>
  <si>
    <t>Ключ рожковый искробезопасныйКод 069 001 026</t>
  </si>
  <si>
    <t>1957 Т</t>
  </si>
  <si>
    <t>069 001 053</t>
  </si>
  <si>
    <t>Ключ рожковый искробезопасныйКод 069 001 053</t>
  </si>
  <si>
    <t>1958 Т</t>
  </si>
  <si>
    <t>069 001 050</t>
  </si>
  <si>
    <t>Ключ рожковый искробезопасныйКод 069 001 050</t>
  </si>
  <si>
    <t>1959 Т</t>
  </si>
  <si>
    <t>069 001 074</t>
  </si>
  <si>
    <t>Ключ рожковый искробезопасныйКод 069 001 074</t>
  </si>
  <si>
    <t>1960 Т</t>
  </si>
  <si>
    <t>069 001 083</t>
  </si>
  <si>
    <t>Ключ рожковый искробезопасныйКод 069 001 083</t>
  </si>
  <si>
    <t>1961 Т</t>
  </si>
  <si>
    <t>069 001 095</t>
  </si>
  <si>
    <t>Ключ рожковый искробезопасныйКод 069 001 095</t>
  </si>
  <si>
    <t>1962 Т</t>
  </si>
  <si>
    <t>069 001 107</t>
  </si>
  <si>
    <t>Ключ рожковый искробезопасныйКод 069 001 107</t>
  </si>
  <si>
    <t>1963 Т</t>
  </si>
  <si>
    <t>069 001 122</t>
  </si>
  <si>
    <t>Ключ рожковый искробезопасныйКод 069 001 122</t>
  </si>
  <si>
    <t>1964 Т</t>
  </si>
  <si>
    <t>069 001 128</t>
  </si>
  <si>
    <t>Ключ рожковый искробезопасныйКод 069 001 128</t>
  </si>
  <si>
    <t>1965 Т</t>
  </si>
  <si>
    <t>25.94.11.900.000.01.0796.000000000001</t>
  </si>
  <si>
    <t>Screws for metal</t>
  </si>
  <si>
    <t>оцинкованный, с полупотайной головкой</t>
  </si>
  <si>
    <t>Cross-shaped head, with fine thread, length 10mm</t>
  </si>
  <si>
    <t>Саморезы по металлу головка крестовая, с мелкой резьбой, длина 10 мм</t>
  </si>
  <si>
    <t>1966 Т</t>
  </si>
  <si>
    <t>25.73.40.390.000.01.0796.000000000002</t>
  </si>
  <si>
    <t>спиральное, с цилиндрическим хвостовиком, диаметр 0,8 мм</t>
  </si>
  <si>
    <t>Ø-8,0. code 010 044 300</t>
  </si>
  <si>
    <t>СверлаØ-8,0. Код 010 044 300</t>
  </si>
  <si>
    <t>1967 Т</t>
  </si>
  <si>
    <t>25.73.40.390.000.01.0796.000000000003</t>
  </si>
  <si>
    <t>спиральное, с цилиндрическим хвостовиком, диаметр 0,9 мм</t>
  </si>
  <si>
    <t>Ø-9,0. code 010 044 300</t>
  </si>
  <si>
    <t>СверлаØ-9,0. Код 010 044 300</t>
  </si>
  <si>
    <t>1968 Т</t>
  </si>
  <si>
    <t>25.73.40.390.000.01.0796.000000000004</t>
  </si>
  <si>
    <t>спиральное, с цилиндрическим хвостовиком, диаметр 1 мм</t>
  </si>
  <si>
    <t>Ø-10,0. code 010 044 300</t>
  </si>
  <si>
    <t>СверлаØ-10,0. Код 010 044 300</t>
  </si>
  <si>
    <t>1969 Т</t>
  </si>
  <si>
    <t>32.99.15.500.000.00.0796.000000000002</t>
  </si>
  <si>
    <t>Мелок</t>
  </si>
  <si>
    <t>chalk</t>
  </si>
  <si>
    <t>для сварщика, тальковый, длина 100 мм, сечение 10 мм</t>
  </si>
  <si>
    <t>road marking on metal</t>
  </si>
  <si>
    <t>Мел для нанесения разметки по металлу</t>
  </si>
  <si>
    <t>1969-1 Т</t>
  </si>
  <si>
    <t>1970 Т</t>
  </si>
  <si>
    <t>27.90.32.000.060.00.0796.000000000000</t>
  </si>
  <si>
    <t>Редуктор давления воздуха</t>
  </si>
  <si>
    <t>Reducer gas</t>
  </si>
  <si>
    <t>для регулирования и автоматического поддержания давления воздуха</t>
  </si>
  <si>
    <t>pressure adjusting</t>
  </si>
  <si>
    <t>Редуктор газовыйдля регулирования давления</t>
  </si>
  <si>
    <t>1971 Т</t>
  </si>
  <si>
    <t>27.90.32.000.061.01.0796.000000000000</t>
  </si>
  <si>
    <t>Reducer oxygen</t>
  </si>
  <si>
    <t>кислородный, кислородный, баллонный, пропускная способность 25 м3/ч, ГОСТ 13861-89</t>
  </si>
  <si>
    <t>Редуктор кислородныйдля регулирования давления</t>
  </si>
  <si>
    <t>1972 Т</t>
  </si>
  <si>
    <t>nitrogen Reducer</t>
  </si>
  <si>
    <t>Редуктор азотныйдля регулирования давления</t>
  </si>
  <si>
    <t>1973 Т</t>
  </si>
  <si>
    <t>27.90.32.000.061.05.0796.000000000000</t>
  </si>
  <si>
    <t>Reducer argon</t>
  </si>
  <si>
    <t>аргоновый, аргоновый, баллонный, пропускная способность 25 м3/ч</t>
  </si>
  <si>
    <t>Редуктор аргонныйдля регулирования давления</t>
  </si>
  <si>
    <t>1974 Т</t>
  </si>
  <si>
    <t>syringe</t>
  </si>
  <si>
    <t>to lubricate the bearing assemblies on flexible reinforced hose</t>
  </si>
  <si>
    <t>Шприц для смазки подшипниковых узлов на гибком армированном шланге</t>
  </si>
  <si>
    <t>1974-1 Т</t>
  </si>
  <si>
    <t>1975 Т</t>
  </si>
  <si>
    <t>25.73.30.200.000.00.0796.000000000001</t>
  </si>
  <si>
    <t>Cutter from 2 "to 4"</t>
  </si>
  <si>
    <t>для стальных труб, электрический, диаметр менее 600 мм</t>
  </si>
  <si>
    <t>Tube cutting with spare blades</t>
  </si>
  <si>
    <t>Трубарез от 2" до 4"для резки труб с запасными ножами</t>
  </si>
  <si>
    <t>1976 Т</t>
  </si>
  <si>
    <t>25.73.30.200.000.00.0796.000000000002</t>
  </si>
  <si>
    <t>Cutter from 4 "to 8"</t>
  </si>
  <si>
    <t>для стальных труб, электрический, диаметр менее 1000 мм</t>
  </si>
  <si>
    <t>Трубарез от 4" до 8"для резки труб с запасными ножами</t>
  </si>
  <si>
    <t>1977 Т</t>
  </si>
  <si>
    <t>Cutter from 8 "to 12"</t>
  </si>
  <si>
    <t>Трубарез от 8" до 12"для резки труб с запасными ножами</t>
  </si>
  <si>
    <t>1978 Т</t>
  </si>
  <si>
    <t>32.99.59.400.000.00.0166.000000000000</t>
  </si>
  <si>
    <t>stuffing box</t>
  </si>
  <si>
    <t>сальниковая, фторопластовая</t>
  </si>
  <si>
    <t>6х6х6х6mm</t>
  </si>
  <si>
    <t xml:space="preserve">Сальниковое набивка6х6мм для уплотнения запорных арматур </t>
  </si>
  <si>
    <t>1979 Т</t>
  </si>
  <si>
    <t>7х7х7х7mm</t>
  </si>
  <si>
    <t xml:space="preserve">Сальниковое набивка7х7мм для уплотнения запорных арматур </t>
  </si>
  <si>
    <t>1980 Т</t>
  </si>
  <si>
    <t>8х8х8х8mm</t>
  </si>
  <si>
    <t xml:space="preserve">Сальниковое набивка8х8мм для уплотнения запорных арматур </t>
  </si>
  <si>
    <t>1981 Т</t>
  </si>
  <si>
    <t>9х9х9х9mm</t>
  </si>
  <si>
    <t xml:space="preserve">Сальниковое набивка9х9мм для уплотнения запорных арматур </t>
  </si>
  <si>
    <t>1982 Т</t>
  </si>
  <si>
    <t>10х10х10х10mm</t>
  </si>
  <si>
    <t xml:space="preserve">Сальниковое набивка10х10мм для уплотнения запорных арматур </t>
  </si>
  <si>
    <t>1983 Т</t>
  </si>
  <si>
    <t>12х12х12х12mm</t>
  </si>
  <si>
    <t xml:space="preserve">Сальниковое набивка12х12мм для уплотнения запорных арматур </t>
  </si>
  <si>
    <t>1984 Т</t>
  </si>
  <si>
    <t>14х14х14х14mm</t>
  </si>
  <si>
    <t xml:space="preserve">Сальниковое набивка14х14мм для уплотнения запорных арматур </t>
  </si>
  <si>
    <t>1985 Т</t>
  </si>
  <si>
    <t>Mechanical sheet</t>
  </si>
  <si>
    <t>Canvas for mechanical blade, length 450mm</t>
  </si>
  <si>
    <t xml:space="preserve">Мех полотно для механической пилы  длина 450мм                          </t>
  </si>
  <si>
    <t>1986 Т</t>
  </si>
  <si>
    <t>saw blade</t>
  </si>
  <si>
    <t>manual Sawback</t>
  </si>
  <si>
    <t xml:space="preserve">Ножовочное полотно для ручной нажовки </t>
  </si>
  <si>
    <t>1987 Т</t>
  </si>
  <si>
    <t>26.51.33.100.001.00.0796.000000000000</t>
  </si>
  <si>
    <t>Микрометр</t>
  </si>
  <si>
    <t>micrometer</t>
  </si>
  <si>
    <t>МК25-1, диапазон измерений 0-25 мкм, ГОСТ 6507-90</t>
  </si>
  <si>
    <t>0/25</t>
  </si>
  <si>
    <t>Микрометр0/25</t>
  </si>
  <si>
    <t>1987-1 Т</t>
  </si>
  <si>
    <t>1988 Т</t>
  </si>
  <si>
    <t>26.51.33.100.001.00.0796.000000000007</t>
  </si>
  <si>
    <t>МК Н50, диапазон измерений 25-50 мкм, ГОСТ 6507-90</t>
  </si>
  <si>
    <t>25/50</t>
  </si>
  <si>
    <t>Микрометр25/50</t>
  </si>
  <si>
    <t>1988-1 Т</t>
  </si>
  <si>
    <t>1989 Т</t>
  </si>
  <si>
    <t>26.51.33.100.001.00.0796.000000000013</t>
  </si>
  <si>
    <t>МК Ц75-1, диапазон измерений 50-75 мкм, ГОСТ 6507-90</t>
  </si>
  <si>
    <t>50/75</t>
  </si>
  <si>
    <t>Микрометр50/75</t>
  </si>
  <si>
    <t>1989-1 Т</t>
  </si>
  <si>
    <t>1990 Т</t>
  </si>
  <si>
    <t>26.51.33.100.001.00.0796.000000000015</t>
  </si>
  <si>
    <t>МК 100-1, диапазон измерений 75-100 мкм, ГОСТ 6507-90</t>
  </si>
  <si>
    <t>75/100</t>
  </si>
  <si>
    <t>Микрометр75/100</t>
  </si>
  <si>
    <t>1990-1 Т</t>
  </si>
  <si>
    <t>1991 Т</t>
  </si>
  <si>
    <t>28.92.12.500.002.00.0796.000000000000</t>
  </si>
  <si>
    <t>Герметизатор</t>
  </si>
  <si>
    <t>metric Dies</t>
  </si>
  <si>
    <t>для герметизации трубной и глухой плашки при работе превентора, радиальный</t>
  </si>
  <si>
    <t>6-33mm</t>
  </si>
  <si>
    <t>Плашки метрическиеот 6-33мм</t>
  </si>
  <si>
    <t>1991-1 Т</t>
  </si>
  <si>
    <t>1992 Т</t>
  </si>
  <si>
    <t>25.73.40.100.000.00.0796.000000000001</t>
  </si>
  <si>
    <t>Метчик</t>
  </si>
  <si>
    <t>tap cylindrical</t>
  </si>
  <si>
    <t>машинный, номинальный диаметр 8-16 мм</t>
  </si>
  <si>
    <t>1/21</t>
  </si>
  <si>
    <t>Метчик цилиндрические1/21</t>
  </si>
  <si>
    <t>1992-1 Т</t>
  </si>
  <si>
    <t>1993 Т</t>
  </si>
  <si>
    <t>1/31</t>
  </si>
  <si>
    <t>Метчик цилиндрические1/31</t>
  </si>
  <si>
    <t>1993-1 Т</t>
  </si>
  <si>
    <t>1994 Т</t>
  </si>
  <si>
    <t>1"</t>
  </si>
  <si>
    <t>Метчик цилиндрические1"</t>
  </si>
  <si>
    <t>1994-1 Т</t>
  </si>
  <si>
    <t>1994-2 Т</t>
  </si>
  <si>
    <t>1995 Т</t>
  </si>
  <si>
    <t>28.49.22.300.002.00.0796.000000000000</t>
  </si>
  <si>
    <t>Центр вращающийся</t>
  </si>
  <si>
    <t>rotating Center</t>
  </si>
  <si>
    <t>к токарному станку</t>
  </si>
  <si>
    <t>№4</t>
  </si>
  <si>
    <t>Центр вращающися№4</t>
  </si>
  <si>
    <t>1995-1 Т</t>
  </si>
  <si>
    <t>1996 Т</t>
  </si>
  <si>
    <t>27.51.25.900.000.00.0796.000000000021</t>
  </si>
  <si>
    <t>Бойлер</t>
  </si>
  <si>
    <t>Boiler</t>
  </si>
  <si>
    <t>накопительный, тип закрытый, объем не менее 100 л</t>
  </si>
  <si>
    <t>Reflex SB 300</t>
  </si>
  <si>
    <t>Бойлер
Reflex SB 300</t>
  </si>
  <si>
    <t>1997 Т</t>
  </si>
  <si>
    <t>28.92.61.500.041.00.0796.000000000000</t>
  </si>
  <si>
    <t>Компрессор кондиционера</t>
  </si>
  <si>
    <t>Copeland Scroll Compressor</t>
  </si>
  <si>
    <t>кондиционера</t>
  </si>
  <si>
    <t xml:space="preserve">Copeland Scroll Compressor model ZP67KCE-TFD, freon R 410 cooling unit Carrier Settings Compressor: Maximum operating current: 12.2 A locked rotor current: 74 A winding resistance: 2.27 
</t>
  </si>
  <si>
    <t>Компрессор Copeland Scroll модель ZP67KCE-TFD, фреон R 410 для охлаждающей установки Carrier   Параметры компрессора: Максимальный рабочий ток: 12,2 А Ток заблокированного ротора: 74 А Сопротивление обмотки: 2,27 Ом.</t>
  </si>
  <si>
    <t>1998 Т</t>
  </si>
  <si>
    <t>22.22.14.500.004.00.0796.000000000000</t>
  </si>
  <si>
    <t>Колба</t>
  </si>
  <si>
    <t>1000 ml measuring flask.</t>
  </si>
  <si>
    <t>пластиковая, мерная</t>
  </si>
  <si>
    <t xml:space="preserve">1000 ml measuring flask. to account for chemical consumption
</t>
  </si>
  <si>
    <t>Колба мерная 1000 мл. для учета расхода химреагена</t>
  </si>
  <si>
    <t>1999 Т</t>
  </si>
  <si>
    <t>level gauge</t>
  </si>
  <si>
    <t xml:space="preserve">Level «TULSA» with the seal material is resistant to aggressive environments such as paraffin dispersant with the solvent (xylene, toluene and Nefras) for standard 200 liter drums, mobile dispensing units
</t>
  </si>
  <si>
    <t>Уровнемеры «TULSA» с уплотнением из материала, стойкий к агрессивной среде типа диспергатора парафина с содержанием растворителей (ксилол, толуол и нефрас), для стандартных 200 литровых бочек, мобильных дозирующих установок</t>
  </si>
  <si>
    <t>1999-1 Т</t>
  </si>
  <si>
    <t>2000 Т</t>
  </si>
  <si>
    <t>23.19.23.300.000.02.0796.000000000003</t>
  </si>
  <si>
    <t>pipe GLASS</t>
  </si>
  <si>
    <t>лабораторная, стеклянная, водоуказательная, диаметр 10 мм</t>
  </si>
  <si>
    <t xml:space="preserve"> ТА-7111/01, БР-10, Z-1601. Ø 10-15 mm. L- 2 m.</t>
  </si>
  <si>
    <t>Труба стекляная для уровнемеров на доз.установки ТА-7111/01, БР-10, Z-1601. Ø 10-15 мм. длина 2 м.</t>
  </si>
  <si>
    <t>2001 Т</t>
  </si>
  <si>
    <t>26.51.52.590.000.00.0796.000000000000</t>
  </si>
  <si>
    <t>Метрошток</t>
  </si>
  <si>
    <t>meter-rod</t>
  </si>
  <si>
    <t>общая длина до 3,5 м</t>
  </si>
  <si>
    <t>for level of TA-7111/01, BR-10, Z-1601. 2 m.</t>
  </si>
  <si>
    <t>метр-шток для уровнемеров на доз.установки ТА-7111/01, БР-10, Z-1601. длина 2 м.</t>
  </si>
  <si>
    <t>2002 Т</t>
  </si>
  <si>
    <t>28.13.14.900.002.06.0796.000000000000</t>
  </si>
  <si>
    <t>pumps drum</t>
  </si>
  <si>
    <t>бочковой, рычажно-цилиндрический</t>
  </si>
  <si>
    <t>to pump 200 liters of reagent</t>
  </si>
  <si>
    <t>насос бочковый для откачки реагента из 200 л. бочек</t>
  </si>
  <si>
    <t>2002-1 Т</t>
  </si>
  <si>
    <t>2003 Т</t>
  </si>
  <si>
    <t>28.14.13.350.002.00.0796.000000000005</t>
  </si>
  <si>
    <t>Задвижка (затвор)</t>
  </si>
  <si>
    <t>Ball valve with gear mechanical and flanges.</t>
  </si>
  <si>
    <t>стальная, тип присоединения к трубопроводу - фланцевое, номинальное давление 2,5 Мпа, номинальный диаметр 1600 мм</t>
  </si>
  <si>
    <t xml:space="preserve"> Manufacturer: STD S.A; RUE DE SABANEL; B P.7 81160 ST JUERY.FRANCE Model DB, size 16x16, Rwork maximum 25 bar; Type of connection:: RTJ, CUSTOMER REF: 036/6/85151; TRANS № 115368; SER № 820750003; Housing Material LCC.</t>
  </si>
  <si>
    <t xml:space="preserve">Шаровой кран с редуктором механическим и ответными фланцами.Производитель: STD S.A; RUE DE SABANEL; B P.7 81160 ST JUERY.FRANCE Модель DB, size 16х16, Максимальное Рраб 25 бар;  Тип  присоеденения: RTJ, CUSTOMER REF: 036/ 6/ 85151; TRANS № 115368; SER № 820750003; Материал корпуса LCC. </t>
  </si>
  <si>
    <t>2004 Т</t>
  </si>
  <si>
    <t>Ball valve with flanges.</t>
  </si>
  <si>
    <t>According to the bill of materials to the compressor K-102A / B: P / N KF-2490129G693
KF
2490-129G693. Ball valve with fastening diameter 4x4 "600, full bore performance, T series, the body of carbon steel.</t>
  </si>
  <si>
    <t xml:space="preserve">Шаровой кран с ответными фланцами.Согласно ведомости материалов на компрессор К-102A/B: Р/N KF-2490129G693 
KF 
2490-129G693. Шаровой кран с креплением диаметр 4х4" на 600, полнопроходного исполнения, серии Т, корпус из углеродистой стали. 
</t>
  </si>
  <si>
    <t>2005 Т</t>
  </si>
  <si>
    <t>28.13.31.000.107.00.0796.000000000000</t>
  </si>
  <si>
    <t>(XT) Repair coupling INTRA KPM -  4 "x 60</t>
  </si>
  <si>
    <t>Processing time: 30 minutes at the rate of 25 ͦ C; Binding Time: 2 hours at the rate of 25 ͦ C; Operating Temperature: - 60 C to 90 ͦ ͦ S. Chief - installation.</t>
  </si>
  <si>
    <t>(ХТ) Ремонтная муфта ИНТРА КРМ - С СГ ХТ 4" х 60Летучие ве-ва - нет; Время обработки: 30 мин при темп 25 ͦ С; Время связывания: 2 часа при темп 25 ͦ С;  Рабочая температура: - 60 ͦ С до 90  ͦ С. Шеф – монтаж.</t>
  </si>
  <si>
    <t>2005-1 Т</t>
  </si>
  <si>
    <t xml:space="preserve">Ремонтная муфта 4" х 60Летучие ве-ва - нет; Время обработки: 30 мин при темп 25 ͦ С; Время связывания: 2 часа при темп 25 ͦ С;  Рабочая температура: - 60 ͦ С до 90  ͦ С. </t>
  </si>
  <si>
    <t>Февраль-Март 2016</t>
  </si>
  <si>
    <t>2006 Т</t>
  </si>
  <si>
    <t>23.99.13.900.021.01.0166.000000000001</t>
  </si>
  <si>
    <t>Праймер</t>
  </si>
  <si>
    <t>(SUBLVO2QT) epoxy primer INTRA  (1.9 L)</t>
  </si>
  <si>
    <t>битумный, концентрированный</t>
  </si>
  <si>
    <t>(SUBLVO2QT) Праймер эпоксидный ИНТРА КРМ ЛВ (1,9 л)Летучие ве-ва - нет; Время обработки: 30 мин при темп 25 ͦ С; Время связывания: 2 часа при темп 25 ͦ С;  Рабочая температура: - 60 ͦ С до 90  ͦ С. Шеф – монтаж.</t>
  </si>
  <si>
    <t>2006-1 Т</t>
  </si>
  <si>
    <t xml:space="preserve">Праймер эпоксидный (1,9 л) Летучие ве-ва - нет; Время обработки: 30 мин при темп 25 ͦ С; Время связывания: 2 часа при темп 25 ͦ С;  Рабочая температура: - 60 ͦ С до 90  ͦ С. </t>
  </si>
  <si>
    <t>2007 Т</t>
  </si>
  <si>
    <t>20.52.10.900.003.00.0796.000000000000</t>
  </si>
  <si>
    <t>Клей - герметик</t>
  </si>
  <si>
    <t>(SS07) epoxy filler (120.5 g)</t>
  </si>
  <si>
    <t>жидкий, анаэробный, для надежной фиксации металлов</t>
  </si>
  <si>
    <t>(SS07) Заполнитель эпоксидный (120,5 г)Летучие ве-ва - нет; Время обработки: 30 мин при темп 25 ͦ С; Время связывания: 2 часа при темп 25 ͦ С;  Рабочая температура: - 60 ͦ С до 90  ͦ С. Шеф – монтаж.</t>
  </si>
  <si>
    <t>2007-1 Т</t>
  </si>
  <si>
    <t xml:space="preserve">Заполнитель эпоксидный (120,5 г) Летучие ве-ва - нет; Время обработки: 30 мин при темп 25 ͦ С; Время связывания: 2 часа при темп 25 ͦ С;  Рабочая температура: - 60 ͦ С до 90  ͦ С. </t>
  </si>
  <si>
    <t>2008 Т</t>
  </si>
  <si>
    <t>(СОМР05200) fixing tape 5 "x 200</t>
  </si>
  <si>
    <t>(СОМР05200) Фиксирующая лента 5" х 200Летучие ве-ва - нет; Время обработки: 30 мин при темп 25 ͦ С; Время связывания: 2 часа при темп 25 ͦ С;  Рабочая температура: - 60 ͦ С до 90  ͦ С. Шеф – монтаж.</t>
  </si>
  <si>
    <t>2008-1 Т</t>
  </si>
  <si>
    <t>Фиксирующая лента 5" х 200 Летучие ве-ва - нет; Время обработки: 30 мин при темп 25 ͦ С; Время связывания: 2 часа при темп 25 ͦ С;  Рабочая температура: - 60 ͦ С до 90  ͦ С.</t>
  </si>
  <si>
    <t>2009 Т</t>
  </si>
  <si>
    <t>19.20.29.510.000.00.0112.000000000012</t>
  </si>
  <si>
    <t>моторное, марка М-6з/10В, ГОСТ 10541-78</t>
  </si>
  <si>
    <t>Mobil vacuoline 528</t>
  </si>
  <si>
    <t>2010 Т</t>
  </si>
  <si>
    <t>Капиллярные трубопроводы высокого давления для подачи химреагентов в скважину</t>
  </si>
  <si>
    <t>Capillary pressure lines for supplying chemicals into the well</t>
  </si>
  <si>
    <t>Капиллярные трубопроводы высокого давления для подачи химреагентов в скважину Ø - 4/12 мм, разрывное усилие - 25 кН,.</t>
  </si>
  <si>
    <t>Capillary pressure lines for supplying chemicals into the hole Ø - 4/12 mm, breaking strength - 25 kH,.</t>
  </si>
  <si>
    <t>2011 Т</t>
  </si>
  <si>
    <t>Трубный якорь ШГН</t>
  </si>
  <si>
    <t>tubal anchor</t>
  </si>
  <si>
    <t>2012 Т</t>
  </si>
  <si>
    <t>19.20.29.550.000.00.0112.000000000004</t>
  </si>
  <si>
    <t>Oil pumping unit reducer</t>
  </si>
  <si>
    <t>трансмиссионное, марка ТМ-2-34</t>
  </si>
  <si>
    <t>Масло редуктора Станка качалки</t>
  </si>
  <si>
    <t>2013 Т</t>
  </si>
  <si>
    <t xml:space="preserve">Tee for wellhead </t>
  </si>
  <si>
    <t>Тройник для обвязки устья скважины при ШГН</t>
  </si>
  <si>
    <t>2014 Т</t>
  </si>
  <si>
    <t>Strap pumping unit</t>
  </si>
  <si>
    <t>Strap pumping unit between the electric motor and the gear</t>
  </si>
  <si>
    <t>Ремень для Станка качалки между эл двигателем и редуктором</t>
  </si>
  <si>
    <t>2014-1 Т</t>
  </si>
  <si>
    <t>2015 Т</t>
  </si>
  <si>
    <t>28.13.14.00.00.00.10.08.2</t>
  </si>
  <si>
    <t>Насос - центробежный секционный</t>
  </si>
  <si>
    <t xml:space="preserve">Centrifugal sectional pumps 320-1600 </t>
  </si>
  <si>
    <t xml:space="preserve">УЭЦН-320-1600 </t>
  </si>
  <si>
    <t>2016 Т</t>
  </si>
  <si>
    <t xml:space="preserve">Centrifugal sectional pumps 250-1600 </t>
  </si>
  <si>
    <t xml:space="preserve">УЭЦН-250-1600 </t>
  </si>
  <si>
    <t>2016-1 Т</t>
  </si>
  <si>
    <t>2017 Т</t>
  </si>
  <si>
    <t>Электросковорода</t>
  </si>
  <si>
    <t>Electrical pan</t>
  </si>
  <si>
    <t>Сковорода электрическая  с  чугунной чашей 990х880х880 мм,25 кв.м., 38 л, 6 кВт, 380 В, 190 кг, разогрев до 280 С - 30 мин., нержавейка полностью</t>
  </si>
  <si>
    <t>Electrical pan with cast-iron bowl 990x880x880 mm, 25 sq.m., 38 liter, 6 kW, 380 V, 190 kg, heating up to 280 C - 30 min., Fully stainless steel</t>
  </si>
  <si>
    <t>2018 Т</t>
  </si>
  <si>
    <t>27.51.28.390.004.00.0796.000000000012</t>
  </si>
  <si>
    <t>Плита электрическая</t>
  </si>
  <si>
    <t>Electric stove 6 burners with cabinet oven</t>
  </si>
  <si>
    <t>тип варочной панели комбинированный, количество конфорок 6, встраиваемая</t>
  </si>
  <si>
    <t>Rated power: 22.8 kW Rated voltage: 400/230 V Frequency: 50 Hz, the maximum temperature of the burners: 480 ° C Maximum temperature of the cabinet: 270 ° C Warm-up time to a maximum temperature of the cabinet: 30 min., Value power burners on 3 levels: 1; 2/3; 13; The internal dimensions of the enclosure: 538x535x290 mm Dimensions pan: 530x470 mm Weight: 215 kg Dimensions 1475 * 897 * 860</t>
  </si>
  <si>
    <t>Номинальная потребляемая мощность: 22,8 кВт,  Номинальное напряжение: 400/230 В Частота тока: 50 Гц, Максимальная температура конфорок: 480 °С, Максимальная температура шкафа: 270 °С, Время разогрева шкафа до максимальной температуры: 30 мин., Соотношение мощности конфорок на 3 ступенях: 1; 2/3; 1/3;  Внутренние размеры шкафа: 538х535х290 мм, Размеры противня: 530х470 мм, Масса: 215 кг, Габариты 1475*897*860</t>
  </si>
  <si>
    <t>2019 Т</t>
  </si>
  <si>
    <t>26.51.51.700.012.00.0796.000000000000</t>
  </si>
  <si>
    <t>Вискозиметр</t>
  </si>
  <si>
    <t>Viscometer</t>
  </si>
  <si>
    <t>ВПЖ-1, диаметр капилляра 0,34 мм, ГОСТ 10028-81</t>
  </si>
  <si>
    <t xml:space="preserve">Капиллярный. CAV-2000, с одной термобаней от+20 до +100ᵒC, предел измерения от 1 до 5000 сСт, </t>
  </si>
  <si>
    <t>2020 Т</t>
  </si>
  <si>
    <t>28.29.11.500.001.00.0796.000000000005</t>
  </si>
  <si>
    <t>Бидистиллятор</t>
  </si>
  <si>
    <t>Akvadistillyator DE-4</t>
  </si>
  <si>
    <t>производительность от 5 л/час и выше</t>
  </si>
  <si>
    <t>Снабжен системой автоматического отключения</t>
  </si>
  <si>
    <t>2021 Т</t>
  </si>
  <si>
    <t>Solvent</t>
  </si>
  <si>
    <t>HORIBA S-316 for IR spectroscopy. tetrachlorohexafluorobutane CAS No 28107-59-7 EINECS No 248-847-7 C4Cl4F6 Package in bottles (1 bottle=1,5кг)</t>
  </si>
  <si>
    <t>2021-1 Т</t>
  </si>
  <si>
    <t>2022 Т</t>
  </si>
  <si>
    <t>32.50.50.900.014.00.0796.000000000000</t>
  </si>
  <si>
    <t>Экстрактор</t>
  </si>
  <si>
    <t>Extractor for extraction of chloride salts from oil in accordance with GOST 21534</t>
  </si>
  <si>
    <t>для определения хлористых солей</t>
  </si>
  <si>
    <t>ПЭ-8110 with block of power supply БП-8000</t>
  </si>
  <si>
    <t>ПЭ-8110 с блоком питания БП-8000</t>
  </si>
  <si>
    <t>2022-1 Т</t>
  </si>
  <si>
    <t>2022-2 Т</t>
  </si>
  <si>
    <t>2023 Т</t>
  </si>
  <si>
    <t>26.51.31.500.000.16.0796.000000000004</t>
  </si>
  <si>
    <t>Весы</t>
  </si>
  <si>
    <t>Analytical scales with autocalibration</t>
  </si>
  <si>
    <t>лабораторные, калибровка внутренней гирей, дискретность не более 0,1 мг</t>
  </si>
  <si>
    <t>Model СР 224 S . Accuracy rating-2. Measuring limit -220 g. Scale interval- 0,0001 g</t>
  </si>
  <si>
    <t>Модель СР 224 S . 2 класс точности. Предел измерения -220 гр.Цена деления  0,0001 гр</t>
  </si>
  <si>
    <t>2024 Т</t>
  </si>
  <si>
    <t>26.51.53.930.001.00.0796.000000000000</t>
  </si>
  <si>
    <t>Титратор автоматический</t>
  </si>
  <si>
    <t>Automatic titrator</t>
  </si>
  <si>
    <t>лабораторный</t>
  </si>
  <si>
    <t>Mettler Toledo, for determinning of для определения hydrogen sulphide and mercaptan in gas</t>
  </si>
  <si>
    <t xml:space="preserve"> Меттлер Толедо, для определения сероводорода и меркаптанов в составе газа</t>
  </si>
  <si>
    <t>2025 Т</t>
  </si>
  <si>
    <t>28.13.14.510.000.00.0796.000000000134</t>
  </si>
  <si>
    <t>Vacuum pump</t>
  </si>
  <si>
    <t>химический, горизонтальный, моноблочный, тип ХМ2/25-А-5, подача 2 м3/ч, напор 25 м, мощность электродвигателя 1,1 кВт, центробежный</t>
  </si>
  <si>
    <t>The two-level chemically resistant, performance:
 - 20 l/min (1,2 м3/h), final vacuum 8 мbar</t>
  </si>
  <si>
    <t>Вакуумный насос двухступенчатый химически стойкий производительность:
 - 20 л/мин (1,2 м3/час)
Конечный вакуум 8 мбар</t>
  </si>
  <si>
    <t>2026 Т</t>
  </si>
  <si>
    <t>27.11.61.000.008.00.0796.000000000001</t>
  </si>
  <si>
    <t>Термостат</t>
  </si>
  <si>
    <t>ZIP for thermostat</t>
  </si>
  <si>
    <t>Immersed part in the thermostat Termo - Haake C50 PHOENIX, Тype 011-0100 1200300365009, 230V/50-60Hz 9.2A. KL: 3DIN 12876</t>
  </si>
  <si>
    <t>погружаемая часть на термостат Termo - Haake C50 PHOENIX, Тип 011-0100 1200300365009, 230V/50-60Hz 9.2A. KL: 3DIN 12876</t>
  </si>
  <si>
    <t>2027 Т</t>
  </si>
  <si>
    <t>The pump barrel with face seal</t>
  </si>
  <si>
    <t>Type F430S-50/45Z, Immersed length- 1000 мм, with electrical  drive Type F460-1Ex Explosion-proof - II 2 G Eex de IIC T6 PTB 97 ATEX 1035   IP55 Nr.46074020  230V, 50Hz , 700W.</t>
  </si>
  <si>
    <t>Насос бочковой с торцевым уплотнением тип F430S-50/45Z, длина погружения 1000 мм, с электроприводом  Тип F460-1Ex   взрывозащищённость II 2 G Eex de IIC T6 PTB 97 ATEX 1035   IP55 Nr.46074020  230V, 50Hz , 700W.</t>
  </si>
  <si>
    <t>2028 Т</t>
  </si>
  <si>
    <t>28.14.13.900.014.00.0796.000000000015</t>
  </si>
  <si>
    <t xml:space="preserve"> Back valve, safety valve</t>
  </si>
  <si>
    <t>стальной, тип присоединения - штуцерное, давление условное 25 Мпа, ГОСТ 27477-87</t>
  </si>
  <si>
    <t>Working presuare up to 250 bar (6000 lb per square inch , ман.), fixed values of preasure opening фиксированные значения давления открытия, options of  end connections  - ½ inch  at the external thread, Materials: stainless steel 316 back valve—series C.</t>
  </si>
  <si>
    <t>Рабочее давление до 250 бар (6000 фунтов на квадратный дюйм, ман.), фиксированные значения давления открытия, варианты торцевых соединений - ½ дюйм наружная резьба, Материалы: нержавеющая сталь 316 Обратные клапаны—серии C.</t>
  </si>
  <si>
    <t>2029 Т</t>
  </si>
  <si>
    <t>Fittings</t>
  </si>
  <si>
    <t xml:space="preserve">Type  «ERMETO Ø 12 мм.», for assembling of safety valves </t>
  </si>
  <si>
    <t>фитинги типа «ERMETO Ø 12 мм.», для монтажа клапанов предохранителей</t>
  </si>
  <si>
    <t>2030 Т</t>
  </si>
  <si>
    <t xml:space="preserve">Комплект запасных частей для электродвигателей ДНС Север фирмы Сименс </t>
  </si>
  <si>
    <t>тип:1LA8, 630KW, 690V; В комлект поставки входит боковые крышки передние и задние с подшипниками</t>
  </si>
  <si>
    <t>Type:1LA8, 630KW, 690V; A set consists of front side cover and back covers with bearings</t>
  </si>
  <si>
    <t>Комплект запасных частей для электродвигателей ДНС Север фирмы Сименс  тип:1LA8, 630KW, 690V; В комлект поставки входит боковые крышки передние и задние с подшипниками</t>
  </si>
  <si>
    <t>2031 Т</t>
  </si>
  <si>
    <t>Printing head 7142</t>
  </si>
  <si>
    <t>130N01509</t>
  </si>
  <si>
    <t>2032 Т</t>
  </si>
  <si>
    <t>Cartridge black 220ml</t>
  </si>
  <si>
    <t>106R01300</t>
  </si>
  <si>
    <t>5</t>
  </si>
  <si>
    <t>2033 Т</t>
  </si>
  <si>
    <t>Cartridge purple 220 ml</t>
  </si>
  <si>
    <t>106R01302</t>
  </si>
  <si>
    <t>2034 Т</t>
  </si>
  <si>
    <t>Cartridge yellow 220ml</t>
  </si>
  <si>
    <t>106R01303</t>
  </si>
  <si>
    <t>2035 Т</t>
  </si>
  <si>
    <t>Cartridge blue 220ml</t>
  </si>
  <si>
    <t>106R01301</t>
  </si>
  <si>
    <t>2036 Т</t>
  </si>
  <si>
    <t>28.14.13.350.003.00.0796.000000000034</t>
  </si>
  <si>
    <t>Electrical shut-off valve</t>
  </si>
  <si>
    <t>стальной, тип соединения - под приварку, проходной, электропривод, давление условное 60,3 Мпа, номинальный диаметр 200 мм</t>
  </si>
  <si>
    <t>Ball shut-off valve, manual doubler,  Н/З , ДУ-200, РУ-4МПа; 3-phase, I- 3,6А ;    interfalne distance: 417мм. ; intercenter distance: 315мм; counter flange; seal</t>
  </si>
  <si>
    <t>Шаровый отсечной, ручной дублер, Н/З , ДУ-200, РУ-4МПа; 3-х фазный, Iном 3,6А ;    Межфлянцовое расстояние: 417мм. ; межцентровое расстояние 315мм; ответные фланцы; прокладка</t>
  </si>
  <si>
    <t>2037 Т</t>
  </si>
  <si>
    <t>26.20.21.900.003.00.0796.000000000004</t>
  </si>
  <si>
    <t>Карта памяти</t>
  </si>
  <si>
    <t>Memory card</t>
  </si>
  <si>
    <t>Compact Flash, емкость 2 Гб</t>
  </si>
  <si>
    <t>6AV2181-8XP00-0AX0 SIMATIC HMI MEMORY CARD 2 GB SECURE DIGITAL CARD FOR SIMATIC HMI COMFORT PANEL</t>
  </si>
  <si>
    <t>Карта памяти 6AV2181-8XP00-0AX0 SIMATIC HMI MEMORY CARD 2 GB SECURE DIGITAL CARD FOR SIMATIC HMI COMFORT PANEL</t>
  </si>
  <si>
    <t>2038 Т</t>
  </si>
  <si>
    <t>Explosion-proof board, Dimensions: (not less than) width- 300mm*hight- 200 мм*depth- 220мм</t>
  </si>
  <si>
    <t>Dimensions: (not less than) width- 300mm*hight- 200 мм*depth- 220мм</t>
  </si>
  <si>
    <t>Взрывозащищенный шкаф. Размеры не менее шириной 300мм*высотой 200 мм* глубиной 220мм; 4 взрывозащищенных кабельных ввода</t>
  </si>
  <si>
    <t>2039 Т</t>
  </si>
  <si>
    <t>Vortex Flowmeter  OPTISWIRL 4070</t>
  </si>
  <si>
    <t>Connection: DN100 / 4'' Class preasure: PN63. Performance:compact. Exposion proof: -1Ex d ia [ia] IIC T6. Output: 4-20 мА+HART, impulse display. LK indicator with buttons. Presuare and temperature compensation. Supply voltage: 14…30 V DC,  Main error: 0,75% for liquid; 1,0% for gas. Intercalibration interval: 4 years. Environment: fuel gas for the heater Н-800. Environment temperature: 20…40…60ºС
Presuare: 2,5…3,0…3,5 bar.
Density: 1,4276 kg/м3 at normal conditions.
Viscosity: 0,0105 сР
Consumption: 70…1 733 норм.м3/час
Pipeline: DN 100 (sensor DN50)</t>
  </si>
  <si>
    <t>Вихревой расходомер подсоединение: DN100 / 4''Класс давления:
PN63. Исполнение: компактное. Взрывозащита: 1Ex d ia [ia] IIC T6. Выход:
4-20 мА+HART, импульсный Дисплей:
ЖК индикатор с кнопками. Компенсация по давлению и температуре. Напряжение питания: 14…30 V DC,  Основная погрешность: 0,75% для жидкости; 1,0% для газа. Межповероч. интервал: 4 года Среда: газ топливный на печь Н-800
Температура среды: 20…40…60ºС
Давление: 2,5…3,0…3,5 бар изб.
Плотность: 1,4276 кг/м3 при норм. услов.
Вязкость: 0,0105 сР
Расход: 70…1 733 норм.м3/час
Трубопровод: DN 100 (сенсор DN50)</t>
  </si>
  <si>
    <t>2039-1 Т</t>
  </si>
  <si>
    <t>2040 Т</t>
  </si>
  <si>
    <t>Connection:: DN25 / 1''. Class preasure:
PN40. Class preasure. Exposion proofа: 1Ex d ia [ia] IIC T6. Output:
4-20 мА+HART, Exposion proof:
LK indicator with buttons. Presuare and temperature compensation. Supply voltage: 14…30 V DC,  Main error: 0,75% for liquid; 1,0% for gas. Intercalibration interval: 4 years. Environment: fuel gas for the heater TVK-200
Environment temperature: 20…40…60ºС
Preasure: 0,15…0,2…0,25 бар изб
Density: 1,4276 кг/м3 при норм. услов
Viscosity: 0,0105 сР
Consumption: 15…40 норм.м3/час
Pipeline: DN 25 (sensor DN15)</t>
  </si>
  <si>
    <t>Вихревой расходомер подсоединение: DN25 / 1''. 'Класс давления:
PN40. Исполнение: компактное. Взрывозащита: 1Ex d ia [ia] IIC T6. Выход:
4-20 мА+HART, импульсный Дисплей:
ЖК индикатор с кнопками. Компенсация по давлению и температуре.  Напряжение питания: 14…30 V DC,  Основная погрешность: 0,75% для жидкости; 1,0% для газа. Межповероч. интервал: 4 года Среда: газ топлив. на печь TVK-200
Температура среды: 20…40…60ºС
Давление: 0,15…0,2…0,25 бар изб
Плотность: 1,4276 кг/м3 при норм. услов
Вязкость: 0,0105 сР
Расход: 15…40 норм.м3/час
Трубопровод: DN 25 (сенсор DN15)</t>
  </si>
  <si>
    <t>2040-1 Т</t>
  </si>
  <si>
    <t>2041 Т</t>
  </si>
  <si>
    <t>26.30.23.900.021.00.0796.000000000018</t>
  </si>
  <si>
    <t>Мини-АТС</t>
  </si>
  <si>
    <t>IP Telephone 9608 Global</t>
  </si>
  <si>
    <t>виртуальная (IP-телефония), емкость 151 - 5000 номеров</t>
  </si>
  <si>
    <t>2041-1 Т</t>
  </si>
  <si>
    <t>Март - Апрель 2016г.</t>
  </si>
  <si>
    <t>2041-2 Т</t>
  </si>
  <si>
    <t>2042 Т</t>
  </si>
  <si>
    <t>22.21.29.700.042.00.0796.000000000133</t>
  </si>
  <si>
    <t>шаровый, полипропиленовый, с разъемным соединением, диаметр 20 мм, давление условное 2 Мпа</t>
  </si>
  <si>
    <t>Шарнирное соединение в комплекте (к насосу NETZSCH NM125SY06S36Z) Серийный номер 473887</t>
  </si>
  <si>
    <t>2043 Т</t>
  </si>
  <si>
    <t xml:space="preserve">Компоновка для многостадийного ГРП </t>
  </si>
  <si>
    <t xml:space="preserve">Компоновка для многостадийного ГРП 3-ех стадийная с одноразовыми муфтам с гидравлическими пакерами для открытого ствола </t>
  </si>
  <si>
    <t>2044 Т</t>
  </si>
  <si>
    <t>25.99.29.530.003.00.0796.000000000000</t>
  </si>
  <si>
    <t>Радиатор охлаждения</t>
  </si>
  <si>
    <t>Radiator</t>
  </si>
  <si>
    <t>для полупроводниковых приборов, алюминиевый</t>
  </si>
  <si>
    <t>"Radiator horizontal air cooler EA-401 C
Thermotech Energy Systems LTD.Calgary, Alberta.
Serial number 942330 "</t>
  </si>
  <si>
    <t>Радиатор горизонтального воздушного охладителя ЕА-401 C
Thermotech Energy Systems LTD.Calgary, Alberta.
Серийный № 942330</t>
  </si>
  <si>
    <t>новая позиция</t>
  </si>
  <si>
    <t>2045 Т</t>
  </si>
  <si>
    <t>Radiator horizontal air cooler EA-401 D Thermotech Energy Systems LTD.</t>
  </si>
  <si>
    <t>Радиатор горизонтального воздушного охладителя ЕА-401 D   Thermotech Energy Systems LTD.</t>
  </si>
  <si>
    <t>2046 Т</t>
  </si>
  <si>
    <t>Black inc cartridge</t>
  </si>
  <si>
    <t>НР 10 С4844А (HP DJ 500)</t>
  </si>
  <si>
    <t>Картридж чёрный чернильный НР 10 С4844А (HP DJ 500)</t>
  </si>
  <si>
    <t>2047 Т</t>
  </si>
  <si>
    <t>Yellow inc cartridge</t>
  </si>
  <si>
    <t>HP 82 69 ml C4913A (HP DJ 500)</t>
  </si>
  <si>
    <t>Картридж жёлтый чернильный HP 82 69 мл C4913A (HP DJ 500)</t>
  </si>
  <si>
    <t>2048 Т</t>
  </si>
  <si>
    <t>Blue cartridge</t>
  </si>
  <si>
    <t>CC531A (HP CLJ CP2025)</t>
  </si>
  <si>
    <t>Картридж голубой CC531A (HP CLJ CP2025)</t>
  </si>
  <si>
    <t>2049 Т</t>
  </si>
  <si>
    <t>Промышленный коммутатор</t>
  </si>
  <si>
    <t>Industrial switch</t>
  </si>
  <si>
    <t>MOXA EDS-308-MM-SC 6 x 10/100BaseTX, 2 x 100BaseFX (многомодовое оптоволокно).</t>
  </si>
  <si>
    <t>MOXA EDS-308-MM-SC 6 x 10 / 100BaseTX, 2 x 100BaseFX (multimode fiber).</t>
  </si>
  <si>
    <t>Промышленный коммутатор MOXA EDS-308-MM-SC 6 x 10/100BaseTX, 2 x 100BaseFX (многомодовое оптоволокно).</t>
  </si>
  <si>
    <t>2050 Т</t>
  </si>
  <si>
    <t>MOXA EDS-408A-MM-SC Коммутатор 6 x 10/100BaseTX, 2 x 100BaseFX (многомодовое оптоволокно) с базовыми функциями управления.</t>
  </si>
  <si>
    <t>MOXA EDS-408A-MM-SC switch 6 x 10 / 100BaseTX, 2 x 100BaseFX (multimode fiber) with basic control functions</t>
  </si>
  <si>
    <t>Промышленный коммутатор MOXA EDS-408A-MM-SC Коммутатор 6 x 10/100BaseTX, 2 x 100BaseFX (многомодовое оптоволокно) с базовыми функциями управления.</t>
  </si>
  <si>
    <t>2051 Т</t>
  </si>
  <si>
    <t>26.30.21.200.002.00.0796.000000000000</t>
  </si>
  <si>
    <t>Коммутатор сетевой</t>
  </si>
  <si>
    <t>Network switch</t>
  </si>
  <si>
    <t>способ коммутации с промежуточным хранением (Store and Forward), симметричный, управляемый (сложный)</t>
  </si>
  <si>
    <t xml:space="preserve">
Level 2 Managed Switch with 8 ports of 10 / 100Base-TX, 1 port 100 / 1000Base-X SFP combo and 1-port 100 / 1000Base-T / SFP.
Switching Matrix: 5.6 Gbit / s
forwarding rate of 64-byte packets: 4,2 Mpps
The size of the MAC address table: 8K
SDRAM for CPU: 128 MB packet buffer: 1.5 MB
Flash-memory: 16 MB
Jumbo-frame (2048 bytes tagged, untagged 2044 bytes)
Dimensions-228.5 x 195 x 44 mm
Web-interface (supporting IPv4), Command Line Interface (CLI)
Telnet-server / client (supports IPv4 / v6)
TFTP-Client (supports IPv4 / v6), FTP-client (support for IPv4)
Z-Modem, SNMP v1 / v2c / v3, SNMP Traps, Syslog, SMTP
RMON v1: Support groups 1, 2, 3, 9,
RMON v2: Supporting ProbeConfig groups, LLDP, 802.1AB, LLDP-MED4
BootP / DHCP-Client, DHCP automatically
DHCP Relay (support IPv4), DHCP Relay Option 12
DHCP Relay Option 82 Tagging PPPoE Circuit-ID
Supports two versions of the software, CPU monitoring, SNTP
Restoration of the password, the password encryption
Ping (support IPv4 / v6), Traceroute, Multiple IP Interface
Support for Microsoft® NLB (Network Load Balancing) "
</t>
  </si>
  <si>
    <t>Коммутатор сетевой управляемый коммутатор 2 уровня с 8 портами 10/100Base-TX, 1 портом 100/1000Base-X SFP и 1 комбо-портом 100/1000Base-T/SFP.
Коммутационная матрица: 5,6 Гбит/с
Скорость перенаправления 64-байтных пакетов: 4,2 Mpps
Размер таблицы МАС-адресов: 8K
SDRAM для CPU: 128 МБ,Буфер пакетов: 1,5 Мб
Flash-память: 16 МБ
Jumbo-фрейм (2048 байт с тегом, 2044 байт без тега)
Размеры-228.5 x 195 x 44 мм
Web-интерфейс (поддержка IPv4),Интерфейс командной строки (CLI)
Telnet-сервер/клиент (поддержка IPv4/v6)
TFTP-клиент (поддержка IPv4/v6),FTP-клиент (поддержка IPv4)
Z-модем,SNMP v1/v2c/v3,SNMP Traps,Системный журнал ,SMTP 
RMON v1:Поддержка групп 1, 2, 3, 9
RMON v2:Поддержка ProbeConfig групп,LLDP,802.1AB,LLDP-MED4
BootP/DHCP-клиент,Автоматическая настройка DHCP
DHCP Relay (поддержка IPv4),DHCP Relay Option 12   
DHCP Relay Option 82,Добавление тега PPPoE Circuit-ID
Поддержка двух версий ПО, Мониторинг CPU,SNTP   
Восстановление пароля, Шифрование паролей   
Ping (поддержка IPv4/v6),Traceroute,Multiple IP Interface
Поддержка Microsoft® NLB (Network Load Balancing)</t>
  </si>
  <si>
    <t>2052 Т</t>
  </si>
  <si>
    <t>27.20.11.990.002.00.0796.000000000000</t>
  </si>
  <si>
    <t>для ИБП, напряжение 12 В, емкость от 90-200 А*ч</t>
  </si>
  <si>
    <t>Battery # RBC43</t>
  </si>
  <si>
    <t>Аккумулятор для APC Back-UPS 3000 Номер аккумулятора RBC43</t>
  </si>
  <si>
    <t>2053 Т</t>
  </si>
  <si>
    <t>DVR</t>
  </si>
  <si>
    <t>Поддержка 32-х каналов IP устройств.Макс. объем - 12 ТБ. Ethernet RJ-45, 10/100/1000 Мбит х 2. Видеовыход  VGA и HDMI.</t>
  </si>
  <si>
    <t>Support 32 channels of IP devices. Max. volume - 12 TB. Ethernet RJ-45 10/100/1000 Mbps x 2 VGA video output and HDMI.</t>
  </si>
  <si>
    <t>ВидеорегистраторПоддержка 32-х каналов IP устройств.Макс. объем - 12 ТБ. Ethernet RJ-45, 10/100/1000 Мбит х 2. Видеовыход  VGA и HDMI.</t>
  </si>
  <si>
    <t>2054 Т</t>
  </si>
  <si>
    <t>26.20.11.100.003.00.0796.000000000001</t>
  </si>
  <si>
    <t>Бизнес-ноутбук</t>
  </si>
  <si>
    <t>Laptop</t>
  </si>
  <si>
    <t>диагональ экрана свыше 12 дюймов</t>
  </si>
  <si>
    <t>Notebook (included with the dock. Station, bag) Processor Core i7, 8Gb RAM</t>
  </si>
  <si>
    <t>2055 Т</t>
  </si>
  <si>
    <t>26.20.13.000.007.00.0796.000000000001</t>
  </si>
  <si>
    <t>Станция рабочая</t>
  </si>
  <si>
    <t>The mobile graphics workstation</t>
  </si>
  <si>
    <t>графическая</t>
  </si>
  <si>
    <t xml:space="preserve">Dell Precision M6800 Mobile Workstation </t>
  </si>
  <si>
    <t xml:space="preserve">Мобильная графическая рабочая станция Dell Precision M6800 Mobile Workstation </t>
  </si>
  <si>
    <t>2056 Т</t>
  </si>
  <si>
    <t>Pump Grundfos CM5-6 pressure horizontal type</t>
  </si>
  <si>
    <t>Head-46m, the nominal flow Q-4,7m3, network capacity 3x380 1,20kVt motor. Manufacturer code: 96506819.</t>
  </si>
  <si>
    <t>Насос Grundfos CM5-6  напорного типа горизонтальный Напор-46м,номинальная подача Q-4,7m3,сеть3х380мощность электродвигателя 1,20кВт.Код произвателя: 96506819. Grundfos</t>
  </si>
  <si>
    <t>2057 Т</t>
  </si>
  <si>
    <t>Pump Grundfos</t>
  </si>
  <si>
    <t xml:space="preserve">Type MQ3-45  A-O-A-BVBP Q 3m3/h  H 27m,model:96515415  P61039 H max45m,U 1x220-240V h/1-4,5 A 50Hz,P1/1000W  IP54  pmax35c Insulation ClassB,SN0600556H                                                                        </t>
  </si>
  <si>
    <t xml:space="preserve">Насос GrundfosType MQ3-45  A-O-A-BVBP Q 3m3/h  H 27m,model:96515415  P61039 H max45m,U 1x220-240V h/1-4,5 A 50Hz,P1/1000W  IP54  pmax35c Insulation ClassB,SN0600556H, Grundfos                                                                        </t>
  </si>
  <si>
    <t>2058 Т</t>
  </si>
  <si>
    <t>27.12.40.900.049.00.0796.000000000000</t>
  </si>
  <si>
    <t>Водонагреватель</t>
  </si>
  <si>
    <t>The electric water heater</t>
  </si>
  <si>
    <t>вертикальной установки, объем 100 л</t>
  </si>
  <si>
    <t>Termex 100  L flat</t>
  </si>
  <si>
    <t>Электроводонагреватель 100  L плоский</t>
  </si>
  <si>
    <t>2059 Т</t>
  </si>
  <si>
    <t>28.13.14.900.002.02.0796.000000000086</t>
  </si>
  <si>
    <t xml:space="preserve">Pump deep CMK 16-27M with the cutting knife </t>
  </si>
  <si>
    <t>центробежный, тип ЦМК 16-27, фекальный, канализационный</t>
  </si>
  <si>
    <t>16-27 (Filing, m3 / h 16 Head, 27m, B-380, N, kW 3)</t>
  </si>
  <si>
    <t>Насос глубинный с режущим ножом для КНС ЦМК-16-27 (Подача, м3/ч 16, Напор, 27м, В-380, N, кВт 3)</t>
  </si>
  <si>
    <t>2060 Т</t>
  </si>
  <si>
    <t>31.01.11.100.000.00.0796.000000000000</t>
  </si>
  <si>
    <t>Tables for waste collection</t>
  </si>
  <si>
    <t>подтоварник кухонный, металлический, размер 1500*600*300 мм</t>
  </si>
  <si>
    <t>Table collection ССО-4 , all stainless steel. Size (mm)
1400x700x860</t>
  </si>
  <si>
    <t xml:space="preserve">Стол для сбора отходов ССО-4 вся нерж.  Габаритные размеры, (мм)
1400х700х860
</t>
  </si>
  <si>
    <t>2061 Т</t>
  </si>
  <si>
    <t>25.11.23.590.002.00.0796.000000000003</t>
  </si>
  <si>
    <t>Стеллаж</t>
  </si>
  <si>
    <t>Shelving for dishes</t>
  </si>
  <si>
    <t>сталь, размер 1600*1200*650 мм</t>
  </si>
  <si>
    <t>Metallic shelves for dishes - 4 shelves (two shelves for plates and 2 shelves for glasses, length- 1200 mm, height 1550 mm, width 290 mm</t>
  </si>
  <si>
    <t>Стеллаж для посуды Металличеcкий - 4 полки  ( две полки для тарелок и 2 полки для  стаканов, длина- 1200 мм, высота 1550 мм, ширина 290 мм.</t>
  </si>
  <si>
    <t>2062 Т</t>
  </si>
  <si>
    <t>31.02.10.500.003.00.0796.000000000000</t>
  </si>
  <si>
    <t>Table pastry to the rim with wooden surface</t>
  </si>
  <si>
    <t>кухонный, материал изготовления из древесных плит, размер 1400*800 мм</t>
  </si>
  <si>
    <t>Sweet table with wooden surface with edge, stable collapsible frame made of stainless steel, solid bottom shelf. Worktop 40 mm thick and the bottom shelf, adjustable legs. Length 2000 sm high 95 sm wide 90</t>
  </si>
  <si>
    <t xml:space="preserve">Стол  кондитерский  с деревянной поверхностью  с бортиком,  устойчивый разборный каркас  из нержавеющей стали , внизу  сплошная полка. Столешница  толщиной 40 мм и  нижней полкой,ножки  регулируемые. разм. Длина  2000 см  выс 95 см шир  90 </t>
  </si>
  <si>
    <t>2</t>
  </si>
  <si>
    <t>2063 Т</t>
  </si>
  <si>
    <t>27.40.15.990.004.00.0796.000000000006</t>
  </si>
  <si>
    <t>Лампа ультрафиолетова</t>
  </si>
  <si>
    <t>UV lamps for water treatment T-2</t>
  </si>
  <si>
    <t>тип цоколя Е27, мощность 65 Вт</t>
  </si>
  <si>
    <t xml:space="preserve">TYPE :MIN -65 W/4P  PROTECT EYES FROM RAYS FH 01 .    REX UV   SYSTEMS  </t>
  </si>
  <si>
    <t xml:space="preserve">Ультрафиолетовые лампы для водоподготовки  Т-2TYPE :MIN -65 W/4P  PROTECT EYES FROM RAYS FH 01 .    REX UV   SYSTEMS  </t>
  </si>
  <si>
    <t>2064 Т</t>
  </si>
  <si>
    <t>31.00.13.500.001.00.0796.000000000049</t>
  </si>
  <si>
    <t>Conference chair with metal runners</t>
  </si>
  <si>
    <t>из кожезаменителя, с металлическими ножками</t>
  </si>
  <si>
    <t>Кресло  конференционное с металлическими полозьями</t>
  </si>
  <si>
    <t>2065 Т</t>
  </si>
  <si>
    <t>28.25.11.300.003.00.0796.000000000000</t>
  </si>
  <si>
    <t>Калорифер</t>
  </si>
  <si>
    <t>Electric heat gun 3 kW Timberk TIH R2 3K</t>
  </si>
  <si>
    <t>для нагрева воздуха в системах отопления, вентиляции и кондиционирования воздуха</t>
  </si>
  <si>
    <t>Electric heat gun 3 kW Timberk TIH R2 3K, 220/50 W / Hz, the duration of the work / pause 24/2, air flow rate of 240 m3 / h, weight 5.0 kg, size 280 x 205 x 285 mm, the tubular heating element tive , temperature control, ventilation without heat</t>
  </si>
  <si>
    <t>Электрическая тепловая пушка 3 кВт Timberk TIH R2 3K ,  ном.напр./част. 220/50  W /Гц,  продолжительность  работы/пауза 24/2,  расход воздуха 240 м3/ч,  вес 5,0 кг ,   размер 280  х 205 х 285 мм,  трубчатый нагрева тельный элемент, регулятор температуры,вентилция без нагрева</t>
  </si>
  <si>
    <t>10</t>
  </si>
  <si>
    <t>2066 Т</t>
  </si>
  <si>
    <t>WEDECO SLR 2048V / 43285/431110025 DANGER UV RADIATION HARMFUL TO SIN FNDEVES water treatment T-1</t>
  </si>
  <si>
    <t>Ультрафиолетовые лампы WEDECO SLK 2048V/43285/431110025   DANGER UV RADIATION HARMFUL TO SIN FNDEVES для водоподготовки  Т-1</t>
  </si>
  <si>
    <t>2067 Т</t>
  </si>
  <si>
    <t>28.13.14.900.002.09.0796.000000000002</t>
  </si>
  <si>
    <t>The circulation water pump</t>
  </si>
  <si>
    <t>циркуляционный, для системы отопления, диаметр 50 мм, фланцевое соединение</t>
  </si>
  <si>
    <t xml:space="preserve">Circulating water pump WILO Type BAC 40/134 - 2,2 / 2-R, 24 m3 / h. Head 20 m, T fluid - 20 C, pumped liquid - pure water for the cooling system </t>
  </si>
  <si>
    <t>Циркуляционный водяной насос  WILO   Type  BAC 40/134 - 2,2/2-R, расх. 24 м3/h. Напор 20 m,  T жидкости - 20 C, перекачиваемая среда- чистая вода  для системы охлаждения " Сarrier</t>
  </si>
  <si>
    <t>2068 Т</t>
  </si>
  <si>
    <t>25.29.11.300.003.00.0796.000000000006</t>
  </si>
  <si>
    <t>Бак</t>
  </si>
  <si>
    <t>The capacity of the membrane volume of 500 liters</t>
  </si>
  <si>
    <t>мембранный, расширительный, вертикальный, объем 500 л</t>
  </si>
  <si>
    <t>Pressure vessel with membrane volume of 500 L, P-10 bar, t-70 ° turnkey -1-1 / 4 "tank height without legs 1420mm, with legs no more than 1464 mm, a width not exceeding 700 mm for water treatment plant</t>
  </si>
  <si>
    <t>Емкость с мембраной объем 500 л.Cосуд под давлением с мембраной  объем  500 L, P-10 bar, t-70° под ключ -1-1/4" , высота бака без ножек 1420 мм,  с ножками  не более 1464 мм, ширина  не более 700 мм   для станции водоподготовки</t>
  </si>
  <si>
    <t>2069 Т</t>
  </si>
  <si>
    <t>28.25.13.500.001.00.0796.000000000000</t>
  </si>
  <si>
    <t>refrigerating cases</t>
  </si>
  <si>
    <t>холодильный, с температурой хранения (0˚) - (+7˚)</t>
  </si>
  <si>
    <t>Refrigerating useful volume 1400 - 1805 l Power consumption 0,49-0,63 kW Power supply 220/50 V / Hz Temperature range 0 ° ^ 8 ° C, the compressor Location: top, Cooling type: dynamic, automatic defrost with evaporation system refrigerant type: R-134A / R-404A, Case: stainless steel.</t>
  </si>
  <si>
    <t xml:space="preserve">Шкаф холодильный объем полезный   1400  -  1805 л ,  Потребляемая мощность  0,49-0,63    кВт,  Электропитание   220/50 В/Гц, Температурный режим    0° ^ 8° С,  Расположение компрессора:  верхнее,  Тип охлаждения:  динамический, автоматическая оттайка с системой испарения, Тип хладагента: R-134A / R-404A, Корпус: нержавеющая сталь.
</t>
  </si>
  <si>
    <t>2070 Т</t>
  </si>
  <si>
    <t>21.20.11.800.011.00.0778.000000000000</t>
  </si>
  <si>
    <t>Оксациллина натриевая соль</t>
  </si>
  <si>
    <t>Salt tablets for water (for drinking water)</t>
  </si>
  <si>
    <t>таблетки</t>
  </si>
  <si>
    <t>Tablets of various sizes. Tablet weight 12.5 g; diameter 22.5 mm, height 15.5 mm; white; the mass fraction of chlorine - sodium - 99.7%; calcium ion - 0.004%; magnesium ion - 0.001%; sulfate ions - 0.09%; insoluble in water, 0.004%; Contents of radionuclides cesium Wh / kg, not more than 3,0</t>
  </si>
  <si>
    <t>Соль в таблетках для водоподготовки (для питьевой воды) Таблетка различного типоразмера . Масса таблетки 12,5 г; диаметр 22,5 мм, высота 15,5 мм; белого цвета; массовая доля  хлор.натрий - 99,7 %; кальций иона - 0,004%; магний иона - 0,001 %; сульфат иона - 0,09%; нерастворимых в воде в-в 0,004 %; содерж ание радионуклидов по цезию БК/кг, не более 3,0,</t>
  </si>
  <si>
    <t>2071 Т</t>
  </si>
  <si>
    <t>26.60.13.000.009.00.0796.000000000000</t>
  </si>
  <si>
    <t>Лампа бактерицидная</t>
  </si>
  <si>
    <t>Germicidal lamp UV sterilizer</t>
  </si>
  <si>
    <t>для обеззараживания воздуха и поверхностей в помещении</t>
  </si>
  <si>
    <t>capacity - 5 m3 / h, the lamp type DB-75, power consumption 0.09 kW, the power supply voltage for water T-3.</t>
  </si>
  <si>
    <t xml:space="preserve">Бактерицидная лампа "УОВ-УФТ-П-5 "  производительность - 5 м3/ч, тип лампы ДБ-75, потребляемая мощн.0,09 кВт., </t>
  </si>
  <si>
    <t>2072 Т</t>
  </si>
  <si>
    <t xml:space="preserve">Гравий кварцевый фракция 2-5 мм  для подготовки питьевой воды               </t>
  </si>
  <si>
    <t>Gravel quartz fraction 2-5 mm for potable water</t>
  </si>
  <si>
    <t>Гравий кварцевый  для подготовки питьевой воды АLT-449 (Т-3) фракция 2-5 мм ГОСТ 571726-002-45588031-01</t>
  </si>
  <si>
    <t>Gravel quartz for potable water treatment ALT-449 (T3) fraction 2-5 mm 571726-002-45588031-01</t>
  </si>
  <si>
    <t>175</t>
  </si>
  <si>
    <t>2073 Т</t>
  </si>
  <si>
    <t>20.13.43.400.000.00.0166.000000000002</t>
  </si>
  <si>
    <t>Карбонат кальция</t>
  </si>
  <si>
    <t>Calcite</t>
  </si>
  <si>
    <t>чистый, ГОСТ 4530-76</t>
  </si>
  <si>
    <t>natural calcium carbonate used in filters to neutralize the acidity for the preparation of drinking water.</t>
  </si>
  <si>
    <t>КальцитCalcite" --"Кальцит" - природный карбонат кальция, используемый в фильтрах для нейтрализации кислотности для подготовки питьевой воды.Светло серого цвета, насыпная масса 1.44 г/см3, удельный вес 2,7 г/см3, коэффиуент однородности 1,5  ; размер гранул 0,42- 1,17 мм</t>
  </si>
  <si>
    <t>150</t>
  </si>
  <si>
    <t>2074 Т</t>
  </si>
  <si>
    <t>20.59.52.100.001.00.0166.000000000016</t>
  </si>
  <si>
    <t>Реагент</t>
  </si>
  <si>
    <t>Hydroanthracite - A</t>
  </si>
  <si>
    <t>для очистки воды, коагулянт</t>
  </si>
  <si>
    <t>Hydroanthracite A 0.6-1.2 mm grit asphalt black color with metallic luster and grain of the cubic form, for the preparation of drinking water</t>
  </si>
  <si>
    <t xml:space="preserve">Гидроантрацид А 0.6-1.2 мм  , крошка черно-асфальтового цвета с металлическим блеском  и зернами кубической формы,  для подготовки питьевой воды                   </t>
  </si>
  <si>
    <t>2075 Т</t>
  </si>
  <si>
    <t>Сорбент</t>
  </si>
  <si>
    <t>sorbent</t>
  </si>
  <si>
    <t xml:space="preserve">гравий кварцевый-   Сорбент  МС  предназначен для удаления железа и  марганца, служит для физико -химической очистки воды                  </t>
  </si>
  <si>
    <t>Quartz gravel - Sorbent MS is designed to remove iron and manganese, used for physical - chemical treatment of water</t>
  </si>
  <si>
    <t xml:space="preserve">Сорбентгравий кварцевый-   Сорбент  МС  предназначен для удаления железа и  марганца, служит для физико -химической очистки воды                  </t>
  </si>
  <si>
    <t>2076 Т</t>
  </si>
  <si>
    <t>Pillow</t>
  </si>
  <si>
    <t>swansdown</t>
  </si>
  <si>
    <t>Подушка лебяжий пух</t>
  </si>
  <si>
    <t>2077 Т</t>
  </si>
  <si>
    <t>the volume of 58-60 liter</t>
  </si>
  <si>
    <t>Холодильник объем 58-60 л</t>
  </si>
  <si>
    <t>2078 Т</t>
  </si>
  <si>
    <t>13.92.15.500.003.00.0796.000000000001</t>
  </si>
  <si>
    <t>Жалюзи</t>
  </si>
  <si>
    <t>Jalousie</t>
  </si>
  <si>
    <t>из хлопка, вертикальные</t>
  </si>
  <si>
    <t>Blinds - roller blinds 70 x 110 cm blue-12pcs / gray, 12 pieces for residential buildings number 1 and number 2</t>
  </si>
  <si>
    <t>Жалюзи-  роликовые шторы  разм. 70 х 110 см  синие-12 шт/ серые-12 шт  для жилых  корпусов  № 1 и № 2</t>
  </si>
  <si>
    <t>24</t>
  </si>
  <si>
    <t>2079 Т</t>
  </si>
  <si>
    <t>Roller Blinds 65 x 90 cm green 20 pcs / white, 20 pieces for residential buildings number 4 and number 5</t>
  </si>
  <si>
    <t>Жалюзи роликовые шторы разм. 65 х 90 см  зеленые-20 шт/ белый-20 шт  для жилых  корпусов № 4 и № 5</t>
  </si>
  <si>
    <t>40</t>
  </si>
  <si>
    <t>2080 Т</t>
  </si>
  <si>
    <t>Roller Blinds 70 x 110 cm for peach-colored dining room</t>
  </si>
  <si>
    <t xml:space="preserve">Жалюзи роликовые шторы разм. 70 х 110  см  для столовой персикового цвета </t>
  </si>
  <si>
    <t>26</t>
  </si>
  <si>
    <t>2081 Т</t>
  </si>
  <si>
    <t>Roller Blinds 70 x 110 cm blue for the dining room for bathing and laundry plant TB class, beige for the chief fisheries rooms - 2 pcs, yellow for the waiting room - 3 pcs.,</t>
  </si>
  <si>
    <t xml:space="preserve">Жалюзи роликовые шторы разм. 70 х 110  см голубого цвета   для столовой  для банно прачечного комбината и ТБ класса,  бежевого цвета для комнаты нач-ка промысла - 2 шт., желтого цвета для зала ожидания- 3 шт, </t>
  </si>
  <si>
    <t>20</t>
  </si>
  <si>
    <t>2082 Т</t>
  </si>
  <si>
    <t>27.51.13.300.000.00.0796.000000000006</t>
  </si>
  <si>
    <t>washing machine</t>
  </si>
  <si>
    <t>автоматическая, класс стирки А, класс отжима А, загрузка белья не менее 8 кг</t>
  </si>
  <si>
    <t>loading washing, spin speed of 1000 rev / min, load weight 6-8 kg.</t>
  </si>
  <si>
    <t>Стиральная машинкастиральная загрузка , скорость отжима 1000 об/мин, вес загрузки 6-8 кг.</t>
  </si>
  <si>
    <t>2083 Т</t>
  </si>
  <si>
    <t>27.51.11.100.001.00.0796.000000000010</t>
  </si>
  <si>
    <t>двухкамерный, отдельностоящй, объем не менее 300 л, с морозильным отделом</t>
  </si>
  <si>
    <t>Refrigerator - Chamber 2, 300-350 liter Energy consumption 329 kWh / year, energy class -A volume 90-100l freezing chamber.</t>
  </si>
  <si>
    <t>Холодильник - 2 камерный, общий  объем 300-350 л, Потребление энергии    329 кВтч/год ,   класс энергопотребления -А, объем морозильной камеры 90-100л.</t>
  </si>
  <si>
    <t>2084 Т</t>
  </si>
  <si>
    <t>17.29.11.350.000.00.0796.000000000000</t>
  </si>
  <si>
    <t>Этикет-лента</t>
  </si>
  <si>
    <t>Labels for bar - coding</t>
  </si>
  <si>
    <t>ламинированная самоклеющаяся, для нанесения штрих-кода и другой маркировочной информации</t>
  </si>
  <si>
    <t>self-adhesive paper for the printer ZEBRA ZM400 (2,5 x 5mm)</t>
  </si>
  <si>
    <t>Этикетки для штрих-кодированияна самоклеющейся бумаге для принтера ZEBRA ZM 400 (2,5х5мм)</t>
  </si>
  <si>
    <t>2085 Т</t>
  </si>
  <si>
    <t>self-adhesive paper for the printer ZEBRA ZM400 (10 x 10mm)</t>
  </si>
  <si>
    <t>Этикетки для штрих-кодированияна самоклеющейся бумаге для принтера ZEBRA ZM 400 (10х10мм)</t>
  </si>
  <si>
    <t>2086 Т</t>
  </si>
  <si>
    <t>26.20.40.000.142.00.0736.000000000000</t>
  </si>
  <si>
    <t>Cartridge for ZEBRA ZM 400</t>
  </si>
  <si>
    <t>для термотрансферного принтера, красящая</t>
  </si>
  <si>
    <t>The ribbon 102mm / 450m WAX Out</t>
  </si>
  <si>
    <t>Картридж для принтера ZEBRA ZM 400Красящая лента 102мм/450м WAX Out</t>
  </si>
  <si>
    <t>2087 Т</t>
  </si>
  <si>
    <t>padlock Average</t>
  </si>
  <si>
    <t>Dimensions, mm: 57 x 124 x 30 secret mechanism: Disk</t>
  </si>
  <si>
    <t>Замок навесной (висячий) среднийГабариты, мм : 57х124х30 Механизм секрета: Дисковый</t>
  </si>
  <si>
    <t>2088 Т</t>
  </si>
  <si>
    <t>Подшипник на автокар DFG 430</t>
  </si>
  <si>
    <t>Bearing on the forklift DFG 430</t>
  </si>
  <si>
    <t>Артикул: 28300</t>
  </si>
  <si>
    <t>28300</t>
  </si>
  <si>
    <t>Подшипник на автокар DFG 430Артикул: 28300</t>
  </si>
  <si>
    <t>2089 Т</t>
  </si>
  <si>
    <t>13.94.11.900.002.00.0796.000000000000</t>
  </si>
  <si>
    <t>Sling textile</t>
  </si>
  <si>
    <t>ленточный, текстильный, грузоподъемность 6 т, петлевой</t>
  </si>
  <si>
    <t>Sling textile loop STP 6.0 / 6000mm, length of 6 m, capacity 6t</t>
  </si>
  <si>
    <t>Строп текстильный петлевой СТП 6,0/6000мм, длина 6м, грузоподъемность 6т</t>
  </si>
  <si>
    <t>2090 Т</t>
  </si>
  <si>
    <t>31.01.12.900.005.00.0796.000000000002</t>
  </si>
  <si>
    <t>Wooden boxes for clothing</t>
  </si>
  <si>
    <t>МДФ, для одежды, с замком</t>
  </si>
  <si>
    <t>Wooden boxes, folding 1800 * 790 * 950.</t>
  </si>
  <si>
    <t>Ящик деревянный для спецодежды, разборный 1800*790*950.</t>
  </si>
  <si>
    <t>2091 Т</t>
  </si>
  <si>
    <t>mechanical seal</t>
  </si>
  <si>
    <t>for pump WILO BN 65/200-11/2 G12B</t>
  </si>
  <si>
    <t>Механическое уплотнениедля насоса WILO BN 65/200-11/2 G12B</t>
  </si>
  <si>
    <t>2092 Т</t>
  </si>
  <si>
    <t>injection valve, suction, from packing on the proportioning pump model: НВТЕХР-АС-1/4-SH-TBK-60</t>
  </si>
  <si>
    <t>Рем.комплектыЗИП: клапана нагнетательные, всасывающие, сальниковые  уплотнения на дозаторный насос  модель: НВТЕХР-АС-1/4-SH-TBK-60</t>
  </si>
  <si>
    <t>2093 Т</t>
  </si>
  <si>
    <t>25.73.30.930.001.00.0796.000000000000</t>
  </si>
  <si>
    <t>Flexible extractor</t>
  </si>
  <si>
    <t>длина 275 мм, сечение 14*14 мм</t>
  </si>
  <si>
    <t>Flexible extractor - to extract spent gland</t>
  </si>
  <si>
    <t>Экстрактор гибкий - для извлечения отработавшего сальника СУСГ</t>
  </si>
  <si>
    <t>2094 Т</t>
  </si>
  <si>
    <t>Десендер для ЭЦН</t>
  </si>
  <si>
    <t>Desender for electric submersible pumps</t>
  </si>
  <si>
    <t xml:space="preserve">Десендер для ЭЦН – сепараторы ЭЦН от мех примесей (пропант) </t>
  </si>
  <si>
    <t>Desender for electric submersible pumps -separators electric submersible pumps from the fur of impurities (proppant)</t>
  </si>
  <si>
    <t>2095 Т</t>
  </si>
  <si>
    <t>Манжета для фонтанной арматуры</t>
  </si>
  <si>
    <t>The cuff for a Christmas tree</t>
  </si>
  <si>
    <t>Манжета маслостойкая для фонтанной арматуры. Диам. экс.коллоны 139,7 мм. Рабочее давление 210 бар, темп не менее 150°С</t>
  </si>
  <si>
    <t>139.7 mm diameter column. Operating pressure 210 bar, temperature of at least 150 ° C</t>
  </si>
  <si>
    <t>Манжета для фонтанной арматуры маслостойкая. Диам. экс.коллоны 139,7 мм. Рабочее давление 210 бар, темп не менее 150°С</t>
  </si>
  <si>
    <t>2096 Т</t>
  </si>
  <si>
    <t>Манжета маслостойкая для фонтанной арматуры. Диам. экс.коллоны 168,3 мм. Рабочее давление 210 бар, темп не менее 150°С</t>
  </si>
  <si>
    <t>168.3 mm diameter column. Operating pressure 210 bar, temperature of at least 150 ° C</t>
  </si>
  <si>
    <t>Манжета для фонтанной арматуры  маслостойкая. Диам. экс.коллоны 168,3 мм. Рабочее давление 210 бар, темп не менее 150°С</t>
  </si>
  <si>
    <t>2097 Т</t>
  </si>
  <si>
    <t>24.20.40.500.001.00.0796.000000000000</t>
  </si>
  <si>
    <t>Заглушка</t>
  </si>
  <si>
    <t>Pipe stoppers</t>
  </si>
  <si>
    <t>стальная, фланцевая</t>
  </si>
  <si>
    <t>mechanical plug 2"chemical-resistant (oil-resistant) - reinforced with Kevlar, steel double</t>
  </si>
  <si>
    <t>Трубные заглушкимеханическая заглужка 2" химически стойкие (масло-бензостойкие) – армированные кевларом, стальные двойные</t>
  </si>
  <si>
    <t>2098 Т</t>
  </si>
  <si>
    <t>mechanical plug 3"chemical-resistant (oil-resistant) - reinforced with Kevlar, steel double</t>
  </si>
  <si>
    <t>Трубные заглушкимеханическая заглужка 3" химически стойкие (масло-бензостойкие) – армированные кевларом, стальные двойные</t>
  </si>
  <si>
    <t>2099 Т</t>
  </si>
  <si>
    <t>mechanical plug 4"chemical-resistant (oil-resistant) - reinforced with Kevlar, steel double</t>
  </si>
  <si>
    <t>Трубные заглушкимеханическая заглужка 4" химически стойкие (масло-бензостойкие) – армированные кевларом, стальные двойные</t>
  </si>
  <si>
    <t>2100 Т</t>
  </si>
  <si>
    <t>mechanical plug 6"chemical-resistant (oil-resistant) - reinforced with Kevlar, steel double</t>
  </si>
  <si>
    <t>Трубные заглушкимеханическая заглужка 6" химически стойкие (масло-бензостойкие) – армированные кевларом, стальные двойные</t>
  </si>
  <si>
    <t>2101 Т</t>
  </si>
  <si>
    <t>mechanical plug 8"chemical-resistant (oil-resistant) - reinforced with Kevlar, steel double</t>
  </si>
  <si>
    <t>Трубные заглушкимеханическая заглужка 8" химически стойкие (масло-бензостойкие) – армированные кевларом, стальные двойные</t>
  </si>
  <si>
    <t>2102 Т</t>
  </si>
  <si>
    <t>mechanical plug 10"chemical-resistant (oil-resistant) - reinforced with Kevlar, steel double</t>
  </si>
  <si>
    <t>Трубные заглушкимеханическая заглужка 10" химически стойкие (масло-бензостойкие) – армированные кевларом, стальные двойные</t>
  </si>
  <si>
    <t>2103 Т</t>
  </si>
  <si>
    <t>mechanical plug 12"chemical-resistant (oil-resistant) - reinforced with Kevlar, steel double</t>
  </si>
  <si>
    <t>Трубные заглушкимеханическая заглужка 12" химически стойкие (масло-бензостойкие) – армированные кевларом, стальные двойные</t>
  </si>
  <si>
    <t>2104 Т</t>
  </si>
  <si>
    <t>mechanical plug 14"chemical-resistant (oil-resistant) - reinforced with Kevlar, steel double</t>
  </si>
  <si>
    <t>Трубные заглушкимеханическая заглужка 14" химически стойкие (масло-бензостойкие) – армированные кевларом, стальные двойные</t>
  </si>
  <si>
    <t>2105 Т</t>
  </si>
  <si>
    <t>mechanical plug 16 "chemical-resistant (oil-resistant) - reinforced with Kevlar, steel double</t>
  </si>
  <si>
    <t>Трубные заглушкимеханическая заглужка 16" химически стойкие (масло-бензостойкие) – армированные кевларом, стальные двойные</t>
  </si>
  <si>
    <t>2106 Т</t>
  </si>
  <si>
    <t>13.10.29.100.000.00.0166.000000000001</t>
  </si>
  <si>
    <t>Лен</t>
  </si>
  <si>
    <t>The winding lazy</t>
  </si>
  <si>
    <t>растительное волокно, трепаный, ГОСТ 10330-76</t>
  </si>
  <si>
    <t>Seal the threaded connections of water pipes</t>
  </si>
  <si>
    <t>Обмотка леньУплотнитель резьбовых соединении водопроводных труб</t>
  </si>
  <si>
    <t>2107 Т</t>
  </si>
  <si>
    <t>25.73.30.300.000.01.0796.000000000001</t>
  </si>
  <si>
    <t>Keys</t>
  </si>
  <si>
    <t>ленточный, для трубопровода, стальной, ширина ленты 160 мм</t>
  </si>
  <si>
    <t xml:space="preserve">Ключи ленточные для пластиковых труб 3" </t>
  </si>
  <si>
    <t>2108 Т</t>
  </si>
  <si>
    <t xml:space="preserve">Ключи ленточные для пластиковых труб 4" </t>
  </si>
  <si>
    <t>2109 Т</t>
  </si>
  <si>
    <t xml:space="preserve">Ключи ленточные для пластиковых труб 6" </t>
  </si>
  <si>
    <t>2110 Т</t>
  </si>
  <si>
    <t>25.73.30.300.000.06.0796.000000000001</t>
  </si>
  <si>
    <t>трубный, универсальный</t>
  </si>
  <si>
    <t>Ключитрубные ключи 3"</t>
  </si>
  <si>
    <t>2111 Т</t>
  </si>
  <si>
    <t>Ключитрубные ключи 4"</t>
  </si>
  <si>
    <t>2112 Т</t>
  </si>
  <si>
    <t>Ключитрубные ключи 6"</t>
  </si>
  <si>
    <t>2113 Т</t>
  </si>
  <si>
    <t>Подшипник на втулке вала 310.01</t>
  </si>
  <si>
    <t>Bearing on the shaft sleeve 310.01</t>
  </si>
  <si>
    <t>2114 Т</t>
  </si>
  <si>
    <t>Радиально-упорный подшипник 320.01</t>
  </si>
  <si>
    <t>2115 Т</t>
  </si>
  <si>
    <t>Манжетное Уплотнение NBR AS 180x215x15</t>
  </si>
  <si>
    <t>Lip seal NBR AS 180x215x15</t>
  </si>
  <si>
    <t>2116 Т</t>
  </si>
  <si>
    <t>Пружинная шайба 1.4571 В 36</t>
  </si>
  <si>
    <t>Spring washer 1.4571 B 36</t>
  </si>
  <si>
    <t>2117 Т</t>
  </si>
  <si>
    <t>Цилиндрический болт шестигранник А4-70 М16х40</t>
  </si>
  <si>
    <t>Cylindrical hexagon bolt A4-70 M16x40</t>
  </si>
  <si>
    <t>2118 Т</t>
  </si>
  <si>
    <t>Цилиндрический болт шестигранник 8.8 М20х90</t>
  </si>
  <si>
    <t>Cylindrical hexagon bolt 8.8 M20x90</t>
  </si>
  <si>
    <t>2119 Т</t>
  </si>
  <si>
    <t>Цилиндрический болт шестигранник 12.9 М20х60</t>
  </si>
  <si>
    <t>Cylindrical hexagon bolt 12.9 M20x60</t>
  </si>
  <si>
    <t>2120 Т</t>
  </si>
  <si>
    <t>Цилиндрический болт шестигранник А4-70 М6х17,5; а=9, в=17,5</t>
  </si>
  <si>
    <t>Cylindrical hexagon bolt A4-70 M6x17,5; a = 9, b = 17.5</t>
  </si>
  <si>
    <t>2121 Т</t>
  </si>
  <si>
    <t>Ниппель для смазки R0. 25Z</t>
  </si>
  <si>
    <t>Nipple for R0 lubrication. 25Z</t>
  </si>
  <si>
    <t>2122 Т</t>
  </si>
  <si>
    <t>Уплотнительное кольцо FPM 240x5 B</t>
  </si>
  <si>
    <t>O-ring FPM 240x5 B</t>
  </si>
  <si>
    <t>2123 Т</t>
  </si>
  <si>
    <t xml:space="preserve">Уплотнительное кольцо FPM 345x5 </t>
  </si>
  <si>
    <t>O-ring FPM 345x5</t>
  </si>
  <si>
    <t>2124 Т</t>
  </si>
  <si>
    <t xml:space="preserve">Уплотнительное кольцо FPM 165x4 B </t>
  </si>
  <si>
    <t>O-ring FPM 165x4 B</t>
  </si>
  <si>
    <t>2125 Т</t>
  </si>
  <si>
    <t xml:space="preserve">Уплотнительное кольцо FPM 280x5  </t>
  </si>
  <si>
    <t>O-ring FPM 280x5</t>
  </si>
  <si>
    <t>2126 Т</t>
  </si>
  <si>
    <t xml:space="preserve">Уплотнительное кольцо FPM 150x4 B  </t>
  </si>
  <si>
    <t>O-ring FPM 150x4 B</t>
  </si>
  <si>
    <t>2127 Т</t>
  </si>
  <si>
    <t>25.73.40.100.000.00.0796.000000000061</t>
  </si>
  <si>
    <t>tapered tap</t>
  </si>
  <si>
    <t>для трубной конической дюймовой резьбы, К 1/8</t>
  </si>
  <si>
    <t xml:space="preserve"> 1" ½</t>
  </si>
  <si>
    <t>Метчик конически 1" ½</t>
  </si>
  <si>
    <t>2128 Т</t>
  </si>
  <si>
    <t>1" ¼</t>
  </si>
  <si>
    <t>Метчик конически 1" ¼</t>
  </si>
  <si>
    <t>2129 Т</t>
  </si>
  <si>
    <t>Метчик конически 1"</t>
  </si>
  <si>
    <t>2130 Т</t>
  </si>
  <si>
    <t>25.73.40.100.000.00.0796.000000000062</t>
  </si>
  <si>
    <t>для трубной конической дюймовой резьбы, К 3/4</t>
  </si>
  <si>
    <t>3/4"</t>
  </si>
  <si>
    <t>Метчик конически 3/4"</t>
  </si>
  <si>
    <t>2131 Т</t>
  </si>
  <si>
    <t>1/2"</t>
  </si>
  <si>
    <t>Метчик конически 1/2"</t>
  </si>
  <si>
    <t>2132 Т</t>
  </si>
  <si>
    <t xml:space="preserve"> 2"</t>
  </si>
  <si>
    <t>Метчик конически 2"</t>
  </si>
  <si>
    <t>2133 Т</t>
  </si>
  <si>
    <t>25.73.40.100.000.00.0796.000000000019</t>
  </si>
  <si>
    <t>cylindrical tap</t>
  </si>
  <si>
    <t>для дюймовой резьбы, номинальный диаметр 25,400 мм</t>
  </si>
  <si>
    <t>Метчик цилиндрически 1" ½</t>
  </si>
  <si>
    <t>2134 Т</t>
  </si>
  <si>
    <t>Метчик цилиндрически 1" ¼</t>
  </si>
  <si>
    <t>2135 Т</t>
  </si>
  <si>
    <t>Метчик цилиндрически 3/4"</t>
  </si>
  <si>
    <t>2136 Т</t>
  </si>
  <si>
    <t>Метчик цилиндрически 1/2"</t>
  </si>
  <si>
    <t>2137 Т</t>
  </si>
  <si>
    <t>Метчик цилиндрически 2"</t>
  </si>
  <si>
    <t>2138 Т</t>
  </si>
  <si>
    <t>25.73.40.100.001.00.0796.000000000011</t>
  </si>
  <si>
    <t>Плашка</t>
  </si>
  <si>
    <t>Die tapered 1 "½</t>
  </si>
  <si>
    <t>круглая, для дюймовой конической резьбы К 1/2, ГОСТ 6228-80</t>
  </si>
  <si>
    <t>Плашка конически 1" ½</t>
  </si>
  <si>
    <t>2139 Т</t>
  </si>
  <si>
    <t>25.73.40.100.001.00.0796.000000000013</t>
  </si>
  <si>
    <t>Die tapered 1" ¼</t>
  </si>
  <si>
    <t>круглая, для дюймовой конической резьбы К 1/4, ГОСТ 6228-80</t>
  </si>
  <si>
    <t>Плашка конически 1" ¼</t>
  </si>
  <si>
    <t>2140 Т</t>
  </si>
  <si>
    <t>Die tapered 1 "</t>
  </si>
  <si>
    <t>Плашка конически 1"</t>
  </si>
  <si>
    <t>2141 Т</t>
  </si>
  <si>
    <t>25.73.40.100.001.00.0796.000000000012</t>
  </si>
  <si>
    <t>Die tapered 3/4</t>
  </si>
  <si>
    <t>круглая, для дюймовой конической резьбы К 3/4, ГОСТ 6228-80</t>
  </si>
  <si>
    <t>Плашка конически 3/4"</t>
  </si>
  <si>
    <t>2142 Т</t>
  </si>
  <si>
    <t>Die tapered 1/2</t>
  </si>
  <si>
    <t>Плашка конически 1/2"</t>
  </si>
  <si>
    <t>2143 Т</t>
  </si>
  <si>
    <t>25.73.40.100.001.00.0796.000000000015</t>
  </si>
  <si>
    <t>Die tapered 2</t>
  </si>
  <si>
    <t>круглая, для конической резьбы К1/8, ГОСТ 6228-80</t>
  </si>
  <si>
    <t>Плашка конически 2"</t>
  </si>
  <si>
    <t>2144 Т</t>
  </si>
  <si>
    <t>25.73.40.100.001.00.0796.000000000002</t>
  </si>
  <si>
    <t>Plate cylinder 1 "½</t>
  </si>
  <si>
    <t>круглая, для нарезания трубной цилиндрической резьбы, тип резьбы правая, размер резьбы  1/2, ГОСТ 9740 - 71</t>
  </si>
  <si>
    <t>Плашка цилиндрически 1" ½</t>
  </si>
  <si>
    <t>2145 Т</t>
  </si>
  <si>
    <t>25.73.40.100.001.00.0796.000000000006</t>
  </si>
  <si>
    <t>Plate cylinder 1" ¼</t>
  </si>
  <si>
    <t>круглая, для нарезания трубной цилиндрической резьбы, тип резьбы правая, размер резьбы 1 1/4, ГОСТ 9740 - 71</t>
  </si>
  <si>
    <t>Плашка цилиндрически 1" ¼</t>
  </si>
  <si>
    <t>2146 Т</t>
  </si>
  <si>
    <t>25.73.40.100.001.00.0796.000000000004</t>
  </si>
  <si>
    <t>Plate cylinder 1 "</t>
  </si>
  <si>
    <t>круглая, для нарезания трубной цилиндрической резьбы, тип резьбы правая, размер резьбы 1, ГОСТ 9740 - 71</t>
  </si>
  <si>
    <t>Плашка цилиндрически 1"</t>
  </si>
  <si>
    <t>2147 Т</t>
  </si>
  <si>
    <t>25.73.40.100.001.00.0796.000000000003</t>
  </si>
  <si>
    <t>Plate cylinder 3/4"</t>
  </si>
  <si>
    <t>круглая, для нарезания трубной цилиндрической резьбы, тип резьбы правая, размер резьбы 3/4, ГОСТ 9740 - 71</t>
  </si>
  <si>
    <t>Плашка цилиндрически 3/4"</t>
  </si>
  <si>
    <t>2148 Т</t>
  </si>
  <si>
    <t>Plate cylinder  1/2"</t>
  </si>
  <si>
    <t>Плашка цилиндрически 1/2"</t>
  </si>
  <si>
    <t>2149 Т</t>
  </si>
  <si>
    <t>25.73.40.100.001.00.0796.000000000007</t>
  </si>
  <si>
    <t>Plate cylinder 2</t>
  </si>
  <si>
    <t>круглая, для нарезания трубной цилиндрической резьбы, тип резьбы правая, размер резьбы 2, ГОСТ 9740 - 71</t>
  </si>
  <si>
    <t>Плашка цилиндрически 2"</t>
  </si>
  <si>
    <t>2150 Т</t>
  </si>
  <si>
    <t>13.99.19.900.006.00.0736.000000000005</t>
  </si>
  <si>
    <t>PVC tape for sealing pipes</t>
  </si>
  <si>
    <t>поливинилхлоридная, липкая, ГОСТ 16214-86</t>
  </si>
  <si>
    <t xml:space="preserve">ПВЛ лента поливинилхлоридная для гидроизоляции труб </t>
  </si>
  <si>
    <t>2151 Т</t>
  </si>
  <si>
    <t>shovel</t>
  </si>
  <si>
    <t>shovels with handle</t>
  </si>
  <si>
    <t>Лопата совковые с черенком</t>
  </si>
  <si>
    <t>2152 Т</t>
  </si>
  <si>
    <t>bayonet shovel with handle</t>
  </si>
  <si>
    <t>Лопата штыковые с черенком</t>
  </si>
  <si>
    <t>2153 Т</t>
  </si>
  <si>
    <t xml:space="preserve">Лопатаснегоуборочная </t>
  </si>
  <si>
    <t>2154 Т</t>
  </si>
  <si>
    <t>24.33.11.100.000.00.0166.000000000005</t>
  </si>
  <si>
    <t>Уголок</t>
  </si>
  <si>
    <t>Corner 35x35x4</t>
  </si>
  <si>
    <t>стальной, равнополочный, номер 3,5, ширина полок 35*35 мм, ГОСТ 8509-93</t>
  </si>
  <si>
    <t>Угольник 35х35х4</t>
  </si>
  <si>
    <t>2155 Т</t>
  </si>
  <si>
    <t xml:space="preserve">Отводы Ø89мм 70бар. 90°,45°,тройники Ø89мм 70бар. 90°,45°, фланцы с шпильками Ø89мм 70бар. </t>
  </si>
  <si>
    <t>Taps Ø89mm 70 bar. 90 °, 45 °, tees Ø89mm 70 bar. 90 °, 45 °, flange with pins Ø89mm 70bar.</t>
  </si>
  <si>
    <t xml:space="preserve">В одном комплекте: Отводы Ø89мм 70бар 90°,45°,тройники Ø89мм 70бар 90°,45°, фланцы с шпильками Ø89мм 70бар. </t>
  </si>
  <si>
    <t>In one package: Taps Ø89mm 70 bar 90 °, 45 °, tees Ø89mm 70 bar 90 °, 45 °, flange with pins Ø89mm 70bar.</t>
  </si>
  <si>
    <t xml:space="preserve">Отводы Ø89мм 70бар. 90°,45°,тройники Ø89мм 70бар. 90°,45°, фланцы с шпильками Ø89мм 70бар. В одном комплекте: Отводы Ø89мм 70бар 90°,45°,тройники Ø89мм 70бар 90°,45°, фланцы с шпильками Ø89мм 70бар. </t>
  </si>
  <si>
    <t>2156 Т</t>
  </si>
  <si>
    <t>20.52.10.400.000.00.0796.000000000001</t>
  </si>
  <si>
    <t>Герметик</t>
  </si>
  <si>
    <t>Sealant TF-15</t>
  </si>
  <si>
    <t>гелевый, стойкий к растворителям, быстросохнущий</t>
  </si>
  <si>
    <t>Sealant TF-16</t>
  </si>
  <si>
    <t xml:space="preserve">Герметик TF-15
</t>
  </si>
  <si>
    <t>2157 Т</t>
  </si>
  <si>
    <t>24.33.11.100.000.00.0166.000000000008</t>
  </si>
  <si>
    <t xml:space="preserve">Corner </t>
  </si>
  <si>
    <t>стальной, равнополочный, номер 5, ширина полок 50*50 мм, ГОСТ 8509-93</t>
  </si>
  <si>
    <t>Corner 50х50х4mm</t>
  </si>
  <si>
    <t>Уголок 50х50х4мм</t>
  </si>
  <si>
    <t>2158 Т</t>
  </si>
  <si>
    <t>труба шовная</t>
  </si>
  <si>
    <t>seamless pipe</t>
  </si>
  <si>
    <t>труба шовная 1"</t>
  </si>
  <si>
    <t>seamless pipe 1</t>
  </si>
  <si>
    <t>2159 Т</t>
  </si>
  <si>
    <t>труба шовная 3/4"</t>
  </si>
  <si>
    <t>seamless pipe 3/4</t>
  </si>
  <si>
    <t>2160 Т</t>
  </si>
  <si>
    <t>Repair kit for pump Н-2/1 «ЦМГ 6,3/50 У2 (ТУ3631-017-00419762-96 Э и Н) Зав №020901»</t>
  </si>
  <si>
    <t>"1. The graphite insert bearings №6 -2pieces slip.
2. Sleeve Graphite plain bearing №31 - 2 pcs.
3. The driven magnetic coupling half (№28) assembly with the shaft (№11) -1 pc.
4. Pin №6 retaining sleeve plain bearings - 2 pieces.
5. The sealing sleeve №27 1pc.
6. Gasket №4 1pc.
7. Sealing gasket №30 1pc.
8. Impeller №35 1pc.
9. Leading magnetic coupling half №10 1pc.
10. The pump drive shaft №12 1pc.
11. Glass №5 - 1pc.
12. Bearing (№15) with one-sided shields 6-60205 type - 2 pcs.
13. Ring RU GUO -12.5 / 50.0-43 1pc.
14. Thrust ring GUO -12.5 / 50.0104 1pc.
"</t>
  </si>
  <si>
    <t xml:space="preserve">Ремонтный комплект на насос Н-2/1 «ЦМГ 6,3/50 У2 (ТУ3631-017-00419762-96 Э и Н) Зав №020901»1. Вкладыш графитового подшипника скольжения  №6  -2шт. 
2. Втулка графитовый подшипника скольжения №31 - 2шт.  
3. Ведомая магнитная полумуфта (№28) в сборе с валом (№11) -1 шт.
4. Штифт удерживающие втулки подшипников скольжения №6 – 2шт.
5. Герметизирующая гильза №27 -1шт.
6. Уплотнительная прокладка №4 -1шт.
7. Герметизирующая прокладка №30 -1шт.
8.  Рабочее колесо №35 -1шт.
9.  Ведущая магнитная полумуфта №10 -1шт. 
10.  Вал привода насоса №12 -1шт.
11.  Стакан №5 - 1шт.
12.  Подшипник (№15) с односторонними защитными шайбами типа 6-60205 - 2шт.
13.  Кольцо РУ ЦМГ -12.5/50.0-43  -1шт.
14.  Упорное кольцо ЦМГ -12.5/50.0104  -1шт.
</t>
  </si>
  <si>
    <t>2161 Т</t>
  </si>
  <si>
    <t>Электрический двигатель</t>
  </si>
  <si>
    <t>Electrical engine</t>
  </si>
  <si>
    <t xml:space="preserve">SIMEL VICARANO MAINARDA – FERRARA – ITAL  Tipo ZD 51/2075-32 IP00 Poli 2 50Hz 1,40A 60Hz 1,55A 185W 220-240V
</t>
  </si>
  <si>
    <t xml:space="preserve">Электрический двигательSIMEL VICARANO MAINARDA – FERRARA – ITAL  Tipo ZD 51/2075-32 IP00 Poli 2 50Hz 1,40A 60Hz 1,55A 185W 220-240V
</t>
  </si>
  <si>
    <t>2162 Т</t>
  </si>
  <si>
    <t>Pump</t>
  </si>
  <si>
    <t xml:space="preserve">«ЦМГ 6,3/50 У2 (ТУ3631-017-00419762-96 Э и Н) Зав №020901» Н-2/1
</t>
  </si>
  <si>
    <t xml:space="preserve">Насос«ЦМГ 6,3/50 У2 (ТУ3631-017-00419762-96 Э и Н) Зав №020901» Н-2/1
</t>
  </si>
  <si>
    <t>2163 Т</t>
  </si>
  <si>
    <t>Repair kit for pump «KLAUS UNION» Type: SLM SVO 50/08-13E08</t>
  </si>
  <si>
    <t xml:space="preserve">1) 210 - Shaft 50 \ 08 - 1 piece (P00964349) 2) 314 -. The axial thrust ring SLM NV 13E / 16E - 2 pcs (P00081139) 3) 921 -. The nut on the shaft KM 9 -. 1 piece (P00002261) 4) 931 - 2 pcs (P00002485) 5) 400.1 - - MB9 Lock washer. Flat seal J 225 / 240x2 - 1 piece (P00785113) 6) 400.3 -.. Flat seal J 145 / 160x2 - 1 piece (P00767582) 7). 421.2 - seal 45-62-8 - 1 pc. (P00353011) 8) 421.3 -.. seal 60-85-10 - 1 piece (P00984871) 9) 504.2 -.. Spacer koltso70,0 \ 40,0h1,5 - 1 piece (P00726067) 10) 511.2 -. Centering ring 183.0 / 177,0h7,0 - 1 piece (P00077804) 11) 525.1 -. Gross sleeve SLM NVS 09 / 13E 1pc (P00059663) 12) 529.1 -. bushing SLM NV 13E / 16E - 2 pcs (P00062819) 13) 529.4 -. bushing SLM N 67 - 1 piece (P00158857) 14) 545.1 -. bearing sleeve 13E / 16E - 1 piece (P00098183) 15) 545.3 -. bearing bush SLM STR / ZTP 50 HY 49 -8sht (P00041412) 16) 545.4 - Bearing bush SLM STR 50 -. 1pc (P00045150) 17) 901.1 - hexagon bolt M10h30 - 13 pcs. (P00006619) 18) 930.1 -. Pressure ring B10 - 8 pcs. (P00006033) 19) 930 - Pressure ring B22 - 1 pc. (P00989698)
"
</t>
  </si>
  <si>
    <t xml:space="preserve">Ремонтный комплект на насос «KLAUS UNION» Тип насоса: SLM SVO 50/08-13E08 1)210 - Вал 50\08 - 1 шт. (P00964349) 2)314 - Аксиальное упорное кольцо SLM NV 13E/16E – 2 шт. (P00081139) 3)921 - Гайка на валу KM 9 – 1шт. (P00002261) 4)931 - Стопорная шайба MB9 - 2шт.  (P00002485) 5)400.1 - Плоское уплотнение  J 225/240x2 – 1 шт. (P00785113). 6) 400.3 - Плоское уплотнение  J 145/160x2 – 1 шт. (P00767582) 7)421.2 - Сальник. 45-62-8 - 1 шт . (P00353011). 8)421.3 - Сальник 60-85-10 - 1 шт.   (P00984871). 9)504.2 - Распорное кольцо70,0\40,0х1,5 - 1шт.  (P00726067) 10)511.2 - Центровочное кольцо 183,0/177,0х7,0 - 1 шт.  (P00077804) 11)525.1 - Валовая втулка SLM NVS 09/13Е -1шт.  (P00059663) 12)529.1 - Втулка подшипника SLM NV 13E/16E – 2 шт. (P00062819) 13)529.4 - Втулка подшипника SLM N 67 - 1 шт.  (P00158857) 14)545.1 - Подшипниковая втулка 13E/16E – 1 шт. (P00098183) 15)545.3 - Подшипниковая втулка  SLM STR/ZTP 50 HY 49 -8шт (P00041412) 16)545.4 - Подшипниковая втулка. SLM STR 50 – 1шт (P00045150) 17)901.1 - Винт с шестигранной головкой. М10х30 - 13 шт. (P00006619) 18)930.1 - Прижимное кольцо B10 - 8 шт. (P00006033)  19)930 - Прижимное кольцо B22 - 1 шт. (P00989698) 
</t>
  </si>
  <si>
    <t>2164 Т</t>
  </si>
  <si>
    <t>Ремонтный комплект на поршневые  компрессора Ариель JGС/4JGE/4</t>
  </si>
  <si>
    <t>Repair kit go compressor Ariel JGС/4JGE/4</t>
  </si>
  <si>
    <t>2165 Т</t>
  </si>
  <si>
    <t>Repair kit go compressor Ariel JGС/4JGT/2</t>
  </si>
  <si>
    <t>Ремонтный комплект на поршневые  компрессора Ариель JGС/4JGT/2</t>
  </si>
  <si>
    <t>2166 Т</t>
  </si>
  <si>
    <t>28.14.11.900.004.00.0796.000000000127</t>
  </si>
  <si>
    <t>The device receiving and controlling the expansion tank on the oil tank.</t>
  </si>
  <si>
    <t>стальной, мембранный, тип соединения фланцевый</t>
  </si>
  <si>
    <t>Fire-prevention receiving flanged. Manufacturer: Gebr LESER Type 441-442 DN 20-125. TUV SV D / G 0,70; 78-576 do F-0,45. P trip - 2bar.</t>
  </si>
  <si>
    <t xml:space="preserve">ППК на расширительный бак масляной емкости.ППК фланцевое исполнение. Производитель: Gebr LESER Тype 441-442 DN 20-125. TUV SV D/G 0,70; 78-576 do F-0,45. Р срабатывания - 2бар. </t>
  </si>
  <si>
    <t>2167 Т</t>
  </si>
  <si>
    <t>Мягкое соеденение полумуфты на компрессор КГ-1. В комплекте с крепежными болтами и гайками.</t>
  </si>
  <si>
    <t>Soft connection coupling half on the compressor KГ-1. Complete with fixing screws and nuts.</t>
  </si>
  <si>
    <t xml:space="preserve"> TB Woods, mодель: CPL HSH60 D8.43 GKX140M + 15825WR2.
</t>
  </si>
  <si>
    <t xml:space="preserve">Мягкое соеденение полумуфты на компрессор КГ-1. В комплекте с крепежными болтами и гайками. TB Woods, mодель: CPL HSH60 D8.43 GKX140M + 15825WR2.
</t>
  </si>
  <si>
    <t>2168 Т</t>
  </si>
  <si>
    <t>Мягкое соеденение полумуфты на компрессор КГ-2. В комплекте с крепежными болтами и гайками.</t>
  </si>
  <si>
    <t>Soft connection coupling half on the compressor KГ-2. Complete with fixing screws and nuts.</t>
  </si>
  <si>
    <t xml:space="preserve"> TB Woods, mодель: CPL HSH80 D11.37 GKX170MNK + 27040WR2.
</t>
  </si>
  <si>
    <t xml:space="preserve">Мягкое соеденение полумуфты на компрессор КГ-2. В комплекте с крепежными болтами и гайками. TB Woods, mодель: CPL HSH80 D11.37 GKX170MNK + 27040WR2.
</t>
  </si>
  <si>
    <t>2169 Т</t>
  </si>
  <si>
    <t>dryer mounting BOSCH</t>
  </si>
  <si>
    <t>Nominal power consumption from 2000 to 2500 W, with additional attachments</t>
  </si>
  <si>
    <t>Фен монтажный оминальная потребляемая мощность от 2000 до 2500 Вт, с дополнительными насадками</t>
  </si>
  <si>
    <t>2170 Т</t>
  </si>
  <si>
    <t>27.51.26.900.001.00.0796.000000000002</t>
  </si>
  <si>
    <t xml:space="preserve">Обогреватель </t>
  </si>
  <si>
    <t>Heater</t>
  </si>
  <si>
    <t>электрический, мощность 2,0 кВт</t>
  </si>
  <si>
    <t>Explosion-proof electric heater ОВЭ-4-2,0. 2 kW, voltage of 220/380 V., overall dimensions: 1700х185х186 mm.</t>
  </si>
  <si>
    <t>Обогреватель электрический взрывозащищенный ОВЭ-4-2,0. Мощность 2 кВ, напряжение 220/380 В., габаритные размеры:1700х185х186 мм.</t>
  </si>
  <si>
    <t>2171 Т</t>
  </si>
  <si>
    <t>27.40.42.500.007.01.0796.000000000006</t>
  </si>
  <si>
    <t>Throttle</t>
  </si>
  <si>
    <t>люминесцентной лампы , мощность 36 Вт</t>
  </si>
  <si>
    <t>Chokes for fluorescent lamps with 36W</t>
  </si>
  <si>
    <t>Дроссель для люминисцентных светильников с лампами 36Вт</t>
  </si>
  <si>
    <t>2172 Т</t>
  </si>
  <si>
    <t>27.40.42.500.007.01.0796.000000000007</t>
  </si>
  <si>
    <t>люминесцентной лампы , мощность 58 Вт</t>
  </si>
  <si>
    <t>Chokes for fluorescent lamps with 58W</t>
  </si>
  <si>
    <t>Дроссель для люминисцентных светильников с лампами 58Вт</t>
  </si>
  <si>
    <t>2173 Т</t>
  </si>
  <si>
    <t>27.40.15.990.001.00.0796.000000000013</t>
  </si>
  <si>
    <t>fluorescent lamp</t>
  </si>
  <si>
    <t>тип цоколя h23, мощность 21 Вт</t>
  </si>
  <si>
    <t>fluorescent lamp 21W 835</t>
  </si>
  <si>
    <t xml:space="preserve">Лампа люминисцентная  21W 835 </t>
  </si>
  <si>
    <t>2174 Т</t>
  </si>
  <si>
    <t>27.40.42.500.003.00.0796.000000000001</t>
  </si>
  <si>
    <t>Патрон</t>
  </si>
  <si>
    <t>patron</t>
  </si>
  <si>
    <t>для электрических ламп, керамический, цоколь Е27</t>
  </si>
  <si>
    <t>Ceramic cartridge for lamp socket E27</t>
  </si>
  <si>
    <t>Патрон керамический для ламп с цоколем Е27</t>
  </si>
  <si>
    <t>2175 Т</t>
  </si>
  <si>
    <t>exhaust Fan</t>
  </si>
  <si>
    <t>Systemair DVX-EX 560D4. 1500W, 400V, Ex II 2G c II B T4. 1405 1/min</t>
  </si>
  <si>
    <t>Вентилятор вытяжной DVX-EX 560D4. 1500W, 400V, Ex II 2G c II B T4. 1405 1/min</t>
  </si>
  <si>
    <t>2176 Т</t>
  </si>
  <si>
    <t>26.51.70.150.000.00.0796.000000000000</t>
  </si>
  <si>
    <t>Thermostats for household electric heaters</t>
  </si>
  <si>
    <t>150790 (143211.246-Б)</t>
  </si>
  <si>
    <t>Термостаты для бытовых электрообогревателей Тип 150790 (143211.246-Б)</t>
  </si>
  <si>
    <t>2177 Т</t>
  </si>
  <si>
    <t>KDT-200, 250V~16А Т180</t>
  </si>
  <si>
    <t>Термостаты для бытовых электрообогревателей Тип KDT-200, 250V~16А Т180</t>
  </si>
  <si>
    <t>2178 Т</t>
  </si>
  <si>
    <t>22.19.40.300.000.00.0796.000000000186</t>
  </si>
  <si>
    <t>V-belt</t>
  </si>
  <si>
    <t>клиновый, вентиляторный, размер 11*10-1220 мм, ГОСТ 5813-93.</t>
  </si>
  <si>
    <t>Strap 1220x13 for diesel generator PERIN</t>
  </si>
  <si>
    <t xml:space="preserve">Ремень клиновый ремень клиновый  1220x13 для дизель генератора PERIN </t>
  </si>
  <si>
    <t>2179 Т</t>
  </si>
  <si>
    <t>22.19.40.300.000.00.0796.000000000177</t>
  </si>
  <si>
    <t>клиновый, вентиляторный, размер 8,5*8-1030 мм, ГОСТ 5813-93.</t>
  </si>
  <si>
    <t>Strap 1030x10 for diesel generator PERIN</t>
  </si>
  <si>
    <t xml:space="preserve">Ремень клиновый ремень клиновый  1030x10 для дизель генератора PERIN </t>
  </si>
  <si>
    <t>2180 Т</t>
  </si>
  <si>
    <t>22.19.40.300.000.00.0796.000000000187</t>
  </si>
  <si>
    <t>клиновый, вентиляторный, размер 11*10-1250 мм, ГОСТ 5813-93.</t>
  </si>
  <si>
    <t>Strap on generator and air compressor tool BOGE S29 1250x10</t>
  </si>
  <si>
    <t xml:space="preserve">Ремень клиновый для компрессора инструментального воздуха  BOGE S29 1250x10 </t>
  </si>
  <si>
    <t>2181 Т</t>
  </si>
  <si>
    <t>cooling system radiator</t>
  </si>
  <si>
    <t>cooling radiator for the diesel generator Perkins KING SIZE K470-WP/S  сер№ AG37552*U620477  2004г.в тип  Perkins AG37552 U635405</t>
  </si>
  <si>
    <t>Радиатор системы охлаждения для дизельгенератора Perkins KING SIZE K470-WP/S  сер№ AG37552*U620477  2004г.в тип  Perkins AG37552 U635405</t>
  </si>
  <si>
    <t>2182 Т</t>
  </si>
  <si>
    <t>Seal front root</t>
  </si>
  <si>
    <t>front oil seal root for diesel generator Perkins KING SIZE K470-WP/S  сер№ AG37552*U620477  2004г.в тип POWER PART 2418F436 SHAFT ROTATION GACO 51332 ANGUS</t>
  </si>
  <si>
    <t>Сальник передний кореной сальник передний кореной для дизельгенератора Perkins KING SIZE K470-WP/S  сер№ AG37552*U620477  2004г.в тип POWER PART 2418F436 SHAFT ROTATION GACO 51332 ANGUS</t>
  </si>
  <si>
    <t>2183 Т</t>
  </si>
  <si>
    <t>For Perkins diesel generator Model 1103A-33TG1 AIR FILTER 10000-51238</t>
  </si>
  <si>
    <t xml:space="preserve">Фильтр воздушный           Для дизель генератора Perkins модель 1103A-33ТG1 AIR FILTER 10000-51238             </t>
  </si>
  <si>
    <t>2184 Т</t>
  </si>
  <si>
    <t>Fuel filter ecoplus</t>
  </si>
  <si>
    <t>For Perkins diesel generator Model 1103A-33TG1 Fuel filter ecoplus 10000-00339</t>
  </si>
  <si>
    <t xml:space="preserve">Фильтр топливный   ecoplus   Для дизель генератора Perkins модель 1103A-33ТG1  Фильтр топливный ecoplus 10000-00339
</t>
  </si>
  <si>
    <t>2185 Т</t>
  </si>
  <si>
    <t>Oil filter</t>
  </si>
  <si>
    <t>For Perkins diesel generator Model 1103A-33TG1 Oil filter 10000-51233</t>
  </si>
  <si>
    <t xml:space="preserve">Фильтр масляный    Для дизель генератора Perkins модель 1103A-33ТG1 Фильтр масляный 10000-51233                               </t>
  </si>
  <si>
    <t>2186 Т</t>
  </si>
  <si>
    <t>26.51.52.300.006.01.0796.000000000000</t>
  </si>
  <si>
    <t>mass flowmeter</t>
  </si>
  <si>
    <t>массовый</t>
  </si>
  <si>
    <t>OPTIMASS 7400. Connections: 1/2 '' ASME 150 lb. Connection Form: RF for ASME B16.5 (standard). Explosion: 0Ex ia IIC T6 ... T1 Ga. Converter Type: MFC 400 the F, separate installation, supply voltage 12 ... 24 V DC, Explosion 2Ex de [ia] IIC T6 Gb. The outputs of the base module IO: 4-20 mA + HART, pulse, 2 x state. Complete with flanges</t>
  </si>
  <si>
    <t>Массовый расходомерOPTIMASS 7400. Подсоединение:1/2'' ASME 150 lb. Форма подсоединения: RF по ASME B16.5 (стандарт). Взрывозащита: 0Ex ia IIC T6...T1 Ga. Тип конвертера: MFC 400 F, раздельный монтаж, Напряжение питания 12…24 V DC, Взрывозащита 2Ex de [ia] IIC T6 Gb. Выходы базового модуля IO: 4-20 мА + HART, импульсный, 2 x состояния. В комплекте с ответными фланцами</t>
  </si>
  <si>
    <t>2187 Т</t>
  </si>
  <si>
    <t>Thermal dispersion mass flow meter</t>
  </si>
  <si>
    <t>TA2-A1B0-5E1 thermal dispersion mass flow meter. Power supply: 24V DC. DC / 120 - 240 VAC. current. Yield: 4 - 20 mA + HART. Digital display + keyboard. Calibration: Gas correlation. Mounting: Integral. ATEX II 1/2 G Ex d + ib, d [ib] IIC T4 Ga / Gb. Housing material: die-cast aluminum. IP 66. Cable entry: M20 x 1,5. TMR-A11A-069 probe. Construction material: stainless steel. 316 / 316L (1.4401 / 1.4404). Process connection: 3/4 "NPT-M Insertion length:.. 69 cm RPA-E412-069 device for sliding the probe Material of construction (housing and sealing fitting):.. Stainless steel 316 (1.4401) Process connection:. 1 1/2 "ANSI 150 lbs RF. Ball valve: stainless steel. steel. Probe length: 69 cm.</t>
  </si>
  <si>
    <t>Термодифференциальный массовый расходомер TA2-A1B0-5E1 . Питание: 24 В пост. тока / 120 - 240 В перем. тока. Выход: 4 - 20 мА + HART. Цифровой дисплей + клавиатура. Калибровка: корреляци по газу. Монтаж: интегральный. ATEX II 1/2 G Ex d+ib, d [ib] IIC T4 Ga/Gb. Материал корпуса: литой алюминий. IP 66. Кабельный ввод: M20 x 1,5. TMR-A11A-069 зонд. Материал конструкции: нерж. сталь 316/316L (1.4401/1.4404). Присоединение к процессу: 3/4" NPT-M. Глубина ввода: 69 см. RPA-E412-069 устройство для выдвижного зонда. Материал конструкции (корпус и уплотнительный фиттинг): нерж. сталь 316 (1.4401). Присоединение к процессу: 1 1/2" ANSI 150 lbs RF. Шаровый клапан: нерж. сталь. Длина зонда : 69 см.</t>
  </si>
  <si>
    <t>2188 Т</t>
  </si>
  <si>
    <t>СЪЕМНЫЙ ДИСПЛЕЙНЫЙ МОДУЛЬ для расходомера Thermatel
enhanced model TA2</t>
  </si>
  <si>
    <t>Removable display module for Thermatel flowmeter
 enhanced model TA2 "</t>
  </si>
  <si>
    <t>код изд.089-5219-002</t>
  </si>
  <si>
    <t>089-5219-002</t>
  </si>
  <si>
    <t>СЪЕМНЫЙ ДИСПЛЕЙНЫЙ МОДУЛЬ для расходомера Thermatel
enhanced model TA2код изд.089-5219-002</t>
  </si>
  <si>
    <t>2189 Т</t>
  </si>
  <si>
    <t>Модуль клавиатура для расходомера ТА2</t>
  </si>
  <si>
    <t>Keyboard module for flow meter TA 2</t>
  </si>
  <si>
    <t>код изд 030-3614-001</t>
  </si>
  <si>
    <t>030-3614-001</t>
  </si>
  <si>
    <t>Модуль клавиатура для расходомера ТА2код изд 030-3614-001</t>
  </si>
  <si>
    <t>2190 Т</t>
  </si>
  <si>
    <t>28.29.70.100.002.00.0796.000000000000</t>
  </si>
  <si>
    <t>burner duty</t>
  </si>
  <si>
    <t>газовая, ручная, с дутьем</t>
  </si>
  <si>
    <t>01.00.00.000-05</t>
  </si>
  <si>
    <t xml:space="preserve">Горелка дежурная ГД-01.00.00.000-05 </t>
  </si>
  <si>
    <t>2191 Т</t>
  </si>
  <si>
    <t>Набор воздушно-масляных фильтров 4000H</t>
  </si>
  <si>
    <t>air-oil filters 4000H</t>
  </si>
  <si>
    <t>Для компрессорной установки воздуха КИП AtlasCopco GA 18 VSD+WorkplaceFPAI+</t>
  </si>
  <si>
    <t>For compressor plant instrumentation air AtlasCopco GA 18 VSD+WorkplaceFPAI+</t>
  </si>
  <si>
    <t>Набор воздушно-масляных фильтров 4000HДля компрессорной установки воздуха КИП AtlasCopco GA 18 VSD+WorkplaceFPAI+</t>
  </si>
  <si>
    <t>2192 Т</t>
  </si>
  <si>
    <t>Набор для дренажа</t>
  </si>
  <si>
    <t>Set for drainage</t>
  </si>
  <si>
    <t xml:space="preserve">For compressor plant instrumentation air AtlasCopco GA 18 VSD+WorkplaceFPAI+ </t>
  </si>
  <si>
    <t>Набор для дренажа Для компрессорной установки воздуха КИП AtlasCopco GA 18 VSD+WorkplaceFPAI+</t>
  </si>
  <si>
    <t>2193 Т</t>
  </si>
  <si>
    <t>Масло 5L CAN</t>
  </si>
  <si>
    <t>Oil 5L CAN</t>
  </si>
  <si>
    <t>Масло 5L CANДля компрессорной установки воздуха КИП AtlasCopco GA 18 VSD+WorkplaceFPAI+</t>
  </si>
  <si>
    <t>бочка</t>
  </si>
  <si>
    <t>2194 Т</t>
  </si>
  <si>
    <t>Полевой коммуникатор</t>
  </si>
  <si>
    <t>Field communicator</t>
  </si>
  <si>
    <t>Полевой коммуникатор модели 475. Протокол передачи данных - HART. Тип аккумуляторной батареи - Перезаряжаемый литий-ионный модуль питания. Блок питания/зарядное устройство - Литий-ионный/никель-металлгидридный блок питания/зарядное устройство. Язык - Русский. Опция Easy Upgrade. Функция Device Configuration Management. Интерфейс связи Bluetooth. Запасной перезаряжаемый литий-ионный модуль питания. Дополнительное сопротивление нагрузки 250 Ом повышенной прочности (00275-0096-0001). Устройство чтения системной карты (SD) (с USB-интерфейсом)
00375-0018-0022. Комплект рабочих принадлежностей (00475-0019-FK01)</t>
  </si>
  <si>
    <t>Field Communicator 475 data transfer protocol - HART Battery Type -. Rechargeable Lithium-Ion power module power supply / battery charger -. Li-ion / NiMH power pack / charger Language -. Russian Option Easy Upgrade.. function device Configuration Management. Bluetooth communication interface. Replacement Rechargeable lithium-ion power module. The additional load resistance of 250 Ohm high-strength (00275-0096-0001). The device reading system card (the SD) (with the USB-interface)
00375-0018-0022. Set operating supplies (00475-0019-FK01)</t>
  </si>
  <si>
    <t>2195 Т</t>
  </si>
  <si>
    <t>Кран шаровый для прувера</t>
  </si>
  <si>
    <t>Ball valves for the prover</t>
  </si>
  <si>
    <t>Кран шаровый для прувера. SERN BALL VALVES, Class: ANSI 600, Type: MDA, Design: 6D DBB, Nominal Size, дюйм: 8x6x8; Привод: Opperman Mastergear, type: M12-R24. В комплекте с прокладками спирально-навитые, типа МВ410, Диаметр флянца: 8 дюймов, Макс. температура: 600 град.С, Макс. давление: 250 кгс/см2.; среда: нефть, газ. На каждую задвижку должно быть 4 шт прокладок</t>
  </si>
  <si>
    <t>Ball valve for the prover. SERN BALL VALVES, Class: ANSI 600, Type: MDA, Design: 6D DBB, Nominal Size, inches: 8x6x8; Drive: Opperman Mastergear, type: M12-R24. Complete with spiral wound gaskets, such as MV410, flanging along diameter of 8 inches, Max. Temperature: 600 degrees C, Max. pressure: 250 kgf / cm2 .; Medium: oil, gas. Each valve must be 4 pieces of gaskets</t>
  </si>
  <si>
    <t>Кран шаровый для прувераКран шаровый для прувера. SERN BALL VALVES, Class: ANSI 600, Type: MDA, Design: 6D DBB, Nominal Size, дюйм: 8x6x8; Привод: Opperman Mastergear, type: M12-R24. В комплекте с прокладками спирально-навитые, типа МВ410, Диаметр флянца: 8 дюймов, Макс. температура: 600 град.С, Макс. давление: 250 кгс/см2.; среда: нефть, газ. На каждую задвижку должно быть 4 шт прокладок</t>
  </si>
  <si>
    <t>2196 Т</t>
  </si>
  <si>
    <t>Газоанализатор блок бокса насоса Борнеман ДНС</t>
  </si>
  <si>
    <t xml:space="preserve">Gas analyzer block boxing pump Bornemann </t>
  </si>
  <si>
    <t xml:space="preserve">Сертификат: BVS 05 ATEX G 001X. Диапазон измерений (0-100) % LEL. (4-20) мА. LED дисплей.  Принцип обнаружения: Каталитическое горение. напряжение: 15 .. 30 V DC. Max. потребляемый ток: 150 mA.  Индикация концентрации на дисплее. Рабочая температура (окружающей среды): (-20 .. + 50) ° C  для использования в Ex-опасных зонах,  (-25 .. + 55) ° C для использования в не взрывоопасных зонах. Материал корпуса: антистатические покрытие. Степень защиты: IP 64. </t>
  </si>
  <si>
    <t>Certificate: BVS 05 ATEX G 001X. Measurement range (0-100)% LEL. (4-20) mA. LED display. Detection principle: catalytic combustion. voltage: 15 .. 30 V DC. Max. current consumption: 150 mA. Display concentration. Operating temperature (ambient): (-20 .. + 50) ° C for use in Ex-hazardous areas (-25 .. + 55) ° C for use in non-hazardous areas. Housing material: anti-static coating. Protection: IP 64.</t>
  </si>
  <si>
    <t xml:space="preserve">Газоанализатор блок бокса насоса Борнеман ДНССертификат: BVS 05 ATEX G 001X. Диапазон измерений (0-100) % LEL. (4-20) мА. LED дисплей.  Принцип обнаружения: Каталитическое горение. напряжение: 15 .. 30 V DC. Max. потребляемый ток: 150 mA.  Индикация концентрации на дисплее. Рабочая температура (окружающей среды): (-20 .. + 50) ° C  для использования в Ex-опасных зонах,  (-25 .. + 55) ° C для использования в не взрывоопасных зонах. Материал корпуса: антистатические покрытие. Степень защиты: IP 64. </t>
  </si>
  <si>
    <t>2197 Т</t>
  </si>
  <si>
    <t>28.14.13.730.002.00.0796.000000000025</t>
  </si>
  <si>
    <t xml:space="preserve">3-way stopcock to the ЗУ МЕРА </t>
  </si>
  <si>
    <t>шаровой, стальной, трехходовой, тип соединения фланцевое, без присоединительных фланцев, условное давление 4 Мпа, ГОСТ 9702-87  </t>
  </si>
  <si>
    <t>Operating pressure PN, kg / cm2 (MPa) 40 (4.0) Nominal bore diameter, 100 mm The size of the stroke the locking mechanism, 40 mm Maximum pressure difference between the inlets and drain collector, kgf / cm2 (MPa) 4 ( 0.4) Electric drive Type, Brand motor AIM71V6U2.1M3081, Ehde II BT4, n = 0,55 kW, the V = 380, n = 915 rev / min, number of switching cycles before failure, not less than 120,000, the switching time of one position to another, with no more than 4 category placement GOST 15150-69 - 2 switch Weight assembly, kg, no more 120 Overall dimensions, mm, not more 1125x340x398</t>
  </si>
  <si>
    <t>3-ходовой кран для ЗУ МЕРАРабочее давление, Ру, кгс/см2 (МПа) 40(4.0), Условный проход Ду, 100 мм, Величина рабочего хода запорного механизма, 40 мм, Максимальный перепад давления между входными патрубками   и сливным коллектором, кгс/см2 (МПа) 4(0,4), Тип привода Электропривод, Марка электродвигателя АИМ71В6У2.1M3081, Ехdе II BT4,  N=0,55 кВт, V=380В, п=915 об/мин, Количество циклов переключения до отказа, не менее 120000, Время переключения из одного положения в другое, с, не более 4, Категория размещения по ГОСТ 15150-69 - 2 , Масса переключателя в сборе, кг, не более 120, Габаритные размеры, мм, не более 1125х340х398</t>
  </si>
  <si>
    <t>2198 Т</t>
  </si>
  <si>
    <t>UPS</t>
  </si>
  <si>
    <t>"Line to" "clean" "sine wave output, the total power of 10 kW, active power 9 kW, double
convert three-phase input and output, electronic and manual maintenance bypass, with the "" cold, "" start, text LCD display with support
Russian language, complete the battery box - 1 pc, battery 60 Ah x 32 pcs, for 4 hours at full load with zero transfer time to battery,..
Card SNMP CP504- 1 pc with software, 2 sets of cables</t>
  </si>
  <si>
    <t>Источник бесперебойного питанияОнлайн с "чистой"синусоидой на выходе, полная мощность 10 кВА, активная мощность 9 кВт, двойного
преобразования с трехфазным входом и выходом, электронный и ручной сервисный байпас, с функцией "холодного" старта,текстовый ЖК-дисплей с поддержкой
русского языка, в комплекте батарейный шкаф – 1 шт., АКБ 60 Ач х 32 шт., на 4 часа работы при полной нагрузке с нулевым временем переключения на аккумуляторы,
карта SNMP CP504- 1 шт с программным обеспечением, 2 комплекта кабелей</t>
  </si>
  <si>
    <t>2199 Т</t>
  </si>
  <si>
    <t>26.51.65.000.011.00.0796.000000000001</t>
  </si>
  <si>
    <t>давления газа, условный проход 25 мм, максимальное входное давление 1,6 МПа, ГОСТ 12678-80</t>
  </si>
  <si>
    <t>РДСК-50М3 ТУ204 РСФСР 3064-86 Ру=1,2 Мпа Ду=50 мм</t>
  </si>
  <si>
    <t>Регулятор давления газа РДСК-50М3 ТУ204 РСФСР 3064-86 Ру=1,2 Мпа Ду=50 мм</t>
  </si>
  <si>
    <t>2200 Т</t>
  </si>
  <si>
    <t>28.21.14.700.017.00.0796.000000000000</t>
  </si>
  <si>
    <t>Источник высокого напряжения</t>
  </si>
  <si>
    <t>The source of high voltage</t>
  </si>
  <si>
    <t>для создания высоковольтных искровых разрядов, напряжение 220В, потребляемая мощность не более 8 Вт, выходное напряжение до15 кВ</t>
  </si>
  <si>
    <t>ИВН-ТР Power:220В 50 Гц ВА Output:8 кВ П.В. 25%</t>
  </si>
  <si>
    <t>Источник высокого напряжения ИВН-ТР Питание:220В 50 Гц ВА Выход:8 кВ П.В. 25%</t>
  </si>
  <si>
    <t>2201 Т</t>
  </si>
  <si>
    <t>27.12.23.700.004.00.0796.000000000000</t>
  </si>
  <si>
    <t xml:space="preserve">Контроллер </t>
  </si>
  <si>
    <t>Askon M1-ABCD-E900-ILMN</t>
  </si>
  <si>
    <t>Контроллер Askon M1-ABCD-E900-ILMN</t>
  </si>
  <si>
    <t>2202 Т</t>
  </si>
  <si>
    <t>Askon M5-1CD-E900</t>
  </si>
  <si>
    <t>Контроллер Askon M5-1CD-E900</t>
  </si>
  <si>
    <t>2203 Т</t>
  </si>
  <si>
    <t>ЭЛАС БП-2</t>
  </si>
  <si>
    <t>Контроллер ЭЛАС БП-2</t>
  </si>
  <si>
    <t>2204 Т</t>
  </si>
  <si>
    <t>Блок управления</t>
  </si>
  <si>
    <t>Control block</t>
  </si>
  <si>
    <t>ЭЛАС "Вега-модуль 2.3" Блок управления "Вега-10" ТУ У 33.3-32932312-001:2005</t>
  </si>
  <si>
    <t>ЭЛАС "Вега-модуль 2.3  control unit "Вега 10" TU U 33.3-32932312-001: 2005</t>
  </si>
  <si>
    <t>Блок управления ЭЛАС "Вега-модуль 2.3"  "Вега-10" ТУ У 33.3-32932312-001:2005</t>
  </si>
  <si>
    <t>2205 Т</t>
  </si>
  <si>
    <t>Блок управления горелкой печи TVK-200</t>
  </si>
  <si>
    <t>Burner control TVK-200 furnace</t>
  </si>
  <si>
    <t>DUNGS MPA 20.02 S02 V3.02 V3.02</t>
  </si>
  <si>
    <t>Блок управления горелкой печи TVK-200DUNGS MPA 20.02 S02 V3.02 V3.02</t>
  </si>
  <si>
    <t>2206 Т</t>
  </si>
  <si>
    <t>32.99.59.900.042.00.0166.000000000000</t>
  </si>
  <si>
    <t>Сургуч</t>
  </si>
  <si>
    <t>sealing wax</t>
  </si>
  <si>
    <t>для нанесения рельефных печатей, состоит из твердых смол и наполнителей</t>
  </si>
  <si>
    <t>Sealing wax TU 2455-017-00279893-95 Sealing arbitration oil samples</t>
  </si>
  <si>
    <t>Сургуч (НПО Софекс). ТУ 2455-017-00279893-95 для опечатывания  арбитражных проб нефти.</t>
  </si>
  <si>
    <t>2207 Т</t>
  </si>
  <si>
    <t>26.51.82.500.094.00.0796.000000000000</t>
  </si>
  <si>
    <t xml:space="preserve">Фитинги </t>
  </si>
  <si>
    <t>для хроматографической колонки</t>
  </si>
  <si>
    <t>10-32 fittings P / N 043275 to DIONEX DX-120 chromatograph to connect speakers and a pre-column.</t>
  </si>
  <si>
    <t>Фитинги 10-32 P/N 043275 к хроматографу DIONEХ DХ-120 для соединения колонок и предколонок.</t>
  </si>
  <si>
    <t>2208 Т</t>
  </si>
  <si>
    <t>26.51.53.900.006.00.0778.000000000000</t>
  </si>
  <si>
    <t>Ферула</t>
  </si>
  <si>
    <t>ferula</t>
  </si>
  <si>
    <t>хроматографическая</t>
  </si>
  <si>
    <t>Ferrule P / N 043276 to DIONE X DX-120 chromatograph to connect speakers and a pre-column.</t>
  </si>
  <si>
    <t>Феррулы  P/N 043276 к хроматографу DIONEХ DХ-120 для соединения колонок и предколонок.</t>
  </si>
  <si>
    <t>2209 Т</t>
  </si>
  <si>
    <t>23.19.23.300.027.00.0796.000000000022</t>
  </si>
  <si>
    <t>quartz cuvette</t>
  </si>
  <si>
    <t>кварцевая</t>
  </si>
  <si>
    <t>K-10, size 12.5x12.5x43 mm</t>
  </si>
  <si>
    <t>Кварцевая кювета К-10 размеры 12,5х12,5х43 мм, материал - кварц КУ-1</t>
  </si>
  <si>
    <t>2210 Т</t>
  </si>
  <si>
    <t xml:space="preserve">Муфта </t>
  </si>
  <si>
    <t>Clutch</t>
  </si>
  <si>
    <t xml:space="preserve">Муфта 8.658.038 для хроматографа. Материал: латунь. Диаметр 3мм. </t>
  </si>
  <si>
    <t>Clutch 8,658,038 for the chromatograph. Material: brass. The diameter of 3mm</t>
  </si>
  <si>
    <t>2211 Т</t>
  </si>
  <si>
    <t>26.51.82.500.027.00.0796.000000000001</t>
  </si>
  <si>
    <t>Filters for chromatograph</t>
  </si>
  <si>
    <t>Filter for the chromatograph. part number: SS-2F-2 with a porosity 2 micron. Description: Stainless Steel In-Line Particulate Filter, 1/8 in. Swagelok Tube Fitting, 2 Micron Pore Size</t>
  </si>
  <si>
    <t xml:space="preserve">Фильтра для хроматографа. Код детали: SS-2F-2, с пористостью 2 микрона. Описание: Stainless Steel In-Line Particulate Filter, 1/8 in. Swagelok Tube Fitting, 2 Micron Pore Size </t>
  </si>
  <si>
    <t>2212 Т</t>
  </si>
  <si>
    <t xml:space="preserve">Цанговые разъёмы поворотного исполнительного клапана. </t>
  </si>
  <si>
    <t>Collet connectors rotary actuator valve</t>
  </si>
  <si>
    <t>Цанговые разъёмы поворотного исполнительного клапана для газового хроматографа Agilent 6890N (№ US 10446066). Входная резьба 1/16 дюйма. Входное отверстие под трубку – 3 мм, угол 0°.</t>
  </si>
  <si>
    <t>Collet connectors rotary actuator valve for a gas chromatograph Agilent 6890N (№ US 10446066). Input thread 1/16. Inlet tube under - 3 mm, the angle of 0 °.</t>
  </si>
  <si>
    <t>2213 Т</t>
  </si>
  <si>
    <t>Трубки фторопластовые пневматические</t>
  </si>
  <si>
    <t>Pneumatic Tubes PTFE</t>
  </si>
  <si>
    <t>Трубки фторопластовые пневматические для газового хроматографа Agilent 7890N (№ СN 10929198). Наружный диаметр – 3 мм.</t>
  </si>
  <si>
    <t>PTFE tubes for pneumatic gas chromatograph Agilent 7890 N (№ CN 10929198). External diameter - 3 mm.</t>
  </si>
  <si>
    <t>2214 Т</t>
  </si>
  <si>
    <t>Цанговые разъёмы поворотного исполнительного клапана для газового хроматографа Agilent 7890N (№ СN 10929198). Входная резьба 1/16 дюйма. Выходное отверстие под трубку – 3 мм, угол 90°.</t>
  </si>
  <si>
    <t>Collet connectors rotary actuator valve for a gas chromatograph Agilent 7890N (№ CN 10929198). Input thread 1/16. Inlet tube under - 3 mm, the angle of 90 °.</t>
  </si>
  <si>
    <t>2215 Т</t>
  </si>
  <si>
    <t>32.91.11.900.000.00.0796.000000000001</t>
  </si>
  <si>
    <t>Ерш</t>
  </si>
  <si>
    <t>Brush with a flexible handle</t>
  </si>
  <si>
    <t>хозяйственный</t>
  </si>
  <si>
    <t>Brush with a flexible handle 800 * 125 * 18 for cleaning utensils</t>
  </si>
  <si>
    <t>Ершик с гибкой рукояткой 800*125*18 для чистки посуды.</t>
  </si>
  <si>
    <t>2216 Т</t>
  </si>
  <si>
    <t>32.91.11.900.000.00.0796.000000000002</t>
  </si>
  <si>
    <t>Brush for beakers</t>
  </si>
  <si>
    <t>пробирочный</t>
  </si>
  <si>
    <t>Brush for beakers 370 * 130 * 65 for cleaning utensils</t>
  </si>
  <si>
    <t>Ершик для химических стаканов 370*130*65 для чистки посуды.</t>
  </si>
  <si>
    <t>2217 Т</t>
  </si>
  <si>
    <t>Brush for burettes</t>
  </si>
  <si>
    <t>Brush for burettes 800 * 90 * 32 for cleaning utensils</t>
  </si>
  <si>
    <t>Ершик для бюреток 800*90*32 для чистки посуды.</t>
  </si>
  <si>
    <t>2218 Т</t>
  </si>
  <si>
    <t>Bottle Brush</t>
  </si>
  <si>
    <t>Brush for bottles 700 * 160 * 55 for cleaning utensils</t>
  </si>
  <si>
    <t>Ершик для бутылок 700*160*55 для чистки посуды.</t>
  </si>
  <si>
    <t>2219 Т</t>
  </si>
  <si>
    <t>Brush for containers for dishes</t>
  </si>
  <si>
    <t>Brush for ware tanks of 100 ml for cleaning utensils</t>
  </si>
  <si>
    <t>Ершик для емкостей для посуды обьмом 100 мл для чистки посуды.</t>
  </si>
  <si>
    <t>2220 Т</t>
  </si>
  <si>
    <t>Brush for containers for dishes 250 ml for cleaning utensils.</t>
  </si>
  <si>
    <t>Ершик для емкостей для посуды обьмом 250 мл для чистки посуды.</t>
  </si>
  <si>
    <t>2221 Т</t>
  </si>
  <si>
    <t>Brush for containers dish a volume of 1000 ml for cleaning utensils</t>
  </si>
  <si>
    <t>Ершик для емкостей для посуды объемом 1000 мл для чистки посуды.</t>
  </si>
  <si>
    <t>2222 Т</t>
  </si>
  <si>
    <t>Brush for 250 ml beakers for cleaning utensils</t>
  </si>
  <si>
    <t>Ершик для мензурок 250 мл для чистки посуды.</t>
  </si>
  <si>
    <t>2223 Т</t>
  </si>
  <si>
    <t>Brush for 500 ml beakers for cleaning utensils</t>
  </si>
  <si>
    <t>Ершик для мензурок 500 мл для чистки посуды.</t>
  </si>
  <si>
    <t>2224 Т</t>
  </si>
  <si>
    <t>Brush for 1000 ml beakers for cleaning utensils</t>
  </si>
  <si>
    <t>Ершик для мензурок 1000 мл для чистки посуды.</t>
  </si>
  <si>
    <t>2225 Т</t>
  </si>
  <si>
    <t>Brush for test tubes</t>
  </si>
  <si>
    <t>Brush for tubes of 10 ml for cleaning utensils</t>
  </si>
  <si>
    <t>Ершик для пробирок 10 мл для чистки посуды.</t>
  </si>
  <si>
    <t>2226 Т</t>
  </si>
  <si>
    <t>Brush for tubes of 20 ml for cleaning utensils</t>
  </si>
  <si>
    <t>Ершик для пробирок 20 мл для чистки посуды.</t>
  </si>
  <si>
    <t>2227 Т</t>
  </si>
  <si>
    <t>Brush for tubes of 30 ml for cleaning utensils</t>
  </si>
  <si>
    <t>Ершик для пробирок 30 мл для чистки посуды.</t>
  </si>
  <si>
    <t>2228 Т</t>
  </si>
  <si>
    <t>20.59.43.960.001.00.0112.000000000002</t>
  </si>
  <si>
    <t>Жидкость охлаждающая</t>
  </si>
  <si>
    <t>Liquid thermostat</t>
  </si>
  <si>
    <t>температура начала замерзания не ниже -65°С, ГОСТ 28084-89</t>
  </si>
  <si>
    <t>Liquid thermostat Silicone oil (Sil 100) №999-0202 temperature in the range from +75 to -75.</t>
  </si>
  <si>
    <t>Жидкость для термостата Siliconic oil (Sil 100)  №999-0202 температура в диапозоне от +75 до -75.</t>
  </si>
  <si>
    <t>2229 Т</t>
  </si>
  <si>
    <t>23.19.23.300.038.00.0796.000000000002</t>
  </si>
  <si>
    <t>Бюретка</t>
  </si>
  <si>
    <t>Burette for titration</t>
  </si>
  <si>
    <t>объем 5 мл, стеклянная</t>
  </si>
  <si>
    <t>Burette for titration with a spare capacity of poliztilena (for acids and alkalis) shilling for the measurement of oil parameters. The volume of the burette scale 0,05ml 5ml bottle volume 500ml, resistant plastic base. Automatic filling, with two-way clamp</t>
  </si>
  <si>
    <t>Бюретка для титрованияБюретка для титрования с запасной емкостью из полизтилена(для кислоты и щелочи) по др.Шиллингу для замера параметров  нефти. Объем бюретки 5мл Шкала 0,05мл Объем бутыли 500мл, стойким пластмассовым основанием. Автоматическим наполнением, с двухсторонним зажимом</t>
  </si>
  <si>
    <t>2230 Т</t>
  </si>
  <si>
    <t>23.19.23.300.038.00.0796.000000000003</t>
  </si>
  <si>
    <t>объем 10 мл, стеклянная</t>
  </si>
  <si>
    <t>Burette for titration with a spare capacity of poliztilena (for acids and alkalis) shilling for the measurement of oil parameters. Volume 10ml burette scale 0,05ml volume of 500ml bottles, resistant plastic base. Automatic filling, with two-way clamp</t>
  </si>
  <si>
    <t>Бюретка для титрованияБюретка для титрованияс запасной емкостью из полизтилена(для кислоты и щелочи) по др.Шиллингу для замера параметров  нефти. Объем бюретки 10мл Шкала 0,05мл Объем бутыли 500мл, стойким пластмассовым основанием. Автоматическим наполнением, с двухсторонним зажимом</t>
  </si>
  <si>
    <t>2231 Т</t>
  </si>
  <si>
    <t>23.13.11.100.001.01.0796.000000000000</t>
  </si>
  <si>
    <t>Сосуд</t>
  </si>
  <si>
    <t>The container glass</t>
  </si>
  <si>
    <t>из стекла, номинальная вместимость 250 см3, диаметр горловины 37 мм, с узкой горловиной  к бытовым термосам, ГОСТ 27989-88</t>
  </si>
  <si>
    <t xml:space="preserve">285216706 TZ 1775 </t>
  </si>
  <si>
    <t xml:space="preserve">Сосуд стеклянный 285216706 TZ 1775 </t>
  </si>
  <si>
    <t>2232 Т</t>
  </si>
  <si>
    <t>23.19.23.300.018.01.0796.000000000000</t>
  </si>
  <si>
    <t>measuring cylinder</t>
  </si>
  <si>
    <t>стеклянный, мерный</t>
  </si>
  <si>
    <t>Cylinder VITLAB graduated, PP, class B, molded graduations, high shape. The volume 100 ml, dividing price - 1.00 ml, height - 250 mm, the accuracy - 1.0 ml, diameter - 33 mm. Quantity per pack - 1. Cat. number - 9.274 438</t>
  </si>
  <si>
    <t>Цилиндр мерный VITLAB, полипропилен, класс В, рельефная градуировка, высокая форма. Объем- 100 мл, цена деления - 1,00 мл, высота - 250 мм, точность - 1,0 мл, диаметр - 33 мм. Кол-во в упаковке - 1. Кат. номер - 9.274 438</t>
  </si>
  <si>
    <t>2233 Т</t>
  </si>
  <si>
    <t>24.20.40.500.000.00.0796.000000000019</t>
  </si>
  <si>
    <t>Отвод</t>
  </si>
  <si>
    <t>стальной, бесшовный, диаметр 89*7 мм, крутоизогнутый, ГОСТ 17375-2001</t>
  </si>
  <si>
    <t xml:space="preserve">Отводы стальные 90°, 89х8мм </t>
  </si>
  <si>
    <t>2234 Т</t>
  </si>
  <si>
    <t>24.20.40.500.000.00.0796.000000000023</t>
  </si>
  <si>
    <t>steel Taps</t>
  </si>
  <si>
    <t>стальной, бесшовный, диаметр 114*8 мм, крутоизогнутый, ГОСТ 17375-2001</t>
  </si>
  <si>
    <t>90°, 114 х8</t>
  </si>
  <si>
    <t xml:space="preserve">Отводы стальные 90°, 114 х8мм </t>
  </si>
  <si>
    <t>2235 Т</t>
  </si>
  <si>
    <t>24.20.40.500.000.00.0796.000000000068</t>
  </si>
  <si>
    <t>стальной, бесшовный, диаметр 159*8 мм, крутоизогнутый, ГОСТ 17375-2001</t>
  </si>
  <si>
    <t>90°,  159х8</t>
  </si>
  <si>
    <t xml:space="preserve">Отводы стальные 90°,  159х8мм </t>
  </si>
  <si>
    <t>2236 Т</t>
  </si>
  <si>
    <t>24.20.40.500.000.00.0796.000000000025</t>
  </si>
  <si>
    <t>стальной, бесшовный, диаметр 219*8 мм, крутоизогнутый, ГОСТ 17375-2001</t>
  </si>
  <si>
    <t>90°, 219х8</t>
  </si>
  <si>
    <t xml:space="preserve">Отводы стальные 90°, 219х8мм </t>
  </si>
  <si>
    <t>2237 Т</t>
  </si>
  <si>
    <t>24.20.40.500.000.00.0796.000000000029</t>
  </si>
  <si>
    <t>стальной, бесшовный, диаметр 273*8 мм, крутоизогнутый, ГОСТ 17375-2001</t>
  </si>
  <si>
    <t>90°, 273х8</t>
  </si>
  <si>
    <t xml:space="preserve">Отводы стальные 90°, 273х8мм </t>
  </si>
  <si>
    <t>2238 Т</t>
  </si>
  <si>
    <t>24.20.40.500.000.00.0796.000000000105</t>
  </si>
  <si>
    <t>стальной, бесшовный, диаметр 325*8 мм, крутоизогнутый, ГОСТ 17375-2001</t>
  </si>
  <si>
    <t>90°,  325х8</t>
  </si>
  <si>
    <t xml:space="preserve">Отводы стальные 90°,  325х8мм </t>
  </si>
  <si>
    <t>2239 Т</t>
  </si>
  <si>
    <t>24.20.40.100.007.00.0796.000000000001</t>
  </si>
  <si>
    <t>Переход</t>
  </si>
  <si>
    <t>Steel switches made</t>
  </si>
  <si>
    <t>экцентрический, стальной, ГОСТ 17378-2001</t>
  </si>
  <si>
    <t>325х219х8</t>
  </si>
  <si>
    <t xml:space="preserve">Переходы стальные 325х219х8мм </t>
  </si>
  <si>
    <t>2240 Т</t>
  </si>
  <si>
    <t>325х159х8</t>
  </si>
  <si>
    <t xml:space="preserve">Переходы стальные 325х159х8мм </t>
  </si>
  <si>
    <t>2241 Т</t>
  </si>
  <si>
    <t xml:space="preserve">325х114х8 </t>
  </si>
  <si>
    <t xml:space="preserve">Переходы стальные 325х114х8мм </t>
  </si>
  <si>
    <t>2242 Т</t>
  </si>
  <si>
    <t>325х89х8</t>
  </si>
  <si>
    <t xml:space="preserve">Переходы стальные 325х89х8мм </t>
  </si>
  <si>
    <t>2243 Т</t>
  </si>
  <si>
    <t>24.20.13.900.000.04.0006.000000000169</t>
  </si>
  <si>
    <t xml:space="preserve">труба </t>
  </si>
  <si>
    <t>tube</t>
  </si>
  <si>
    <t>холоднодеформированная, стальная, бесшовная, толстостенная, наружный диаметр 35 мм, ГОСТ 8734-75</t>
  </si>
  <si>
    <t>seamless 33,7x5,5mm</t>
  </si>
  <si>
    <t>труба бесшовная 33,7х5,5мм</t>
  </si>
  <si>
    <t>2244 Т</t>
  </si>
  <si>
    <t>24.20.13.900.000.04.0006.000000000173</t>
  </si>
  <si>
    <t>холоднодеформированная, стальная, бесшовная, толстостенная, наружный диаметр 42 мм, ГОСТ 8734-75</t>
  </si>
  <si>
    <t>seamless 42.4x6mm</t>
  </si>
  <si>
    <t>труба бесшовная 42,4х6мм</t>
  </si>
  <si>
    <t>2245 Т</t>
  </si>
  <si>
    <t xml:space="preserve"> Насос</t>
  </si>
  <si>
    <t xml:space="preserve">Pump </t>
  </si>
  <si>
    <t xml:space="preserve"> Насос тип MVI206 -1/16/E/3-400-50-2/B</t>
  </si>
  <si>
    <t>MVI206 -1/16/E/3-400-50-2/B</t>
  </si>
  <si>
    <t xml:space="preserve"> Насос Насос тип MVI206 -1/16/E/3-400-50-2/B</t>
  </si>
  <si>
    <t>2246 Т</t>
  </si>
  <si>
    <t>Repair kit (mechanical seal) for the pump: type GRUNDFOS, TP 100 - 370/4 A - F - A -GQQE.</t>
  </si>
  <si>
    <t>Kit (shaft seal) of the pump: type GRUNDFOS, TP 100 - 370/4 A - F - A -GQQE. Q - 163,5 m3 / h, H - 29,3 m, n = 1465 min. PN = 16 bar. Maximum fluid temperature = 120 ° C. Motor SIEMENS: 18,5 kW, 50 Hz, the IP 55.</t>
  </si>
  <si>
    <t>Ремкомплект (торцевое уплотнение) для насоса: тип GRUNDFOS, TP 100 - 370/4 A - F - A -GQQE. Ремкомплект (уплотнение вала) для насоса: тип GRUNDFOS, TP 100 - 370/4 A - F - A -GQQЕ.  Q - 163,5 m3/h, H - 29,3 m,  n=1465 min. РN = 16 бар.  Максимальная температура перекачиваемой среды = 120 °C. Электродвигатель SIEMENS: 18,5 кВт, 50 Нz, IP 55.</t>
  </si>
  <si>
    <t>2247 Т</t>
  </si>
  <si>
    <t>Repair kit for the circulation pump boiler system TA-61, the heating system. WILO. Type BN 65 / 200-11 / 2 G12B. Mechanical seal.</t>
  </si>
  <si>
    <t>Repair kit for the circulation pump boiler system TA-61, the heating system. WILO. Type BN 65 / 200-11 / 2 G12B. Mechanical seal. 120/140 ° C, PN = 16 bar pressure. (Oil resistant version).</t>
  </si>
  <si>
    <t>Ремкомплект для циркуляционного насоса  котельной установки ТА-61, системы отопления ЦППН. WILO. Тип  BN 65/200-11/2 G12B.  Торцевое уплотнение. Темп. = 120/140°С, давление РN = 16 бар. (маслостойкого исполнения).</t>
  </si>
  <si>
    <t>2248 Т</t>
  </si>
  <si>
    <t>Repair kit for the circulation pump boiler system TA-6120, the heating system. WILO. Type IL 80 / 200-22 / 2. Mechanical seal.</t>
  </si>
  <si>
    <t>Repair kit for the circulation pump boiler system TA-6120, the heating system. WILO.Tip IL 80 / 200-22 / 2. Pace. 120/140 ° C, PN = 16 bar pressure. Mechanical seal.</t>
  </si>
  <si>
    <t>Ремкомплект для циркуляционного насоса  котельной установки ТА-6120, системы отопления ЦППН.  WILO. Тип  IL 80/200-22/2 . Торцевое уплотнение. Темп. 120/140°С, давление РN=16 бар. Торцевое уплотнение.</t>
  </si>
  <si>
    <t>2249 Т</t>
  </si>
  <si>
    <t>Repair kit for pump KSB type ETAN</t>
  </si>
  <si>
    <t xml:space="preserve">Ремкомплект для насоса KSB, тип ETAN. </t>
  </si>
  <si>
    <t>2250 Т</t>
  </si>
  <si>
    <t>Welded crane 20 mm. lever type, 20 bar, 120 ° C</t>
  </si>
  <si>
    <t>Сварной кран на 20 мм. флажкового типа, 20 Бар, 120 ° С</t>
  </si>
  <si>
    <t>2251 Т</t>
  </si>
  <si>
    <t>hose diameter Ø 20 mm. oil-resistant</t>
  </si>
  <si>
    <t>шланг диаметром Ø 20 мм. Маслостойкие</t>
  </si>
  <si>
    <t>2252 Т</t>
  </si>
  <si>
    <t>22.21.21.500.001.02.0006.000000000002</t>
  </si>
  <si>
    <t>Corrugated hose with metal braid, Ø 100 mm.</t>
  </si>
  <si>
    <t>гофрированная, гибкая двойная, с протяжкой стального троса, из полиэтилена низкого давления, электромонтажная</t>
  </si>
  <si>
    <t>Гофрированный шланг с металической оплеткой диаметром Ø 100 мм.</t>
  </si>
  <si>
    <t>2253 Т</t>
  </si>
  <si>
    <t>22.21.10.700.000.00.0796.000000000018</t>
  </si>
  <si>
    <t>Стержень</t>
  </si>
  <si>
    <t>Flexible rod for pipes Dn 80 Pn25</t>
  </si>
  <si>
    <t>из поливинилхлорида, диаметр 80 мм</t>
  </si>
  <si>
    <t>Гибкий стержень для труб Dn80 Pn25</t>
  </si>
  <si>
    <t>2254 Т</t>
  </si>
  <si>
    <t>22.19.20.300.000.00.0796.000000000019</t>
  </si>
  <si>
    <t>O-ring for pipes Dn 80 Pn 25</t>
  </si>
  <si>
    <t>уплотнительное, из фторкаучука, термостойкое, марка 70, внутренний диаметр 82 мм, диаметр сечения 5 мм</t>
  </si>
  <si>
    <t>Уплотнительное кольцо для труб Dn 80 Pn 250—ring for ZSM riser pipe DN8O PN25/ Уплотнительное кольцо для труб Dn 80 Pn 26</t>
  </si>
  <si>
    <t>2255 Т</t>
  </si>
  <si>
    <t>Блок управления СЛ5-04-10 Т</t>
  </si>
  <si>
    <t>The control unit СЛ5-04-10 Т</t>
  </si>
  <si>
    <t>1 датчик электропроводности и температуры ДЭТ9-10Т, диапазон контроля электропроводности от 0,1 до 100 000 мкС/см, диапазлн контроля температуры от 0 до 100 С, гальванически развязанный токовый выход 4-20 мА, реле автоматики (220 В. 3А), исполнение щитовое.</t>
  </si>
  <si>
    <t>1 conductivity sensor and temperature DET 9-10T, span of control electro-conductivity of 0.1 to 100 000 uS / cm, temperature control range from 0 to 100 ° C, current output galvanically isolated 4-20 mA, relay automatics (220 W. 3A), the performance of switchboards.</t>
  </si>
  <si>
    <t>Блок управления СЛ5-04-10 Т1 датчик электропроводности и температуры ДЭТ9-10Т, диапазон контроля электропроводности от 0,1 до 100 000 мкС/см, диапазлн контроля температуры от 0 до 100 С, гальванически развязанный токовый выход 4-20 мА, реле автоматики (220 В. 3А), исполнение щитовое.</t>
  </si>
  <si>
    <t>2256 Т</t>
  </si>
  <si>
    <t>25.29.11.300.003.00.0796.000000000003</t>
  </si>
  <si>
    <t>expansion tank</t>
  </si>
  <si>
    <t>мембранный, расширительный, вертикальный, объем 50 л</t>
  </si>
  <si>
    <t xml:space="preserve">Flamco AIRFIX P 24/3.5 </t>
  </si>
  <si>
    <t xml:space="preserve">расширительный бак расширительный бак Flamco AIRFIX P 24/3.5 </t>
  </si>
  <si>
    <t>2257 Т</t>
  </si>
  <si>
    <t>насос осмотического аппарата</t>
  </si>
  <si>
    <t>osmotic pump device</t>
  </si>
  <si>
    <t>CRN2-260 A-P-G-AUUE  Q: 2.5m³/h H: 165.5m, фирмы Grundfos</t>
  </si>
  <si>
    <t>CRN2-260 A-P-G-AUUE  Q: 2.5m³/h H: 165.5m,  Grundfos</t>
  </si>
  <si>
    <t>насос осмотического аппарата CRN2-260 A-P-G-AUUE  Q: 2.5m³/h H: 165.5m, фирмы Grundfos</t>
  </si>
  <si>
    <t>2258 Т</t>
  </si>
  <si>
    <t>CRN 5-29 A-P-G-E-HQQE</t>
  </si>
  <si>
    <t>насос осмотического аппарата CRN 5-29 A-P-G-E-HQQE</t>
  </si>
  <si>
    <t>2259 Т</t>
  </si>
  <si>
    <t>LOWARA CA120/55/P 220-240/380-415 50 № 00804</t>
  </si>
  <si>
    <t>насос бустерный водоподготовка Т3LOWARA CA120/55/P 220-240/380-415 50 № 00804</t>
  </si>
  <si>
    <t>2260 Т</t>
  </si>
  <si>
    <t xml:space="preserve">насос для промывки </t>
  </si>
  <si>
    <t>flushing pump</t>
  </si>
  <si>
    <t>LOWARA CA200/33/P 220-240/380-415 50 № 00983</t>
  </si>
  <si>
    <t>насос для промывки LOWARA CA200/33/P 220-240/380-415 50 № 00983</t>
  </si>
  <si>
    <t>2261 Т</t>
  </si>
  <si>
    <t>AIR PUPM AP-200X</t>
  </si>
  <si>
    <t>компрессорAIR PUPM AP-200X</t>
  </si>
  <si>
    <t>2262 Т</t>
  </si>
  <si>
    <t>28.29.12.300.002.00.0796.000000000001</t>
  </si>
  <si>
    <t>Оборудование для фильтрования</t>
  </si>
  <si>
    <t>Installation of water disinfection by ultraviolet radiation</t>
  </si>
  <si>
    <t>для обеззараживания воды</t>
  </si>
  <si>
    <t xml:space="preserve"> УОВ-УФТ-П-5 #1013160113</t>
  </si>
  <si>
    <t>Установка обеззараживания воды ультрофиолетовым излучением УОВ-УФТ-П-5 Заводской номер 1013160113</t>
  </si>
  <si>
    <t>2263 Т</t>
  </si>
  <si>
    <t>гидрофорный насос</t>
  </si>
  <si>
    <t>hydrophore pump</t>
  </si>
  <si>
    <t>CRN4-80 A-P-G-BUBV  Q=6  m³/h   H=49,7 m , фирмы Grundfos</t>
  </si>
  <si>
    <t>CRN4-80 A-P-G-BUBV  Q=6  m³/h   H=49,7 m , Grundfos</t>
  </si>
  <si>
    <t>гидрофорный насос CRN4-80 A-P-G-BUBV  Q=6  m³/h   H=49,7 m , фирмы Grundfos</t>
  </si>
  <si>
    <t>2264 Т</t>
  </si>
  <si>
    <t>производственный насос</t>
  </si>
  <si>
    <t>industrial pump</t>
  </si>
  <si>
    <t>CRN4-80/7 A-P-G-BUBV Q=6  m³/h   H=44,5 m, фирмы Grundfos</t>
  </si>
  <si>
    <t>CRN4-80/7 A-P-G-BUBV Q=6  m³/h   H=44,5 m, Grundfos</t>
  </si>
  <si>
    <t>производственный насос CRN4-80/7 A-P-G-BUBV Q=6  m³/h   H=44,5 m, фирмы Grundfos</t>
  </si>
  <si>
    <t>2265 Т</t>
  </si>
  <si>
    <t>28.13.14.900.002.09.0796.000000000000</t>
  </si>
  <si>
    <t>UV circulator</t>
  </si>
  <si>
    <t>циркуляционный, для системы отопления, диаметр 32 мм, фланцевое соединение</t>
  </si>
  <si>
    <t>CRN4-20 A-P-G-BUBV  Q=6  m³/h   H=10,3 m ,  Grundfos</t>
  </si>
  <si>
    <t>УФ- циркуляционный насос CRN4-20 A-P-G-BUBV  Q=6  m³/h   H=10,3 m , фирмы Grundfos</t>
  </si>
  <si>
    <t>2266 Т</t>
  </si>
  <si>
    <t>28.29.82.530.002.00.0796.000000000000</t>
  </si>
  <si>
    <t>Корпус</t>
  </si>
  <si>
    <t>The filter housing WC-2162</t>
  </si>
  <si>
    <t>воздушного фильтра</t>
  </si>
  <si>
    <t>The filter housing is made of high-strength glass fiber reinforced plastic, lined inside with polyethylene and sets the food on a plastic conical base. Case Dimensions: Diameter 554 mm, height -1728 mm.</t>
  </si>
  <si>
    <t>Корпус фильтра WC-2162. Корпус фильтра изготовлен из стеклопластика повышенной прчности, футерован изнутри пищевым полиэтиленом и установливается на пластиковое коническое основание. Размеры корпуса: диаметр-554 мм, высота -1728 мм.</t>
  </si>
  <si>
    <t>2267 Т</t>
  </si>
  <si>
    <t>The filter housing WC-1354</t>
  </si>
  <si>
    <t>The filter housing is made of high-strength glass fiber reinforced plastic, lined inside with polyethylene and sets the food on a plastic conical base. Case Dimensions: Diameter 334 mm, Height -1400 mm.</t>
  </si>
  <si>
    <t>Корпус фильтра WC-1354 . Корпус фильтра изготовлен из стеклопластика повышенной прчности, футерован изнутри пищевым полиэтиленом и установливается на пластиковое коническое основание. Размеры корпуса: диаметр-334 мм, высота -1400 мм.</t>
  </si>
  <si>
    <t>2268 Т</t>
  </si>
  <si>
    <t>The filter housing WC-1665</t>
  </si>
  <si>
    <t>The filter housing is made of high-strength glass fiber reinforced plastic, lined inside with polyethylene and sets the food on a plastic conical base. Case Dimensions: Diameter-41 mm, Height -1678 mm.</t>
  </si>
  <si>
    <t>Корпус фильтра WC-1665. Корпус фильтра изготовлен из стеклопластика повышенной прчности, футерован изнутри пищевым полиэтиленом и установливается на пластиковое коническое основание. Размеры корпуса: диаметр-41 мм, высота -1678 мм.</t>
  </si>
  <si>
    <t>2269 Т</t>
  </si>
  <si>
    <t>Блок управления (переключатель потоков) Clack V15EIBTZ-32</t>
  </si>
  <si>
    <t>Clack V15EIBTZ-32</t>
  </si>
  <si>
    <t>2270 Т</t>
  </si>
  <si>
    <t>Блок управления (переключатель потоков) Clack V125EIDMF-D33</t>
  </si>
  <si>
    <t>Clack V125EIDMF-D33</t>
  </si>
  <si>
    <t>2271 Т</t>
  </si>
  <si>
    <t>Filter element EFM 508 -5VVA - 5</t>
  </si>
  <si>
    <t xml:space="preserve">Filter element deep water pre-treatment structures ЭФМ508 -5ВВА - 5 мкр (ЭФГ112/508-5 мкр) </t>
  </si>
  <si>
    <t xml:space="preserve">Элемент фильтрующий с глубинной структуры  предварительной очистки воды            ЭФМ508 -5ВВА - 5 мкр (ЭФГ112/508-5 мкр) </t>
  </si>
  <si>
    <t>2272 Т</t>
  </si>
  <si>
    <t>Логический модуль</t>
  </si>
  <si>
    <t>logical module</t>
  </si>
  <si>
    <t>LOGO!24RCE, ЛОГИЧЕСКИЙ МОДУЛЬ С ДИСПЛ., ПИТАНИЕ/ВХ./ВЫХ.: 12В/=24В/РЕЛЕ, 8 DI(4AI)/4 DO, ПАМЯТЬ 400 БЛОКОВ, РАСШИРЕНИЕ ДОП.МОДУЛЯМИ, ETHERNET 6ED1052-1MD00-0BA7  SIEMENS</t>
  </si>
  <si>
    <t>LOGO! 24RCE, logic module With the display., POWER / BX. / O .: 12V / 24V / RELAY, 8 DI (4AI) / 4 the DO, MEMORY BLOCK 400, EXTENSION OPTION. MODULE, ETHERNET 6ED1052-1MD00-0BA7 SIEMENS</t>
  </si>
  <si>
    <t>Логический модуль LOGO!24RCE,  С ДИСПЛ., ПИТАНИЕ/ВХ./ВЫХ.: 12В/=24В/РЕЛЕ, 8 DI(4AI)/4 DO, ПАМЯТЬ 400 БЛОКОВ, РАСШИРЕНИЕ ДОП.МОДУЛЯМИ, ETHERNET 6ED1052-1MD00-0BA7  SIEMENS</t>
  </si>
  <si>
    <t>2273 Т</t>
  </si>
  <si>
    <t>Модуль ввода - вывода</t>
  </si>
  <si>
    <t xml:space="preserve">O - Input Module
</t>
  </si>
  <si>
    <t>МОДУЛЬ ВВОДА-ВЫВОДА ДИСКРЕТНЫХ СИГНАЛОВ LOGO! DM8 12/24R: ПИТАНИЕ =12/24В, 4DI =12/24В, 4DO С ЗАМЫКАЮЩИМИ КОНТАКТАМИ РЕЛЕ, ДО 5А НА КОНТАКТ, ВНУТРЕННЯЯ ШИНА БЕЗ ГАЛЬВАНИЧЕСКОГО РАЗДЕЛЕНИЯ ЦЕПЕЙ   6ED1055-1MB00-0BA1 SIEMENS</t>
  </si>
  <si>
    <t>MODULE IO Digital signals LOGO! DM8 12 / 24R: POWER = 12 / 24V, 4DI = 12 / 24V, 4DO with closing relay contacts, 5A to the contact, internal bus without galvanic separation of circuits 6ED1055-1MB00-0BA1 SIEMENS</t>
  </si>
  <si>
    <t>Модуль ввода - вывода ДИСКРЕТНЫХ СИГНАЛОВ LOGO! DM8 12/24R: ПИТАНИЕ =12/24В, 4DI =12/24В, 4DO С ЗАМЫКАЮЩИМИ КОНТАКТАМИ РЕЛЕ, ДО 5А НА КОНТАКТ, ВНУТРЕННЯЯ ШИНА БЕЗ ГАЛЬВАНИЧЕСКОГО РАЗДЕЛЕНИЯ ЦЕПЕЙ   6ED1055-1MB00-0BA1 SIEMENS</t>
  </si>
  <si>
    <t>2274 Т</t>
  </si>
  <si>
    <t>Модуль ввода аналоговых сигналов</t>
  </si>
  <si>
    <t xml:space="preserve">Analog Input Module
</t>
  </si>
  <si>
    <t xml:space="preserve">МОДУЛЬ ВВОДА АНАЛОГОВЫХ СИГНАЛОВ LOGO! AM2: ПИТАНИЕ: =12/24В, 2AI 0 ... 10В ИЛИ 0 .. . 20MA, ГАЛЬВАНИЧЕСКОЕ РАЗДЕЛЕНИЕ ЦЕПЕЙ СО СТОРОНЫ ВХОДНОГО УЧАСТКА ВНУТРЕННЕЙ ШИНЫ 6ED1055-1MA00-0BA0 SIEMENS </t>
  </si>
  <si>
    <t>MODULE analog input LOGO! AM2: POWER = 12 / 24V, 2AI 0 ... 10 V or 0 ... 20MA, galvanic isolation of circuits from the inlet portion of the internal BUS 6ED1055-1MA00-0BA0 SIEMENS</t>
  </si>
  <si>
    <t xml:space="preserve">Модуль ввода аналоговых сигналов LOGO! AM2: ПИТАНИЕ: =12/24В, 2AI 0 ... 10В ИЛИ 0 .. . 20MA, ГАЛЬВАНИЧЕСКОЕ РАЗДЕЛЕНИЕ ЦЕПЕЙ СО СТОРОНЫ ВХОДНОГО УЧАСТКА ВНУТРЕННЕЙ ШИНЫ 6ED1055-1MA00-0BA0 SIEMENS </t>
  </si>
  <si>
    <t>2275 Т</t>
  </si>
  <si>
    <t>Стабилизированный блок питания</t>
  </si>
  <si>
    <t xml:space="preserve">Stabilized power supply
</t>
  </si>
  <si>
    <t>LOGO!POWER 24 V СТАБИЛИЗИРОВАННЫЙ БЛОК ПИТАНИЯ ВХОД: ~100-240 В ВЫХОД: 24 V/2,5 A DC   6EP1332-1SH43 SIEMENS</t>
  </si>
  <si>
    <t>LOGO POWER 24V STABILIZED POWER SUPPLY INPUT: 100-240 ~ OUTPUT: 24 V / 2,5 A DC 6EP1332-1SH43 SIEMENS</t>
  </si>
  <si>
    <t>Стабилизированный блок питанияLOGO!POWER 24 V ВХОД: ~100-240 В ВЫХОД: 24 V/2,5 A DC   6EP1332-1SH43 SIEMENS</t>
  </si>
  <si>
    <t>2276 Т</t>
  </si>
  <si>
    <t>Текстовая панель оператора</t>
  </si>
  <si>
    <t>Text operator panel</t>
  </si>
  <si>
    <t>LOGO! TD, ТЕКСТОВЫЙ ДИСПЛЕЙ, ДЛЯ LOGO! НАЧИНАЯ С ВЕРСИИ .. 0BA6, 4Х СТРОЧНЫЙ, С КАБЕЛЕМ (2,5M) И МОНТАЖНЫМИ ПРИНАДЛЕЖНОСТЯМИ, НАСТРОЙКА В СРЕДЕ LOGO! SOFT COMFORT V6.0  6ED1055-4MH00-0BA0 SIEMENS</t>
  </si>
  <si>
    <t>LOGO! The TD, the text display FOR LOGO! Starting with version .. 0BA6, 4X lowercase, WITH CABLE (2,5M) AND MOUNTING ACCESSORIES, SET UP IN THE ENVIRONMENT LOGO! SOFT COMFORT V6.0 6ED1055-4MH00-0BA0 SIEMENS</t>
  </si>
  <si>
    <t>Текстовая панель оператора LOGO! TD, ТЕКСТОВЫЙ ДИСПЛЕЙ, ДЛЯ LOGO! НАЧИНАЯ С ВЕРСИИ .. 0BA6, 4Х СТРОЧНЫЙ, С КАБЕЛЕМ (2,5M) И МОНТАЖНЫМИ ПРИНАДЛЕЖНОСТЯМИ, НАСТРОЙКА В СРЕДЕ LOGO! SOFT COMFORT V6.0  6ED1055-4MH00-0BA0 SIEMENS</t>
  </si>
  <si>
    <t>2277 Т</t>
  </si>
  <si>
    <t>26.51.82.500.014.00.0796.000000000000</t>
  </si>
  <si>
    <t>Поплавок</t>
  </si>
  <si>
    <t>Float for transmitter</t>
  </si>
  <si>
    <t>для измерения верхнего уровня раздела, к поплавкомому уровнемеру</t>
  </si>
  <si>
    <t>ПМП-118</t>
  </si>
  <si>
    <t xml:space="preserve">Поплавок для уровнемера ПМП-118 </t>
  </si>
  <si>
    <t>2278 Т</t>
  </si>
  <si>
    <t>Фильтр хвостовика для горизонтальной скважины</t>
  </si>
  <si>
    <t>Shank filter for horizontal well</t>
  </si>
  <si>
    <t>4 1/2" LTC, SY/T6916-2012</t>
  </si>
  <si>
    <t>Фильтр хвостовика для горизонтальной скважины4 1/2" LTC, SY/T6916-2012</t>
  </si>
  <si>
    <t>2279 Т</t>
  </si>
  <si>
    <t>25.73.30.300.002.00.0839.000000000005</t>
  </si>
  <si>
    <t>drums intrinsically safe keys</t>
  </si>
  <si>
    <t>гаечные, в наборе не более 25 предметов, 24-65 мм, ГОСТ 2839-80</t>
  </si>
  <si>
    <t>drums intrinsically safe keys with sizes ranging from 19 mm by 55 mm. The total number of keys in one set of 11 pieces.</t>
  </si>
  <si>
    <t xml:space="preserve">Ключи ударные искробезопасные с размерами от 19мм по 55 мм. Общий кол-во ключей в одном комплекте 11 шт.   </t>
  </si>
  <si>
    <t>2280 Т</t>
  </si>
  <si>
    <t>25.73.30.300.002.00.0839.000000000001</t>
  </si>
  <si>
    <t>carob intrinsically safe keys</t>
  </si>
  <si>
    <t>рожковые, в наборе 26 предметов 6-27 мм</t>
  </si>
  <si>
    <t>carob intrinsically safe keys with sizes ranging from 8 mm to 46 mm. The total number of keys in one set of 15 pieces.</t>
  </si>
  <si>
    <t xml:space="preserve">Ключи рожковые искробезопасные с размерами от 8мм по 46 мм. Общий кол-во ключей в одном комплекте 15 шт.   </t>
  </si>
  <si>
    <t>2281 Т</t>
  </si>
  <si>
    <t>25.73.30.300.002.00.0704.000000000014</t>
  </si>
  <si>
    <t>union nut intrinsically safe keys</t>
  </si>
  <si>
    <t>гаечные, двусторонние, в наборе 18 предметов, 12-30 мм,  ГОСТ 2839-80</t>
  </si>
  <si>
    <t>union nut intrinsically safe keys with sizes ranging from 12 mm by 46 mm. the total number of keys in one set of 11 pieces.</t>
  </si>
  <si>
    <t xml:space="preserve">Ключи гаечные накидные искробезопасные с размерами от 12мм по 46 мм. Общий кол-во ключей в одном комплекте 11 шт.   </t>
  </si>
  <si>
    <t>2282 Т</t>
  </si>
  <si>
    <t>25.73.30.300.000.03.0796.000000000101</t>
  </si>
  <si>
    <t>movable intrinsically safe keys</t>
  </si>
  <si>
    <t>гаечный, разводной, размер зева 24 мм, ГОСТ 7275-75</t>
  </si>
  <si>
    <t>small movable intrinsically safe keys with sizes ranging from 0 mm to 22 mm</t>
  </si>
  <si>
    <t xml:space="preserve">Ключи разводные маленькие искробезопасные с размерами от 0мм по 22 мм. </t>
  </si>
  <si>
    <t>2283 Т</t>
  </si>
  <si>
    <t>25.73.30.300.000.03.0796.000000000104</t>
  </si>
  <si>
    <t>гаечный, разводной, размер зева 46 мм, ГОСТ 7275-75</t>
  </si>
  <si>
    <t>small movable intrinsically safe keys with sizes ranging from 0 mm to 44 mm</t>
  </si>
  <si>
    <t xml:space="preserve">Ключи разводные большие искробезопасные с размерами от 0мм по 44мм. </t>
  </si>
  <si>
    <t>2284 Т</t>
  </si>
  <si>
    <t>25.73.30.630.000.00.0796.000000000013</t>
  </si>
  <si>
    <t>Отвертка</t>
  </si>
  <si>
    <t>intrinsically safe screwdriver</t>
  </si>
  <si>
    <t>крестообразная, номер 3, ГОСТ 21010-75</t>
  </si>
  <si>
    <t>screwdriver PH intrinsically safe</t>
  </si>
  <si>
    <t xml:space="preserve">Отвертки крестовая РН искробезопасные  </t>
  </si>
  <si>
    <t>2285 Т</t>
  </si>
  <si>
    <t>intrinsically safe sledgehammer</t>
  </si>
  <si>
    <t>5 kg</t>
  </si>
  <si>
    <t>Кувалда искробезопасные 5 кг</t>
  </si>
  <si>
    <t>2286 Т</t>
  </si>
  <si>
    <t>intrinsically safe pliers</t>
  </si>
  <si>
    <t>Intrinsically safe pliers length 180mm</t>
  </si>
  <si>
    <t>Пласкогубцы искробезопасные длина 180мм</t>
  </si>
  <si>
    <t>2287 Т</t>
  </si>
  <si>
    <t>O-ring rubber for OP-50</t>
  </si>
  <si>
    <t>Уплотнительное кольцо из резины для ОП-50</t>
  </si>
  <si>
    <t>2288 Т</t>
  </si>
  <si>
    <t>28.29.83.300.000.00.0796.000000000000</t>
  </si>
  <si>
    <t>Чека</t>
  </si>
  <si>
    <t>Ticket for fire extinguishers</t>
  </si>
  <si>
    <t>для огнетушителя</t>
  </si>
  <si>
    <t>Чека для огнетушителей</t>
  </si>
  <si>
    <t>2289 Т</t>
  </si>
  <si>
    <t>fire protection cloth</t>
  </si>
  <si>
    <t>fire fire canvas painting executed 1,5x2m size. and packed into a bag of red.</t>
  </si>
  <si>
    <t>Полотно противопожарное   выполняется противопожарным полотном размером 1,5x2м. и запаковывается в сумку красного цвета.</t>
  </si>
  <si>
    <t>2290 Т</t>
  </si>
  <si>
    <t>26.51.41.000.006.00.0796.000000000000</t>
  </si>
  <si>
    <t>Локатор универсальный</t>
  </si>
  <si>
    <t>Universal locator AML</t>
  </si>
  <si>
    <t>для поиска остановившихся внутритрубных снарядов и регистрации прохождения внутритрубных снарядов через маркерные точки</t>
  </si>
  <si>
    <t>Locator to locate underground utilities, and other objects made of any material</t>
  </si>
  <si>
    <t>Универсальный локатор AML для обнаружения подземных коммуникаций и других объектов из любых материалов</t>
  </si>
  <si>
    <t>2291 Т</t>
  </si>
  <si>
    <t>Комплект нижних прокладок</t>
  </si>
  <si>
    <t>SET, LOWER ENGINE GASKET /
КОМПЛЕКТ, НИЖНИХ ПРОКЛАДОК</t>
  </si>
  <si>
    <t>2292 Т</t>
  </si>
  <si>
    <t>Комплект верхних прокладок</t>
  </si>
  <si>
    <t>SET, UPPER ENGINE GASKET /
КОМПЛЕКТ, ВЕРНИХ ПРОКЛАДОК</t>
  </si>
  <si>
    <t>2293 Т</t>
  </si>
  <si>
    <t>Прокладка, головки цилиндра</t>
  </si>
  <si>
    <t>GASKET, CYLINDER HEAD /
ПРОКЛАДКА, ГОЛОВКИ ЦИЛИНДРА</t>
  </si>
  <si>
    <t>2294 Т</t>
  </si>
  <si>
    <t>28.11.42.300.024.00.0839.000000000000</t>
  </si>
  <si>
    <t>HEAD, CYLINDER /
ГОЛОВКА ЦИЛИНДРА</t>
  </si>
  <si>
    <t>для легкового автомобиля, для блока цилиндров дизельного двигателя</t>
  </si>
  <si>
    <t>Головка цилиндра</t>
  </si>
  <si>
    <t>2295 Т</t>
  </si>
  <si>
    <t>Комплект втулки (гильзы)</t>
  </si>
  <si>
    <t>KIT, LINER /
КОМПЛЕКТ, ВТУЛКИ (ГИЛЬЗЫ)</t>
  </si>
  <si>
    <t>2296 Т</t>
  </si>
  <si>
    <t>28.11.42.300.026.00.0839.000000000000</t>
  </si>
  <si>
    <t>Комплект вкладышей</t>
  </si>
  <si>
    <t>SET, MAIN BEARING (STD) /
КОМПЛЕКТ, КОРРЕНЫХ ВКЛАДЫШЕЙ
(СТАНДАРТ)</t>
  </si>
  <si>
    <t>для грузового автомобиля, в комплекте шатунные и коренные вкладыши</t>
  </si>
  <si>
    <t>Комплект корренных вкладышей (стандарт)</t>
  </si>
  <si>
    <t>2297 Т</t>
  </si>
  <si>
    <t>BEARING, CON ROD (STD) /
ВКЛАДЫШ ШАТУНА (СТАНДАРТ)</t>
  </si>
  <si>
    <t>Вкладыш шатуна (стандарт)</t>
  </si>
  <si>
    <t>2298 Т</t>
  </si>
  <si>
    <t>2299 Т</t>
  </si>
  <si>
    <t>28.11.42.300.025.00.0839.000000000000</t>
  </si>
  <si>
    <t>Поршневая группа</t>
  </si>
  <si>
    <t>KIT, PISTON /
НАБОР, ПОРШНЯ</t>
  </si>
  <si>
    <t>для дизельного двигателя, для спецтехники, мощность не более 240 л.с., в комплекте гильзы, поршни, поршневые кольца, уплотнители колец</t>
  </si>
  <si>
    <t>Набор поршня</t>
  </si>
  <si>
    <t>2300 Т</t>
  </si>
  <si>
    <t>28.11.41.500.004.00.0839.000000000000</t>
  </si>
  <si>
    <t>Шатун</t>
  </si>
  <si>
    <t>ROD, ENGINE CONNECTING /
ШАТУН</t>
  </si>
  <si>
    <t>для двигателя внутреннего сгорания</t>
  </si>
  <si>
    <t>2301 Т</t>
  </si>
  <si>
    <t>THERMOSTAT /
ТЕРМОСТАТ</t>
  </si>
  <si>
    <t>2302 Т</t>
  </si>
  <si>
    <t>28.11.41.700.003.00.0839.000000000008</t>
  </si>
  <si>
    <t>Насос масляный</t>
  </si>
  <si>
    <t>PUMP, LUBRICATING OIL /
МАСЛЯННЫЙ НАСОС</t>
  </si>
  <si>
    <t>двухсекционный, для карбюраторного двигателя, для грузового автомобиля</t>
  </si>
  <si>
    <t>Масляный насос</t>
  </si>
  <si>
    <t>2303 Т</t>
  </si>
  <si>
    <t>28.29.13.300.003.01.0796.000000000012</t>
  </si>
  <si>
    <t>FILTER, FUEL /
ФИЛЬТР ТОПЛИВНЫЙ</t>
  </si>
  <si>
    <t>топливный, для спецтехники</t>
  </si>
  <si>
    <t>Фильтр топливный</t>
  </si>
  <si>
    <t>2304 Т</t>
  </si>
  <si>
    <t>2305 Т</t>
  </si>
  <si>
    <t>28.29.13.300.003.00.0796.000000000002</t>
  </si>
  <si>
    <t>FILTER, OIL /
ФИЛЬТР МАСЛЯНЫЙ</t>
  </si>
  <si>
    <t>масляный, для двигателя внутреннего сгорания, центробежный</t>
  </si>
  <si>
    <t xml:space="preserve">Фильтр масляный    </t>
  </si>
  <si>
    <t>2306 Т</t>
  </si>
  <si>
    <t>FILTER, CORROSION RESISTOR /
ФИЛЬТР ВОДЯНОЙ</t>
  </si>
  <si>
    <t>Фильтр водяной</t>
  </si>
  <si>
    <t>2307 Т</t>
  </si>
  <si>
    <t>28.13.31.000.019.00.0839.000000000001</t>
  </si>
  <si>
    <t>shaft Bushing</t>
  </si>
  <si>
    <t>для насоса, промежуточный, в комплекте шпонка, шестерня, втулка</t>
  </si>
  <si>
    <t>523</t>
  </si>
  <si>
    <t>Втулка вала  523</t>
  </si>
  <si>
    <t>2308 Т</t>
  </si>
  <si>
    <t>28.22.19.300.076.00.0796.000000000000</t>
  </si>
  <si>
    <t>Кольцо упорное</t>
  </si>
  <si>
    <t>Thrust bearing ring</t>
  </si>
  <si>
    <t>386.03</t>
  </si>
  <si>
    <t>Упорное подшипниковое кольцо 386.03</t>
  </si>
  <si>
    <t>2309 Т</t>
  </si>
  <si>
    <t>386.02</t>
  </si>
  <si>
    <t>Упорное подшипниковое кольцо 386.02</t>
  </si>
  <si>
    <t>2310 Т</t>
  </si>
  <si>
    <t>386.01</t>
  </si>
  <si>
    <t>Упорное подшипниковое кольцо 386.01</t>
  </si>
  <si>
    <t>2311 Т</t>
  </si>
  <si>
    <t>Держатель упорного кольца</t>
  </si>
  <si>
    <t>thrust ring holder</t>
  </si>
  <si>
    <t>Держатель упорного кольца 391</t>
  </si>
  <si>
    <t>391</t>
  </si>
  <si>
    <t>2312 Т</t>
  </si>
  <si>
    <t>Балансировочный барабан</t>
  </si>
  <si>
    <t>The balancing drum</t>
  </si>
  <si>
    <t>Балансировочный барабан 603</t>
  </si>
  <si>
    <t>603</t>
  </si>
  <si>
    <t>2313 Т</t>
  </si>
  <si>
    <t>Дроссельная втулка</t>
  </si>
  <si>
    <t>Throttle sleeve</t>
  </si>
  <si>
    <t>Дроссельная втулка 542</t>
  </si>
  <si>
    <t>542</t>
  </si>
  <si>
    <t>2314 Т</t>
  </si>
  <si>
    <t>Piston</t>
  </si>
  <si>
    <t>Поршень 59-4</t>
  </si>
  <si>
    <t>59-4</t>
  </si>
  <si>
    <t>2315 Т</t>
  </si>
  <si>
    <t>Опорная втулка</t>
  </si>
  <si>
    <t>Опорная втулка 545</t>
  </si>
  <si>
    <t>545</t>
  </si>
  <si>
    <t>2316 Т</t>
  </si>
  <si>
    <t>Корпус уплотнения вала 67/330Х173               поз.  441       1.4517.08</t>
  </si>
  <si>
    <t>The body of the shaft seal 67 / 330Х173  441 1.4517.08</t>
  </si>
  <si>
    <t>2317 Т</t>
  </si>
  <si>
    <t>О-образное кольцо</t>
  </si>
  <si>
    <t>O-ring</t>
  </si>
  <si>
    <t>О-образное кольцо 412.14</t>
  </si>
  <si>
    <t>412.14</t>
  </si>
  <si>
    <t>2318 Т</t>
  </si>
  <si>
    <t>О-образное  кольцо</t>
  </si>
  <si>
    <t>О-образное кольцо 412.62</t>
  </si>
  <si>
    <t>412.62</t>
  </si>
  <si>
    <t>2319 Т</t>
  </si>
  <si>
    <t>О-образное кольцо 412.61</t>
  </si>
  <si>
    <t>412.61</t>
  </si>
  <si>
    <t>2320 Т</t>
  </si>
  <si>
    <t>О-образное кольцо 412.10</t>
  </si>
  <si>
    <t>412.10</t>
  </si>
  <si>
    <t>2321 Т</t>
  </si>
  <si>
    <t>О-образное кольцо 412.12</t>
  </si>
  <si>
    <t>412.12</t>
  </si>
  <si>
    <t>2322 Т</t>
  </si>
  <si>
    <t>О-образное кольцо 412.07</t>
  </si>
  <si>
    <t>412.07</t>
  </si>
  <si>
    <t>2323 Т</t>
  </si>
  <si>
    <t>О-образное кольцо 412.06</t>
  </si>
  <si>
    <t>412.06</t>
  </si>
  <si>
    <t>2324 Т</t>
  </si>
  <si>
    <t>О-образное кольцо 412.09</t>
  </si>
  <si>
    <t>412.09</t>
  </si>
  <si>
    <t>2325 Т</t>
  </si>
  <si>
    <t>О-образное кольцо 412.04</t>
  </si>
  <si>
    <t>412.04</t>
  </si>
  <si>
    <t>2326 Т</t>
  </si>
  <si>
    <t>О-образное кольцо 412.15</t>
  </si>
  <si>
    <t>412.15</t>
  </si>
  <si>
    <t>2327 Т</t>
  </si>
  <si>
    <t>О-образное кольцо 412.16</t>
  </si>
  <si>
    <t>412.16</t>
  </si>
  <si>
    <t>2328 Т</t>
  </si>
  <si>
    <t>intrinsically safe bayonet spade</t>
  </si>
  <si>
    <t>Spade bayonet with copper plating coating, with handle</t>
  </si>
  <si>
    <t xml:space="preserve">Лопата штыковая искробезопасная штыковая с омедненным покрытием, с черенком </t>
  </si>
  <si>
    <t>2329 Т</t>
  </si>
  <si>
    <t>28.14.13.750.001.00.0796.000000000014</t>
  </si>
  <si>
    <t>Затвор</t>
  </si>
  <si>
    <t>Rotary disk Tecofi VP 3448 DN100 PN16 wafer. For extinguishing systems LPG.</t>
  </si>
  <si>
    <t>дисковый, стальной, поворотный, тип соединения - фланцевый, Т 80°С, номинальное давление 16 Мпа, номинальный диаметр 100 мм, ГОСТ 13547-79</t>
  </si>
  <si>
    <t>TECOFI. №:CFJP005005, REF:VP 3448, BODY: EN GJL-250, DN/ND: 100, DISC: EN GJS 400-15 PN 16, SLEEVE: EPDM CH, TS:-15/+130 C° TS, peak:-30/+150 C°, PS: 16bar, PT: 24.5 BAR, Gr: 1</t>
  </si>
  <si>
    <t>Затвор дисковый поворотный Tecofi VP 3448 Ду100 Ру16 межфланцевый. Для системы пожаротушения СУВГ. TECOFI. №:CFJP005005, REF:VP 3448, BODY: EN GJL-250, DN/ND: 100, DISC: EN GJS 400-15 PN 16, SLEEVE: EPDM CH, TS:-15/+130 C° TS, peak:-30/+150 C°, PS: 16bar, PT: 24.5 BAR, Gr: 1</t>
  </si>
  <si>
    <t>2330 Т</t>
  </si>
  <si>
    <t>28.14.13.330.000.00.0796.000000000088</t>
  </si>
  <si>
    <t>Задвижка</t>
  </si>
  <si>
    <t>Wedge valves. For LPG fire extinguishing systems</t>
  </si>
  <si>
    <t>чугунная, тип присоединения к трубопроводу - фланцевое, клиновая, с невыдвижным шпинделем (модифицированная), номинальное давление 6 Мпа, номинальный диаметр 100 мм</t>
  </si>
  <si>
    <t>Wedge valves. Length-225mm., A dimension between the pivot-hole 180mm., The number of 8-hole-diameter 100mm</t>
  </si>
  <si>
    <t>Клиновая запорная арматура. Для системы пожаротушения СУВГ. Длина-225мм., размер межцентровых отвестий-180мм., количество отверстий-8, диаметр-100мм.</t>
  </si>
  <si>
    <t>2331 Т</t>
  </si>
  <si>
    <t>28.14.13.750.001.00.0796.000000000019</t>
  </si>
  <si>
    <t>The gate terminal bayonet ЗКБ</t>
  </si>
  <si>
    <t>дисковый, стальной, поворотный, тип соединения - фланцевый, Т 80°С, номинальное давление 16 Мпа, номинальный диаметр 300 мм, ГОСТ 13547-79</t>
  </si>
  <si>
    <t>Shutter Type: quick bayonet lock with cover in the closed position when there is pressure in the cavity of the shutter from 0.2 MPa
DN 320, PN 50
TU 3683-001-86534248-09: Location for welding pipe gate - Horizontal; Execution - Right; Conditions cycles TCI / closed in a year - 150; Dimensions for welding shutter External diameter - 322 mm, wall thickness - 10 mm; fitting material - steel 20; The protective coating shutter - Primer; Working pressure - min 1.0 MPa, max 5.0 MPa; The test pressure - 7.0 MPa; Working Temperature - -10 ͦS min, max 40 ͦS; Ambient temperature - -45 ͦS min, max 55 ͦS; Appearance - liquid gas. "</t>
  </si>
  <si>
    <t>Затвор концевой байонетный ЗКБ 
Тип затвора: быстродействующий байонетный с блокировкой крышки в закрытом положении  при наличии давления в полости затвора от 0,2 МПа, 
Ду 320, Ру 50
ТУ 3683-001-86534248-09: Расположение патрубка для приварки затвора - Горизонтальное; Исполнение - Правое; Условие работы циклов отк/закр в год - 150; Присоединительные размеры для приварки затвора, Наружный диаметр - 322 мм, толщина стенки - 10 мм; материал патрубка - Сталь 20; Защитное покрытие затвора - Грунтовка; Рабочее давление - мин 1.0 МПа, макс 5.0 МПа; Испытательное давление - 7.0 МПа; Температура рабочей среды - мин -10 ͦС, макс 40 ͦС; Температура окружающей среды - мин -45 ͦС, макс 55 ͦС; Агрегатное состояние - жидкость, газ.</t>
  </si>
  <si>
    <t>2332 Т</t>
  </si>
  <si>
    <t>Устройство автоматического захвата плунжера А3-6.000 в комплекте с зап частями:цанга А3-6.002</t>
  </si>
  <si>
    <t>The automatic capture A3-6.000 plunger complete with zip parts: collet A3-6.003</t>
  </si>
  <si>
    <t>2333 Т</t>
  </si>
  <si>
    <t>Компенсатор износа корпуса секции</t>
  </si>
  <si>
    <t>Wear compensator housing section</t>
  </si>
  <si>
    <t>Компенсатор износа корпуса секции 502</t>
  </si>
  <si>
    <t>502</t>
  </si>
  <si>
    <t>2334 Т</t>
  </si>
  <si>
    <t xml:space="preserve">Mechanical seal P / N 062 0055992 (Leistritz)
</t>
  </si>
  <si>
    <t>Торцевое уплотнение P/N 062 0055992 (Leistritz)</t>
  </si>
  <si>
    <t>новая позиция переход с ДПЗ</t>
  </si>
  <si>
    <t>2335 Т</t>
  </si>
  <si>
    <t>Н05.134.121.00 и Н05.134.121.01 for force-pumpАЦНСк-40-800Т.</t>
  </si>
  <si>
    <t>Механическое уплотнение Н05.134.121.00 и Н05.134.121.01 на нагнетательный насос АЦНСк-40-800Т.</t>
  </si>
  <si>
    <t>2336 Т</t>
  </si>
  <si>
    <t>2337 Т</t>
  </si>
  <si>
    <t>труба стальная бесшовная наружным диаметром 57мм, тол. 3мм по ГОСТ 8732-78</t>
  </si>
  <si>
    <t>2338 Т</t>
  </si>
  <si>
    <t>Система очистки  ППД</t>
  </si>
  <si>
    <t>cleaning system</t>
  </si>
  <si>
    <t xml:space="preserve">Система очистки  ППД для устья нагнетательных скважин. Рабочее давление - 15 Мпа. Условный проход эксплуатационного трубопровода DN - 80 мм. Плотность - 1,000 кг/см3. Температура -  30 С°. Массовая концентрация твердых частиц не более - 3,9 мг/л. Динамическая вязкость жидкости - 1 сПз. Необходимая тонкость очистки ( размер твердых частиц) - 70 мкр. </t>
  </si>
  <si>
    <t>2339 Т</t>
  </si>
  <si>
    <t xml:space="preserve">предназначен для измерения амбиентной дозы и мощности амбиентной дозы фотонного (гамма-  и рентгеновского) излучения (далее -  дозы и мощности дозы, соответственно),  для измерения плотности потока бета-частиц и для оценки плотности потока альфа-частиц от загрязнённых поверхностей. Диапазон измерения дозы, мЗв от 0,001 до 999,999  </t>
  </si>
  <si>
    <t>2340 Т</t>
  </si>
  <si>
    <t>Installation 320-1600-103 electric centrifugal pumps complete with ground equipment</t>
  </si>
  <si>
    <t>2341 Т</t>
  </si>
  <si>
    <t>Installation of electric centrifugal pumps 320-1600-117 complete with ground equipment</t>
  </si>
  <si>
    <t>2342 Т</t>
  </si>
  <si>
    <t>Installation of electric centrifugal pumps 400-1600-103 complete with ground equipment</t>
  </si>
  <si>
    <t>2343 Т</t>
  </si>
  <si>
    <t>Installation of electric centrifugal pumps 400-1600-117 complete with ground equipment</t>
  </si>
  <si>
    <t>2344 Т</t>
  </si>
  <si>
    <t>Installation of electric centrifugal pumps 500-1600-103 complete with ground equipment</t>
  </si>
  <si>
    <t>2345 Т</t>
  </si>
  <si>
    <t>Installation of electric centrifugal pumps 500-1600-117 complete with ground equipment</t>
  </si>
  <si>
    <t>2346 Т</t>
  </si>
  <si>
    <t>Flange (2 9/16 ") with a hole 2" with bolts and nuts under the sounder for the АФК ГОСТ</t>
  </si>
  <si>
    <t>Фланец (2 9/16") с отверстием 2" со шпильками и гайками под эхолот для АФК ГОСТ</t>
  </si>
  <si>
    <t>2347 Т</t>
  </si>
  <si>
    <t>Cortec M-640 L. High-water-soluble liquid corrosion protection concentrate with volatile corrosion inhibitors for the protection of the heating / cooling systems</t>
  </si>
  <si>
    <t>Антикоррозионный концентрат</t>
  </si>
  <si>
    <t>Cortec M-640 L. Высокотемпературный водорастворимый жидкий антикоррозионный концентрат с летучими ингибиторами коррозии (ЛИК) для защиты систем отопления/охлаждения</t>
  </si>
  <si>
    <t>2348 Т</t>
  </si>
  <si>
    <t>Фланец с резьбой 60мм (под эхолот) со шпильками и гайками в комплекте, Dn 65 Pn 210 ГОСТ 13846-89 / РД 26-16-40-89</t>
  </si>
  <si>
    <t>Flange threaded 60mm (for depth sounder) with studs and nuts supplied, Dn 65 Pn 210 ГОСТ 13846-89 / РД 26-16-40-89</t>
  </si>
  <si>
    <t>2348-1 Т</t>
  </si>
  <si>
    <t>Июнь- июль 2016г.</t>
  </si>
  <si>
    <t>2349 Т</t>
  </si>
  <si>
    <t>Прибор приемно-контрольный С 2000-АСПТ</t>
  </si>
  <si>
    <t>The device receiving and controlling С2000-АСПТ</t>
  </si>
  <si>
    <t xml:space="preserve">предназначен для автономной или централизованной  противопожарной защиты объектов промышленного и гражданского назначения по одной зоне порошкового, аэрозольного или газового пожаротушения. •Контроль состояния: 
◦трех неадресных шлейфов пожарной сигнализации
◦цепи датчиков состояния дверей
◦цепи датчиков ручного пуска
◦цепи контроля выхода огнетушащего вещества (ОТВ)
◦цепи исправности оборудования установки пожаротушения
•Расширение количества пусковых цепей за счёт подключения до 16 контрольно-пусковых блоков «С2000-КПБ»
•Программируемые три  релейных  выхода  для управления технологическим оборудованием по любой из внутренних программ управления или от пульта «С2000М» (задвижки системы вентиляции в помещении и др.)
</t>
  </si>
  <si>
    <t xml:space="preserve">Device" С2000-АСПТ "is designed for autonomous and centralized fire protection of industrial and civil use on the same area of ​​the powder, aerosol or gas fire • Control of the state.: three conventional lines of fire alarm
chain door condition sensors
manual start circuit sensors
output control circuit extinguishing agent (OTV)
chain serviceability of fire extinguishing equipment
• Expanding the number of start-up circuit due to connect up to 16 control units launchers "С2000-KPB"
• Programmable three relay outputs to control process equipment for any of the domestic management software or the remote "С2000M" (valve ventilation system in the room, etc..)
</t>
  </si>
  <si>
    <t>2349-1 Т</t>
  </si>
  <si>
    <t>2350 Т</t>
  </si>
  <si>
    <t>Извещатель пожарный тепловой ИП 105-1-D</t>
  </si>
  <si>
    <t>The detector fire heat ИП 105-1-D</t>
  </si>
  <si>
    <t>Извещатель пожарный тепловой максимальный ИП 105-1-D предназначен для круглосуточной работы с целью обнаружения пожара, сопровождающегося повышением температуры в закрытых помещениях различных зданий и сооружений. Температура срабатывания от+99 до +115 градусов</t>
  </si>
  <si>
    <t>Fire detector thermal maximum ИП 105-1-D is designed for round the clock in order to detect the fire, accompanied by a rise in temperature in the enclosed spaces of various buildings and structures. operation temperature from + 99 to +115 degrees</t>
  </si>
  <si>
    <t>2350-1 Т</t>
  </si>
  <si>
    <t>2351 Т</t>
  </si>
  <si>
    <t>Извещатель пожарный тепловой ИП 101-07ем</t>
  </si>
  <si>
    <t>The detector fire heat ИП 101-07</t>
  </si>
  <si>
    <t>Извещатель пожарный тепловой максимальный программируемый, корпус - алюминий, t сраб. 54 — 115С, Т среды -55…+50С 1Exdm(ia)IICT6X, IP67. Оконечный элемент контроля шлейфа со световой индикацией</t>
  </si>
  <si>
    <t>Fire detector programmable thermal maximum, body - aluminum, t trip set. 54 - 115C, the medium T -55 ... + 50 ° C 1Exdm (ia) IICT6X, IP67. Terminating element of control loop with light</t>
  </si>
  <si>
    <t>2351-1 Т</t>
  </si>
  <si>
    <t>2352 Т</t>
  </si>
  <si>
    <t xml:space="preserve">Извещатель пожарный ручной ИПР-535 </t>
  </si>
  <si>
    <t>Fire detector manual ИПР-535</t>
  </si>
  <si>
    <t>Извещатель пожарный ручной взрывозащищенный, взрывобезопасный уровень защиты 1ExdmIICT6. 0.6 мА, 6-28 В, t =-55+85 C.</t>
  </si>
  <si>
    <t>Fire detector manually explosion-proof, explosion-proof level of protection 1ExdIICT6. 0.6 mA, 6-28 In, t = -55 + 85 C.</t>
  </si>
  <si>
    <t>2352-1 Т</t>
  </si>
  <si>
    <t>2353 Т</t>
  </si>
  <si>
    <t>Извещатель пламени ИПП 330-07е</t>
  </si>
  <si>
    <t>flame detector ИПП 330-07e</t>
  </si>
  <si>
    <t>Извещатель пламени, два диапазона ИК, Uпит 8...28В, Iпотр. 110мкА, угол обзора 50 гр., -60...+55 С, 1ExdIICT6GBx,IP66/67.Извещатель пламени, два диапазона ИК, Uпит 8...28В, Iпотр. 110мкА, угол обзора 50 гр., -60...+55 С, 1ExdIICT6GBx,IP66/67.</t>
  </si>
  <si>
    <t xml:space="preserve">flame detector, two infrared ИК, Uпит 8 ... 28B Iпотр. 110mkA viewing angle of 50 gr., -60 ... + 55 ° C, 1ExdIICT6GBx, IP66 /67. </t>
  </si>
  <si>
    <t>2353-1 Т</t>
  </si>
  <si>
    <t>2354 Т</t>
  </si>
  <si>
    <t>25.99.29.490.057.00.0796.000000000000</t>
  </si>
  <si>
    <t>Ввод кабельный</t>
  </si>
  <si>
    <t xml:space="preserve">Cable entry for faceplate christmas tree </t>
  </si>
  <si>
    <t>диаметр 12-22 мм, ширина 30 мм, длина 60 мм</t>
  </si>
  <si>
    <t>Cable entry for faceplate christmas tree (21MPa) with thread 2 "seals</t>
  </si>
  <si>
    <t>Кабельный ввод для планшайбы Фонтанной арматуры (21 Мпа) с резьбой 60мм. с сальниками</t>
  </si>
  <si>
    <t>ОВХ</t>
  </si>
  <si>
    <t>Перевод с ДПЗ</t>
  </si>
  <si>
    <t>2355 Т</t>
  </si>
  <si>
    <t>Ионнный хроматограф</t>
  </si>
  <si>
    <t>Ionohromatografmchesky complex of 2 of ion chromatograph Dionex ICS 1100 Chromeleon 7.0 to simultaneously express the analysis of anions and cations in various types of waters</t>
  </si>
  <si>
    <t>Ионохроматографмческий комплекс из 2-х ионовых хроматографов Dionex ICS 1100 Chromeleon 7.0 для одновременного экспрессного анализа анионов и катионов в различных типах вод</t>
  </si>
  <si>
    <t>2356 Т</t>
  </si>
  <si>
    <t>23.61.20.900.059.00.0113.000000000000</t>
  </si>
  <si>
    <t>Складка сборная</t>
  </si>
  <si>
    <t xml:space="preserve">PPE Warehouse </t>
  </si>
  <si>
    <t xml:space="preserve">Модульный склад СИЗ </t>
  </si>
  <si>
    <t xml:space="preserve">The building is insulated with dimensions 20mh10m, snow area III, wind area II, importance level of the building III.
Building frame - galvanized cold-formed profiles; walls: unpainted galvanized steel sheet, insulation 100mm, internally cover- foil insulation; roof - Gable, outer cover - unpainted galvanized steel sheet, insulation 150mm, internal coating - foil insulation.
</t>
  </si>
  <si>
    <t>Здание утепленное с размерами 20мх10м, снеговой район III, ветровой район II, уровень ответственности здания III.
Каркас здания – оцинкованные холодногнутые профили; стены- оцинкованный неокрашенный профлист, утепление 100мм, внутренне покрытие- фольгированный утеплитель; кровля – двускатная, наружное покрытие – оцинкованный неокрашенный профлист, утепление 150мм, внутреннее покрытие – фольгированный утеплитель.</t>
  </si>
  <si>
    <t>РК, Кызылординская обл., м/р "Акшабулак"</t>
  </si>
  <si>
    <t>авансовый платеж-0%, оставшаяся часть в течение 30 рабочих дней с момента подписания акта выполненных работ</t>
  </si>
  <si>
    <t>Итого</t>
  </si>
  <si>
    <t>2. Работы:</t>
  </si>
  <si>
    <t>1 Р</t>
  </si>
  <si>
    <t>33.12.25.12.00.00.00</t>
  </si>
  <si>
    <t>Ремонт, технический уход и обслуживание аппарата со сверхвысокочастотным нагревом</t>
  </si>
  <si>
    <t>Repair, maintenance and servicing of the device with superhigh frequency heating</t>
  </si>
  <si>
    <t>Сервисное обслуживание частотных преобразователя Toshiba на УПГ - 2, LPG, ЦППН</t>
  </si>
  <si>
    <t>Переход в раздел услуг</t>
  </si>
  <si>
    <t>2 Р</t>
  </si>
  <si>
    <t>33.12.19.100.003.00.0999.000000000000</t>
  </si>
  <si>
    <t>Работы по ремонту/модернизации оборудования спутникового телевидения и аналогичных систем</t>
  </si>
  <si>
    <t xml:space="preserve">Servicing of  satellite TV </t>
  </si>
  <si>
    <t xml:space="preserve">Техническое обслуживание кабельного и спутникового телевидения </t>
  </si>
  <si>
    <t xml:space="preserve">РК, Кызылординская обл., м/р "Акшабулак" </t>
  </si>
  <si>
    <t>3 Р</t>
  </si>
  <si>
    <t>РК, Кызылординская обл., м/р "Нуралы"</t>
  </si>
  <si>
    <t>4 Р</t>
  </si>
  <si>
    <t>Repair and maintenance of satellite TV</t>
  </si>
  <si>
    <t>Adjustment of satellite antennas, setting up satellite receivers, replacement of a damaged cable, setup and adjustment of main amplifiers, etc.</t>
  </si>
  <si>
    <t>Техническое обслуживание антенно-мачтового сооружения на м/р Акшабулак</t>
  </si>
  <si>
    <t>авансовый платеж-0%, оставшаяся часть в течении 30 рабочих дней с момента подписания акта выполненных услуг</t>
  </si>
  <si>
    <t>5 Р</t>
  </si>
  <si>
    <t>Техническое обслуживание антенно-мачтового сооружения на м/р Нуралы</t>
  </si>
  <si>
    <t>6 Р</t>
  </si>
  <si>
    <t>95.11.10.000.002.00.0999.000000000000</t>
  </si>
  <si>
    <t>Работы по ремонту/модернизации компьютерной/периферийной оргтехники/оборудования и их частей</t>
  </si>
  <si>
    <t>Maintenance and repair of office equipment</t>
  </si>
  <si>
    <t>Maintenance and repair of office equipment, including replacement parts and components</t>
  </si>
  <si>
    <t>Техобслуживание и ремонт оргтехники</t>
  </si>
  <si>
    <t>РК, Кызылординская обл., м/р "Акшабулак", м/р "Нуралы" и м/р "Аксай"</t>
  </si>
  <si>
    <t>7 Р</t>
  </si>
  <si>
    <t>45.20.21.000.001.00.0999.000000000000</t>
  </si>
  <si>
    <t>Работы по ремонту автотранспортных средств, систем, узлов и агрегатов</t>
  </si>
  <si>
    <t>Repair of technological automobile</t>
  </si>
  <si>
    <t>Repair of technological automobil</t>
  </si>
  <si>
    <t>Техническое обслуживание Мультикара (вилочный погрузчик)</t>
  </si>
  <si>
    <t>8 Р</t>
  </si>
  <si>
    <t>09.10.11.500.000.00.0999.000000000000</t>
  </si>
  <si>
    <t>Работы по ремонту/реконструкции скважин</t>
  </si>
  <si>
    <t>Works on underground repair of wells</t>
  </si>
  <si>
    <t>Works on carrying out workovers</t>
  </si>
  <si>
    <t>Соляно-кислотная обработка 5-скважин</t>
  </si>
  <si>
    <t>8-1 Р</t>
  </si>
  <si>
    <t>Соляно-кислотная обработка скважин</t>
  </si>
  <si>
    <t>20; 21;</t>
  </si>
  <si>
    <t>9 Р</t>
  </si>
  <si>
    <t>Work on the damping of wells with high pressure</t>
  </si>
  <si>
    <t>Elimination of annular pressure</t>
  </si>
  <si>
    <t>Ликвидация межколонного давления</t>
  </si>
  <si>
    <t>РК, Кызылординская обл., м/р "Акшабулак" и м/р "Нуралы"</t>
  </si>
  <si>
    <t>9-1 Р</t>
  </si>
  <si>
    <t>11; 14; 20; 21;</t>
  </si>
  <si>
    <t>10 Р</t>
  </si>
  <si>
    <t>Elimination of wells</t>
  </si>
  <si>
    <t>Ликвидация скважин</t>
  </si>
  <si>
    <t>Кызылординская обл. г. Кызылорда, пгт. Тасбугет, ул. Амангельды 100, каб. 0-07</t>
  </si>
  <si>
    <t>11 Р</t>
  </si>
  <si>
    <t>33.12.12.310.000.00.0999.000000000000</t>
  </si>
  <si>
    <t>Работы по ремонту/модернизации насосного оборудования</t>
  </si>
  <si>
    <t>Overhaul of pumps</t>
  </si>
  <si>
    <t>Услуги по тестированию и капитальному ремонту кабелей УЭЦН и сростка кабелей с удлинителем</t>
  </si>
  <si>
    <t>12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</si>
  <si>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</si>
  <si>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</si>
  <si>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Repair of electric motors</t>
  </si>
  <si>
    <t>Ремонт электродвигателя</t>
  </si>
  <si>
    <t>6; 7; 20; 21;</t>
  </si>
  <si>
    <t>12-1 Р</t>
  </si>
  <si>
    <t>Ремонт электродвигателей мощностью до 100 кВт</t>
  </si>
  <si>
    <t>13 Р</t>
  </si>
  <si>
    <t>33.12.29.900.000.00.0999.000000000000</t>
  </si>
  <si>
    <t>Работы по ремонту/модернизации весов и аналогичного оборудования для взвешивания</t>
  </si>
  <si>
    <t>Works on modernization of automobile scales</t>
  </si>
  <si>
    <t>Техническое обслуживание автовесов на LPG</t>
  </si>
  <si>
    <t>авансовый платеж-50%, оставшаяся часть в течении 30 рабочих дней с момента подписания акта выполненных услуг</t>
  </si>
  <si>
    <t>14 Р</t>
  </si>
  <si>
    <t>33.11.12.000.001.00.0999.000000000000</t>
  </si>
  <si>
    <t>Работы по ремонту/модернизации резервуаров/цистерн и аналогичного емкостного оборудования</t>
  </si>
  <si>
    <t>Maintenance of tanks and tank battery</t>
  </si>
  <si>
    <t>Periodic survey, procedural works on tanks, their equipment, devices and systems, and also on pipelines of a binding of tanks, fire extinguishing system of tank battery</t>
  </si>
  <si>
    <t>Диагностирование технического состояния резервуара РВС 5000 м3 ЦППН</t>
  </si>
  <si>
    <t>15 Р</t>
  </si>
  <si>
    <t>Maintenance of tanks and battery tank</t>
  </si>
  <si>
    <t>Cleaning of tanks from ground deposits with the subsequent utilization</t>
  </si>
  <si>
    <t>Очистка от нефтешлама резервуаров, емкостей (требуется для подготовки РВС для диагностики)</t>
  </si>
  <si>
    <t>16 Р</t>
  </si>
  <si>
    <t>32.99.99.000.000.00.0999.000000000000</t>
  </si>
  <si>
    <t>Работы по изготовлению деталей технологического оборудования по техническим условиям заказчика</t>
  </si>
  <si>
    <t>Works on production of details of processing equipment</t>
  </si>
  <si>
    <t>Works on production of details of processing equipment on drawings and specifications</t>
  </si>
  <si>
    <t xml:space="preserve">Услуги по изготовлению нестандартного оборудования и изделий; 
Изготовление фланцев, патрубков, БСГ, уплотнительных, комбинированных и съемных колец, реставрации валов, колец насосов и др, проведение холодных врезок и т.п.  </t>
  </si>
  <si>
    <t>16-1 Р</t>
  </si>
  <si>
    <t>11; 20; 21;</t>
  </si>
  <si>
    <t>17 Р</t>
  </si>
  <si>
    <t>33.14.11.200.000.00.0999.000000000000</t>
  </si>
  <si>
    <t>Работы по ремонту/реконструкции электрического, электрораспределительного/регулирующего оборудования и аналогичной аппаратуры</t>
  </si>
  <si>
    <t>Repair of complete transformer substations</t>
  </si>
  <si>
    <t xml:space="preserve">Ремонт трансформаторов ТМПН на скважинах м/р Акшабулак и Нуралы </t>
  </si>
  <si>
    <t>18 Р</t>
  </si>
  <si>
    <t>33.12.12.500.000.00.0999.000000000000</t>
  </si>
  <si>
    <t>Работы по ремонту/модернизации кранов/клапанов и аналогичной запорно-регулировочной арматуры</t>
  </si>
  <si>
    <t>Repair and maintenance of the non-standard equipment</t>
  </si>
  <si>
    <t>Ремонт и тарировка ППК сепараторов на ЦППН, ГУ-1 и ГУ-2, УПН.</t>
  </si>
  <si>
    <t>18-1 Р</t>
  </si>
  <si>
    <t>19 Р</t>
  </si>
  <si>
    <t>Repair, technical maintenance and service of the device with superhigh-frequency heating</t>
  </si>
  <si>
    <t>Услуги по ремонту  частотных преобразователей  установленных на скважинах  механизированных добычах Электон-05</t>
  </si>
  <si>
    <t>20 Р</t>
  </si>
  <si>
    <t>The overhaul of tanks and tank park</t>
  </si>
  <si>
    <t>The overhaul of the walls and replacement the bottom of the tank RVS-1000</t>
  </si>
  <si>
    <t xml:space="preserve">Капитальный ремонт стенок и замена днища резервуара РВС-1000  </t>
  </si>
  <si>
    <t>21 Р</t>
  </si>
  <si>
    <t>42.21.23.335.000.00.0999.000000000000</t>
  </si>
  <si>
    <t>Работы по возведению (сооружению) ирригационных систем (каналов), водопроводных магистралей и линий, канализационных систем, водоочистных сооружений и насосных станций</t>
  </si>
  <si>
    <t>Construction work on the device of water intake equipment</t>
  </si>
  <si>
    <t>Overhaul of sump water per OTU m/R Nuraly.</t>
  </si>
  <si>
    <t xml:space="preserve">Капитальный ремонт отстойника воды на УПН м/р Нуралы. </t>
  </si>
  <si>
    <t>22 Р</t>
  </si>
  <si>
    <t>71.12.19.900.001.00.0999.000000000000</t>
  </si>
  <si>
    <t>Работы инженерные по проектированию</t>
  </si>
  <si>
    <t>Work on development drilling vertical wells</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</si>
  <si>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</si>
  <si>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Services for the replacement of high-voltage cables with the installation of additional reinforced concrete, the yield on OTL-6 kV from SS-110/6kV "Nuraly-1"</t>
  </si>
  <si>
    <t>РРП "Замена высоковольтных кабелей с установкой дополнительных железобетонных опор выход на ВЛ-6кВ от ПС-110/6кВ "Нуралы-1"</t>
  </si>
  <si>
    <t>ОТ</t>
  </si>
  <si>
    <t>16 календарных недель</t>
  </si>
  <si>
    <t>23 Р</t>
  </si>
  <si>
    <t>43.29.19.335.001.00.0999.000000000000</t>
  </si>
  <si>
    <t>Работы по установке (монтажу) дверей/ворот/турникетных систем/ограждений и аналогичных изделий</t>
  </si>
  <si>
    <t xml:space="preserve">Work on geophysical exploration </t>
  </si>
  <si>
    <t>Установка ограждении для ТМПН и СУ на скважинах</t>
  </si>
  <si>
    <t>РК, Кызылординская обл.,  м/р "Акшабулак", м/р "Нуралы" и м/р "Аксай"</t>
  </si>
  <si>
    <t>24 Р</t>
  </si>
  <si>
    <t>41.00.40.000.005.00.0999.000000000000</t>
  </si>
  <si>
    <t>Работы по ремонту нежилых зданий/сооружений/помещений (кроме оборудования, инженерных систем и коммуникаций)</t>
  </si>
  <si>
    <t>Construction works on capital repair of industrial buildings</t>
  </si>
  <si>
    <t>Repair of the fire depo at Nuraly with landscaping around of the shift camp.</t>
  </si>
  <si>
    <t>Ремонт пождепо на м/р Нуралы с благоустройством территории вокруг  вахтого поселка</t>
  </si>
  <si>
    <t>3 месяца</t>
  </si>
  <si>
    <t>25 Р</t>
  </si>
  <si>
    <t>42.11.20.335.007.00.0999.000000000000</t>
  </si>
  <si>
    <t>Работы по ремонту автомобильной дороги</t>
  </si>
  <si>
    <t>The construction work on repair of internal concrete driveways</t>
  </si>
  <si>
    <t>The device travel from the checkpoint to the garage arrangement c SE JV KGM</t>
  </si>
  <si>
    <t>Устройство проезда от КПП до гаража c обустройством ГУ ТОО СП КГМ</t>
  </si>
  <si>
    <t>РК, Кызылординская обл., г. Кызылорда ГУ КГМ</t>
  </si>
  <si>
    <t>4 месяца</t>
  </si>
  <si>
    <t>30% предоплата, промежуточная оплата ежемесячно не более 90% за вычетом авансового платежа</t>
  </si>
  <si>
    <t>26 Р</t>
  </si>
  <si>
    <t>42.21.24.335.000.00.0999.000000000000</t>
  </si>
  <si>
    <t>Работы по бурению водяных скважин и связанные с этим работы</t>
  </si>
  <si>
    <t>Support drilling water wells</t>
  </si>
  <si>
    <t>Drilling water intake wells. Aksai BW - 2 (4126)</t>
  </si>
  <si>
    <t>Бурение водозаборной скв. Аксай BW - 2 (4126)</t>
  </si>
  <si>
    <t>РК, Кызылординская обл., м/р "Аксай"</t>
  </si>
  <si>
    <t>27 Р</t>
  </si>
  <si>
    <t>Drilling water intake wells. Aksai BW - 3 (4126)</t>
  </si>
  <si>
    <t>Бурение водозаборной скв. Аксай BW - 3 (4127)</t>
  </si>
  <si>
    <t>28 Р</t>
  </si>
  <si>
    <t>Construction works on capital repair of non-residential buildings and structures</t>
  </si>
  <si>
    <t>Repair of concrete base on the cell scraper m/R Kumkol</t>
  </si>
  <si>
    <t>Ремонт бетонных основании на камере скребка м/р Кумколь</t>
  </si>
  <si>
    <t>РК, Кызылординская обл., м/р "Кумколь"</t>
  </si>
  <si>
    <t>в течение 3 месяцев с даты подписания договора</t>
  </si>
  <si>
    <t>29 Р</t>
  </si>
  <si>
    <t>33.12.29.900.004.00.0999.000000000000</t>
  </si>
  <si>
    <t>Работы по ремонту/модернизации автоматизированных систем управления/контроля/мониторинга/учета/диспетчеризации и аналогичного оборудования</t>
  </si>
  <si>
    <t>Works on reconstruction of commercial metering of gas</t>
  </si>
  <si>
    <t>Repairs of metering liquid and gas</t>
  </si>
  <si>
    <t>Ремонтные работы приборов учёта жидкости и газа</t>
  </si>
  <si>
    <t>29-1 Р</t>
  </si>
  <si>
    <t>30 Р</t>
  </si>
  <si>
    <t>71.12.31.100.000.00.0999.000000000000</t>
  </si>
  <si>
    <t>Работы по геофизической разведке/исследованиям</t>
  </si>
  <si>
    <t xml:space="preserve">Works on geophysical prospecting </t>
  </si>
  <si>
    <t>Geophysical survey of wells</t>
  </si>
  <si>
    <t>Геофизические исследования скважин</t>
  </si>
  <si>
    <t>31 Р</t>
  </si>
  <si>
    <t>Определение профиля приемистости во время работ по раздельной закачке</t>
  </si>
  <si>
    <t>32 Р</t>
  </si>
  <si>
    <t>71.12.19.900.000.00.0999.000000000000</t>
  </si>
  <si>
    <t>Работы инженерные по проектированию в области энергетики и связанные с этим работы (кроме проектирования электростанций)</t>
  </si>
  <si>
    <t>engineering works on design</t>
  </si>
  <si>
    <t>Works on development of the scheme of delivery of electric power</t>
  </si>
  <si>
    <t>Проектные работы электрооборудования 0,4 кВ нефтяной скважины с выездом проектировщиков на рабочее место</t>
  </si>
  <si>
    <t>33 Р</t>
  </si>
  <si>
    <t>Maintenance of pumps</t>
  </si>
  <si>
    <t>Maintenance of pumpsService on maintenance of pumps ATNSK for forcing of water on MGPS of a field Nuraly</t>
  </si>
  <si>
    <t xml:space="preserve">Услуга по техническому обслуживанию насосов АЦНСК для нагнетания воды на БКНС м-р Нуралы </t>
  </si>
  <si>
    <t>34 Р</t>
  </si>
  <si>
    <t>Maintenance of pumpsService on maintanence of the infield pumps KSB on a field Nuraly OTU (AVATARS).</t>
  </si>
  <si>
    <t>Услуга по техническому обслуживанию насоса для нагнетания воды на БКНС м-р Акшабулак  (KSB) (МС-100)</t>
  </si>
  <si>
    <t>35 Р</t>
  </si>
  <si>
    <t>33.12.29.16.00.00.00</t>
  </si>
  <si>
    <t>Техническое обслуживание системы защиты от электрохимической коррозии подземных газопроводов</t>
  </si>
  <si>
    <t>Maintenance of system of protection against electrochemical corrosion of underground gas pipelines</t>
  </si>
  <si>
    <t>Services on maintanence of system of electrochemical protection (ECP) of the gas pipeline of fields Nuraly – Akshabulak</t>
  </si>
  <si>
    <t>Услуги по обслуживанию системы электрохимической защиты (ЭХЗ) газопровода м-р Нуралы –Акшабулак</t>
  </si>
  <si>
    <t>36 Р</t>
  </si>
  <si>
    <t>ECP Akshabulak - Kumkol, Nuraly-Akshabulak (oil pipeline), DNS the South, Nuraly North-OTU</t>
  </si>
  <si>
    <t>ЭХЗ Акшабулак - Кумколь, Нуралы-Акшабулак (нефтепровод), ДНС Юг, Север-УПН Нуралы</t>
  </si>
  <si>
    <t>РК, Кызылординская обл. м/р "Акшабулак" и м/р "Нуралы", "Кумколь"</t>
  </si>
  <si>
    <t>37 Р</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</si>
  <si>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</si>
  <si>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</si>
  <si>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Repair, calibration and assessment of measuring instruments</t>
  </si>
  <si>
    <t>Calibration and maintenance Unit of oil quality of Commercial Oil metering unit</t>
  </si>
  <si>
    <t>Поверка и техническое обслуживание Блока качества нефти на Коммерческом узле учёта Нефти</t>
  </si>
  <si>
    <t>Кызылординская обл. г. Кызылорда, м/р Акшабулак</t>
  </si>
  <si>
    <t>по 31 декабря 2016г.</t>
  </si>
  <si>
    <t>38 Р</t>
  </si>
  <si>
    <t>Calibration and maintenance of analyzers</t>
  </si>
  <si>
    <t>Поверка и сервисное обслуживание газоанализаторов</t>
  </si>
  <si>
    <t>39 Р</t>
  </si>
  <si>
    <t>Verification and calibration of tanks</t>
  </si>
  <si>
    <t>Поверка и градуировка резервуаров</t>
  </si>
  <si>
    <t>39-1 Р</t>
  </si>
  <si>
    <t>40 Р</t>
  </si>
  <si>
    <t>Measurement of Tank base height</t>
  </si>
  <si>
    <t xml:space="preserve">Услуги по измерению (измерение базовой высоты резервуаров) </t>
  </si>
  <si>
    <t>40-1 Р</t>
  </si>
  <si>
    <t>41 Р</t>
  </si>
  <si>
    <t>Calibration and maintenance rate FloBoss 103 and a gas metering station</t>
  </si>
  <si>
    <t>Поверка и техническое обслуживание FloBoss 103 и узлов учета газа</t>
  </si>
  <si>
    <t>42 Р</t>
  </si>
  <si>
    <t>Calibration and maintenance of moisture analyzers</t>
  </si>
  <si>
    <t>Поверка и техническое обслуживание анализаторов влажности</t>
  </si>
  <si>
    <t>43 Р</t>
  </si>
  <si>
    <t>Work on installation of the access control system</t>
  </si>
  <si>
    <t>Maintenance and repair of control systems access control</t>
  </si>
  <si>
    <t>Техническое обслуживание и ремонт системы контроля управления доступом</t>
  </si>
  <si>
    <t>РК, Кызылординская обл., г. Кызылорда, офис ГУ "КГМ"</t>
  </si>
  <si>
    <t>44 Р</t>
  </si>
  <si>
    <t>95.21.10.000.000.00.0999.000000000000</t>
  </si>
  <si>
    <t>Работы по ремонту бытовых электроприборов</t>
  </si>
  <si>
    <t>Repair and maintenance of household appliances</t>
  </si>
  <si>
    <t>Repair and maintenance of household appliances (diagnostic, cleaning, replacement of components, etc.)</t>
  </si>
  <si>
    <t>Ремонт бытовой техники</t>
  </si>
  <si>
    <t>45 Р</t>
  </si>
  <si>
    <t>Maintenance of satellite TV</t>
  </si>
  <si>
    <t>Maintenance of cable and satellite TV in the office</t>
  </si>
  <si>
    <t>Техническое обслуживание, ремонтные работы кабельного/спутникового телевидения и обеспечение просмотра платных телепрограмм (офис ГУ)</t>
  </si>
  <si>
    <t>Кызылординская обл. г. Кызылорда</t>
  </si>
  <si>
    <t>46 Р</t>
  </si>
  <si>
    <t>Maintenance satellite (Chinese) TV in the office</t>
  </si>
  <si>
    <t>Техническое обслуживание, ремонтные работы  кабельного/спутникового китайского телевидения и обеспечение просмотра платных телепрограмм (офис ГУ)</t>
  </si>
  <si>
    <t>47 Р</t>
  </si>
  <si>
    <t>02.40.10.299.003.00.0999.000000000000</t>
  </si>
  <si>
    <t>Работы по озеленению и сопутствующие к ним (снос и подготовка к посадке зеленых насаждений, посадка, пересадка зеленых насаждений)</t>
  </si>
  <si>
    <t>Landscaping</t>
  </si>
  <si>
    <t>The landscaping of the office HO KGM (trees, shrubs, plantings)</t>
  </si>
  <si>
    <t>Озеленение территории офиса ГУ КГМ (деревья, кустарники, насаждения)</t>
  </si>
  <si>
    <t>47-1 Р</t>
  </si>
  <si>
    <t>48 Р</t>
  </si>
  <si>
    <t>Auxiliary drilling water wells</t>
  </si>
  <si>
    <t>The content and maintenance of water wells</t>
  </si>
  <si>
    <t>Содержание и сервисное обслуживание водозаборной скважины</t>
  </si>
  <si>
    <t>49 Р</t>
  </si>
  <si>
    <t xml:space="preserve"> Almaty Representative Offices and Kyzylorda Office Current Repairs</t>
  </si>
  <si>
    <t xml:space="preserve">Текущий ремонт офиса  Представительства г.Алматы </t>
  </si>
  <si>
    <t>РК, г. Алматы, представительство КГМ</t>
  </si>
  <si>
    <t>2 месяца</t>
  </si>
  <si>
    <t>50 Р</t>
  </si>
  <si>
    <t>The construction work for the renovation of the building</t>
  </si>
  <si>
    <t>Current repair of public utilities and administrative facilities on the territory of the head office</t>
  </si>
  <si>
    <t>Текущий ремонт коммунальных и административно-хозяйственных объектов на территории главного офиса</t>
  </si>
  <si>
    <t>51 Р</t>
  </si>
  <si>
    <t>Обслуживание и ремонт оргтехники</t>
  </si>
  <si>
    <t>52 Р</t>
  </si>
  <si>
    <t xml:space="preserve">Обслуживание и ремонт оргтехники </t>
  </si>
  <si>
    <t>53 Р</t>
  </si>
  <si>
    <t>РК, г. Астана, представительство "КГМ"</t>
  </si>
  <si>
    <t>54 Р</t>
  </si>
  <si>
    <t>Maintenance and repair of vehicles with spare parts</t>
  </si>
  <si>
    <t>Repir of the car Ford Ranger N</t>
  </si>
  <si>
    <t xml:space="preserve">Ремонт автомашины Форд Рейнджер </t>
  </si>
  <si>
    <t>55 Р</t>
  </si>
  <si>
    <t xml:space="preserve">Maintenance of vehicles Toyota land cruiser 200 </t>
  </si>
  <si>
    <t xml:space="preserve">Техническое обслуживание автомашин Тойота Лэндкрузер 200 </t>
  </si>
  <si>
    <t>56 Р</t>
  </si>
  <si>
    <t xml:space="preserve">Maintenance and repair of vehicles with spare parts </t>
  </si>
  <si>
    <t>Maintenance of vehicles Nissan patrol N</t>
  </si>
  <si>
    <t>Техническое обслуживание автомашин Нисан Патрол</t>
  </si>
  <si>
    <t>57 Р</t>
  </si>
  <si>
    <t xml:space="preserve">  Maintenance of machines</t>
  </si>
  <si>
    <t>The car wash</t>
  </si>
  <si>
    <t xml:space="preserve">Мойка автомашин </t>
  </si>
  <si>
    <t>58 Р</t>
  </si>
  <si>
    <t>18.13.10.000.001.00.0999.000000000000</t>
  </si>
  <si>
    <t>Работы по изготовлению печатных форм/печатей/трафаретов и аналогичных изделий</t>
  </si>
  <si>
    <t>Works on manufacturing of the seals and stamps</t>
  </si>
  <si>
    <t>Production of stamps</t>
  </si>
  <si>
    <t>Изготовление печатей и штампов</t>
  </si>
  <si>
    <t>59 Р</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</si>
  <si>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</si>
  <si>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</si>
  <si>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Works on manufacturing of tablets</t>
  </si>
  <si>
    <t>Banners</t>
  </si>
  <si>
    <t>Изготовление баннеров</t>
  </si>
  <si>
    <t>60 Р</t>
  </si>
  <si>
    <t>42.21.22.000.000.00.0999.000000000000</t>
  </si>
  <si>
    <t>Работы по прокладке локальных (местного значения) трубопроводов и аналогичных сетей/систем</t>
  </si>
  <si>
    <t xml:space="preserve">The work of the subsidiary in the other field of the structure of local pipelines </t>
  </si>
  <si>
    <t xml:space="preserve">Pipe lines with arrangement of mouths of 4 wells No.№49,57,58,59н on a field Aksay Y2016 </t>
  </si>
  <si>
    <t>Выкидные линии с обустройством устьев 4 скважин №49,57,58,59 м/р Аксай 2016 г</t>
  </si>
  <si>
    <t>Декабрь 2015г. Январь 2016г.</t>
  </si>
  <si>
    <t>РК, Кызылординская обл. м/р "Аксай"</t>
  </si>
  <si>
    <t>6 месяцев</t>
  </si>
  <si>
    <t>60-1 Р</t>
  </si>
  <si>
    <t>Выкидные линии с обустройством устьев скважин №49, 59 м/р Аксай 2016 г</t>
  </si>
  <si>
    <t>61 Р</t>
  </si>
  <si>
    <t>Монтаж ЗУ на ДНС Южный на м/р Нуралы</t>
  </si>
  <si>
    <t>РК, Кызылординская обл. м/р "Нуралы"</t>
  </si>
  <si>
    <t>62 Р</t>
  </si>
  <si>
    <t>42.11.20.335.006.00.0999.000000000000</t>
  </si>
  <si>
    <t>Работы по реконструкции автомобильной дороги</t>
  </si>
  <si>
    <t xml:space="preserve">Work on the building grounds wells </t>
  </si>
  <si>
    <t>The arrangement of the injection wells No. 68 and wells No. 4126 (BW-2) on m/R Aksai</t>
  </si>
  <si>
    <t>Обустройство нагнетательной скважины №68 и водозаборной скважины №4126 на м/р Аксай</t>
  </si>
  <si>
    <t>5 месяцев</t>
  </si>
  <si>
    <t>63 Р</t>
  </si>
  <si>
    <t>42.21.22.335.001.00.0999.000000000000</t>
  </si>
  <si>
    <t>Работы по ремонту/реконструкции канализационных и аналогичных систем и оборудования</t>
  </si>
  <si>
    <t xml:space="preserve">The construction work on repair of local pipelines sewage, including storm sewer system </t>
  </si>
  <si>
    <t>Repair of sewage purification plant (SPP) in of KGM JV LLP  in Kyzylorda</t>
  </si>
  <si>
    <t>Ремонт канализационных сетей и пруда испарителя на территории ГУ СП КГМ</t>
  </si>
  <si>
    <t>Декабрь 2015г.-Январь 2016г.</t>
  </si>
  <si>
    <t>30% предоплата, промежуточная оплата не более 90% за вычетом аванс платежа</t>
  </si>
  <si>
    <t>64 Р</t>
  </si>
  <si>
    <t>09.10.12.900.003.00.0999.000000000000</t>
  </si>
  <si>
    <t>Работы по изоляции водопритоков в скважинах</t>
  </si>
  <si>
    <t xml:space="preserve">Works on isolation of water production in wells </t>
  </si>
  <si>
    <t>Water production insulation 10 wells</t>
  </si>
  <si>
    <t>Изоляция водопритоков 10-и скважин</t>
  </si>
  <si>
    <t>65 Р</t>
  </si>
  <si>
    <t>Work on insulation of water inflows into wells</t>
  </si>
  <si>
    <t>The technology of isolation of water inflows with the use of chemicals</t>
  </si>
  <si>
    <t>Технология изоляция водопритоков с применением химии</t>
  </si>
  <si>
    <t>66 Р</t>
  </si>
  <si>
    <t>09.10.12.900.015.00.0999.000000000000</t>
  </si>
  <si>
    <t>Работы по перфорации скважины</t>
  </si>
  <si>
    <t>The work on the perforation of wells</t>
  </si>
  <si>
    <t>Perforate-blasting operations on 10 wells in the isolation of water inflows</t>
  </si>
  <si>
    <t>Прострелочно-взрывные работы на 10-и скважин при изоляции водопритоков</t>
  </si>
  <si>
    <t>67 Р</t>
  </si>
  <si>
    <t>38.31.12.000.000.00.0999.000000000000</t>
  </si>
  <si>
    <t>Работы по демонтажу/разделке (разборке) техники и оборудования</t>
  </si>
  <si>
    <t>Work on the underground repair of wells</t>
  </si>
  <si>
    <t xml:space="preserve">Installation, dismantling ktpn, the conducting transmission line and the expertise in translation to the mechanical production </t>
  </si>
  <si>
    <t xml:space="preserve">Монтаж, демонтаж  КТПН, проведение ЛЭП и энергоэкспертизы при переводе на механическую добычу </t>
  </si>
  <si>
    <t>68 Р</t>
  </si>
  <si>
    <t>43.99.40.335.000.00.0999.000000000000</t>
  </si>
  <si>
    <t>Работы бетонные</t>
  </si>
  <si>
    <t>Work on the Foundation, including piling</t>
  </si>
  <si>
    <t>Работы связанные с закладкой бетона</t>
  </si>
  <si>
    <t>The ground under the Foundation of the pumping unit</t>
  </si>
  <si>
    <t>Площадка под основании фундамента станка-качалки</t>
  </si>
  <si>
    <t>69 Р</t>
  </si>
  <si>
    <t>09.10.12.900.019.00.0999.000000000000</t>
  </si>
  <si>
    <t>Работы по гидравлическому разрыву пласта на скважинах месторождений нефти и газа</t>
  </si>
  <si>
    <t>Work on hydraulic fracturing at the wells of oil and gas</t>
  </si>
  <si>
    <t>Technology for hydraulic fracturing</t>
  </si>
  <si>
    <t xml:space="preserve">Технология для гидравлического разрыв пласта; 
</t>
  </si>
  <si>
    <t>70 Р</t>
  </si>
  <si>
    <t>Technology for acid fracturing</t>
  </si>
  <si>
    <t xml:space="preserve">Технология для кислотного гидроразрыва пласта; 
</t>
  </si>
  <si>
    <t>71 Р</t>
  </si>
  <si>
    <t>The technology for multistage fracturing</t>
  </si>
  <si>
    <t>Технология для много стадийного гидроразрыв пласта</t>
  </si>
  <si>
    <t>71-1 Р</t>
  </si>
  <si>
    <t>72 Р</t>
  </si>
  <si>
    <t>Preparatory and final works before and after the hydraulic fracturing</t>
  </si>
  <si>
    <t>Подготовительные и заключительные работы перед и после проведения работ по ГРП</t>
  </si>
  <si>
    <t>73 Р</t>
  </si>
  <si>
    <t>Подготовительные и заключительные работы перед и после проведения работ по кислотному ГРП</t>
  </si>
  <si>
    <t>74 Р</t>
  </si>
  <si>
    <t>Workovers when translated into other horizons</t>
  </si>
  <si>
    <t>Прострелочно-взрывные работы при проведение гидроразрыв пласта</t>
  </si>
  <si>
    <t>75 Р</t>
  </si>
  <si>
    <t>Perforate-blasting operations when transferring wells to other horizons</t>
  </si>
  <si>
    <t>Капитальный ремонт скважин при переводе на другие горизонты</t>
  </si>
  <si>
    <t>76 Р</t>
  </si>
  <si>
    <t>Прострелочно-взрывные работы при переводе скважин на другие горизонты</t>
  </si>
  <si>
    <t>77 Р</t>
  </si>
  <si>
    <t>Overhaul 5-wells when translating under pressure</t>
  </si>
  <si>
    <t>Капитальный ремонт 5-скважин при переводе под нагнетания</t>
  </si>
  <si>
    <t>78 Р</t>
  </si>
  <si>
    <t>Прострелочно-взрывные работы при переводе под нагнетания 5-скважин</t>
  </si>
  <si>
    <t>79 Р</t>
  </si>
  <si>
    <t>42.22.21.335.002.00.0999.000000000000</t>
  </si>
  <si>
    <t>Работы по строительству и прокладке линий связи</t>
  </si>
  <si>
    <t>Work on creation of structured cable network</t>
  </si>
  <si>
    <t>The extension of connection cable to m/R the Akshabulak</t>
  </si>
  <si>
    <t>Расширение кабельной линии связи на м/р Акшабулак</t>
  </si>
  <si>
    <t>79-1 Р</t>
  </si>
  <si>
    <t>80 Р</t>
  </si>
  <si>
    <t>The extension of connection cable to m/R Nuraly</t>
  </si>
  <si>
    <t>Расширение кабельной линии связи на м/р Нуралы</t>
  </si>
  <si>
    <t>80-1 Р</t>
  </si>
  <si>
    <t>81 Р</t>
  </si>
  <si>
    <t>Room repair steam room at BOD m/R Nuraly</t>
  </si>
  <si>
    <t>Ремонт помещения парной на БПК м/р Нуралы</t>
  </si>
  <si>
    <t>82 Р</t>
  </si>
  <si>
    <t>Модернизация СЭД Lotus Notes</t>
  </si>
  <si>
    <t>Upgrade EDMS Lotus Notes</t>
  </si>
  <si>
    <t>83 Р</t>
  </si>
  <si>
    <t>71.11.24.000.001.00.0999.000000000000</t>
  </si>
  <si>
    <t>Работы по архитектурному проектированию</t>
  </si>
  <si>
    <t>Work on architectural design</t>
  </si>
  <si>
    <t>Работы по обработке исходных данных для подготовки технических условий архитектурно -планировочного задания (АПЗ)</t>
  </si>
  <si>
    <t>Development of architectural-planning assignment (APA)</t>
  </si>
  <si>
    <t>Разработка архитектурно-планировочного задания (АПЗ)</t>
  </si>
  <si>
    <t>84 Р</t>
  </si>
  <si>
    <t>DWD Power supply of the furnaces on the 15th km of the oil-pipeline</t>
  </si>
  <si>
    <t>РРП Электроснабжение печей на 15-ом км нефтепровода</t>
  </si>
  <si>
    <t>РК, Кызылординская обл., м/р Акшабулак, м/р Нуралы, м/р Кумколь и м/р Аксай</t>
  </si>
  <si>
    <t>85 Р</t>
  </si>
  <si>
    <t xml:space="preserve">DWD Replacement measuring unit Agar installed on CPF Nuraly oilfield on AGZU OZNA-basis eight gauge </t>
  </si>
  <si>
    <t>РРП "Замена замерной установки Агар, установленной на УПН м/р Нуралы на АГЗУ ОЗНА-Массомер"</t>
  </si>
  <si>
    <t>86 Р</t>
  </si>
  <si>
    <t>DWD Upgrading the fire alarm system in  Akshabulak and Nuraly oilfields</t>
  </si>
  <si>
    <t>РРП  "Модернизация системы пожарной сигнализации Акшабулак и Нуралы"</t>
  </si>
  <si>
    <t>РК, Кызылординская обл., м/р Акшабулак, м/р Нуралы</t>
  </si>
  <si>
    <t>87 Р</t>
  </si>
  <si>
    <t xml:space="preserve">DWD Flow lines with arrangement wellheads Akshabulak №366 </t>
  </si>
  <si>
    <t>РРП "Выкидные линии с обустройством устьев скважин №366 Акшабулак</t>
  </si>
  <si>
    <t>87-1 Р</t>
  </si>
  <si>
    <t>88 Р</t>
  </si>
  <si>
    <t>71.12.32.100.000.00.0999.000000000000</t>
  </si>
  <si>
    <t>Работы гидрологические/гидрометеорологические изыскательские</t>
  </si>
  <si>
    <t>Test-industrial implementation of technology of polymer use for waterizing</t>
  </si>
  <si>
    <t>Опытно-промышленное внедрение технологии применения полимеров для заводнения</t>
  </si>
  <si>
    <t>89 Р</t>
  </si>
  <si>
    <t>72.19.50.200.000.00.0999.000000000000</t>
  </si>
  <si>
    <t>Работы научно-исследовательские в нефтегазовой отрасли</t>
  </si>
  <si>
    <t>Work on the exploration of oil fields</t>
  </si>
  <si>
    <t>Geotechnical investigations during the construction of   wells</t>
  </si>
  <si>
    <t>Геолого-технологические исследования при строительстве скважин</t>
  </si>
  <si>
    <t>90 Р</t>
  </si>
  <si>
    <t>Geotechnical investigations during the construction of  horizontal wells</t>
  </si>
  <si>
    <t>91 Р</t>
  </si>
  <si>
    <t>Geophysical investigations in an open hole during the construction of  wells</t>
  </si>
  <si>
    <t>Геофизические исследования в открытом стволе при строительстве скважин</t>
  </si>
  <si>
    <t>авансовый платеж-0%, оставшаяся часть в течении 30 рабочих дней с момента подписания акта приема-передачи выполненных работ</t>
  </si>
  <si>
    <t>92 Р</t>
  </si>
  <si>
    <t>Geophysical investigations in an open hole during the construction of horizontal wells</t>
  </si>
  <si>
    <t>Геофизические исследования в открытом стволе при строительстве горизонтальных скважин</t>
  </si>
  <si>
    <t>93 Р</t>
  </si>
  <si>
    <t xml:space="preserve">Works for perforating wells </t>
  </si>
  <si>
    <t xml:space="preserve">Shooting-blasting during the construction of  wells </t>
  </si>
  <si>
    <t>Прострелочно-взрывные работы при строительстве скважин</t>
  </si>
  <si>
    <t>94 Р</t>
  </si>
  <si>
    <t>Work on the extraction of technogenic mineral formations and the selection of semi-industrial technology preview</t>
  </si>
  <si>
    <t>The selection of isolated core in the construction of  wells</t>
  </si>
  <si>
    <t>Отбор изолированного керна при строительстве скважин</t>
  </si>
  <si>
    <t>95 Р</t>
  </si>
  <si>
    <t>41.00.40.000.001.00.0999.000000000000</t>
  </si>
  <si>
    <t>Работы по возведению (строительству) нежилых зданий/сооружений</t>
  </si>
  <si>
    <t>Works on construction sites</t>
  </si>
  <si>
    <t>Construction of platforms for mounting rigs on the well during construction</t>
  </si>
  <si>
    <t>Строительство площадок для монтажа буровых установок на скважине при строительстве</t>
  </si>
  <si>
    <t>96 Р</t>
  </si>
  <si>
    <t>09.10.12.900.012.00.0999.000000000000</t>
  </si>
  <si>
    <t>Работы по освоению скважин</t>
  </si>
  <si>
    <t>Work on well development after drilling</t>
  </si>
  <si>
    <t>Mastering, and wells after drilling</t>
  </si>
  <si>
    <t>Освоение скважин после бурения</t>
  </si>
  <si>
    <t>97 Р</t>
  </si>
  <si>
    <t>Injection lines in Nuraly well # 5,44,81,84,86</t>
  </si>
  <si>
    <t>Строительство объекта: Нагнетательные линии на м/р Нуралы скв.5,44,81,84,86</t>
  </si>
  <si>
    <t xml:space="preserve">РК, Кызылординская обл., м/р "Нуралы" </t>
  </si>
  <si>
    <t>97-1 Р</t>
  </si>
  <si>
    <t>8 месяцев</t>
  </si>
  <si>
    <t>98 Р</t>
  </si>
  <si>
    <t>UPN modernization (the 2nd stage)</t>
  </si>
  <si>
    <t>Модернизация УПН (2-й этап)</t>
  </si>
  <si>
    <t>99 Р</t>
  </si>
  <si>
    <t>09.10.11.200.000.00.0999.000000000000</t>
  </si>
  <si>
    <t>Работы по эксплуатационному бурению вертикальных скважин</t>
  </si>
  <si>
    <t>Construction of  10 oil wells on m/R Akshabulak</t>
  </si>
  <si>
    <t>Строительство нефтяных скважин на м/р Акшабулак (вертикальные и горизонтальные)</t>
  </si>
  <si>
    <t>100 Р</t>
  </si>
  <si>
    <t>The construction of  1 oil wells on m/R Nuraly</t>
  </si>
  <si>
    <t>Строительство нефтяной скважины на м/р Нуралы</t>
  </si>
  <si>
    <t>101 Р</t>
  </si>
  <si>
    <t>The building of  5 oil wells on m/R Aksai</t>
  </si>
  <si>
    <t>Строительство нефтяных скважин на м/р Аксай</t>
  </si>
  <si>
    <t>102 Р</t>
  </si>
  <si>
    <t>71.20.19.00.01.00.00</t>
  </si>
  <si>
    <t>Услуги по диагностированию/экспертизе/анализу/испытаниям/тестированию/осмотру</t>
  </si>
  <si>
    <t>The monitoring system of the drilling process</t>
  </si>
  <si>
    <t>Система мониторинга процесса бурения</t>
  </si>
  <si>
    <t>103 Р</t>
  </si>
  <si>
    <t>Implementation of SAP information system</t>
  </si>
  <si>
    <t>Внедрение системы SAP</t>
  </si>
  <si>
    <t>104 Р</t>
  </si>
  <si>
    <t>Support services in research of oil fields</t>
  </si>
  <si>
    <t xml:space="preserve">Гидродинамическое исследование скважин </t>
  </si>
  <si>
    <t>105 Р</t>
  </si>
  <si>
    <t>72.19.50.100.000.00.0999.000000000000</t>
  </si>
  <si>
    <t>Работы научно-исследовательские в геологической отрасли</t>
  </si>
  <si>
    <t>Services in an assessment of reserves of minerals</t>
  </si>
  <si>
    <t>Пересчёт запасов Акшабулак Южный</t>
  </si>
  <si>
    <t>106 Р</t>
  </si>
  <si>
    <t>Пересчет запасов Нуралы</t>
  </si>
  <si>
    <t>107 Р</t>
  </si>
  <si>
    <t>Services in development of 	design and estimate documentation</t>
  </si>
  <si>
    <t>ПредОВОС к проекту Уточнённая технологическая схема месторождения Акшабулак Южный</t>
  </si>
  <si>
    <t>108 Р</t>
  </si>
  <si>
    <t>71.12.35.900.000.00.0999.000000000000</t>
  </si>
  <si>
    <t>Землеустроительные и земельно-кадастровые работы</t>
  </si>
  <si>
    <t>Services of coordination of allotment of land and survey</t>
  </si>
  <si>
    <t>Проекты отвода земель на м/р Акшабулак</t>
  </si>
  <si>
    <t>Кызылординская обл. м/р Акшабулак</t>
  </si>
  <si>
    <t>109 Р</t>
  </si>
  <si>
    <t>Проекты отвода земель на м/р Нуралы</t>
  </si>
  <si>
    <t>Кызылординская обл. м/р Нуралы</t>
  </si>
  <si>
    <t>110 Р</t>
  </si>
  <si>
    <t>Проекты отвода земель на м/р Аксай</t>
  </si>
  <si>
    <t>Кызылординская обл. м/р Аксай</t>
  </si>
  <si>
    <t>111 Р</t>
  </si>
  <si>
    <t>Power examination of technical condition of electroinstallations</t>
  </si>
  <si>
    <t>Энергоэкспертиза электрооборудования 0,4 кВ нефтяной скважины с выездом инспектора на рабочее место</t>
  </si>
  <si>
    <t>112 Р</t>
  </si>
  <si>
    <t>33.19.10.600.000.00.0999.000000000000</t>
  </si>
  <si>
    <t>Работы по ремонту/реставрации труб</t>
  </si>
  <si>
    <t>Carrying out audits on technical provision</t>
  </si>
  <si>
    <t>Carrying out audits on connected with technical provision operations with the organization.</t>
  </si>
  <si>
    <t xml:space="preserve">Услуги по ревизии, чистке, опрессовке ВНКТ. </t>
  </si>
  <si>
    <t>не более 90 дней с момента заключения договора</t>
  </si>
  <si>
    <t>113 Р</t>
  </si>
  <si>
    <t>Services of development of the draft of standards of maximum permissible emissions</t>
  </si>
  <si>
    <t>Development of the draft of standards of maximum permissible emissions on the basis of the obtained data</t>
  </si>
  <si>
    <t>Разработка проектов нормативов ПДВ загрязняющих веществ в атмосферу, проекта нормативов размещения отходов производства и потребления, паспорта отходов</t>
  </si>
  <si>
    <t>114 Р</t>
  </si>
  <si>
    <t>Services in care of plants</t>
  </si>
  <si>
    <t>Complex of services in care of plants (disembarkation, change, processing, improvement, care of appearance, etc.)</t>
  </si>
  <si>
    <t>Услуги дворника-садовника</t>
  </si>
  <si>
    <t>115 Р</t>
  </si>
  <si>
    <t>Услуги плотника - сантехника</t>
  </si>
  <si>
    <t>116 Р</t>
  </si>
  <si>
    <t>37.00.11.100.000.00.0999.000000000000</t>
  </si>
  <si>
    <t>Сантехнические работы</t>
  </si>
  <si>
    <t>Services in ensuring operability of distributive systems which deliver the electric power to the final consumer</t>
  </si>
  <si>
    <t>Services in ensuring operability of distributive systems (the electric networks, poles, counters and cables) delivering the electric power from distributive systems to the final consumer</t>
  </si>
  <si>
    <t>Услуги по переключению счетчика на зимний/летний режимы</t>
  </si>
  <si>
    <t>117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</si>
  <si>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</si>
  <si>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</si>
  <si>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Services for the development of technological regulations</t>
  </si>
  <si>
    <t>Development of technological regulations for the operation of the VSU-100 m3 (hot water installations)</t>
  </si>
  <si>
    <t>Разработка технологического регламента по эксплуатации ВГУ-100 м3 (водогрейных установок)</t>
  </si>
  <si>
    <t>Кызылординская обл., м/р Акшабулак и м/р Нуралы</t>
  </si>
  <si>
    <t>117-1 Р</t>
  </si>
  <si>
    <t>118 Р</t>
  </si>
  <si>
    <t>Services coordination of land acquisition and topographic survey</t>
  </si>
  <si>
    <t>Land acquisition</t>
  </si>
  <si>
    <t>Отвод земли</t>
  </si>
  <si>
    <t>119 Р</t>
  </si>
  <si>
    <t>Services in the analysis and tests in oil and gas branch</t>
  </si>
  <si>
    <t>Анализ керна при строительстве скважин</t>
  </si>
  <si>
    <t>120 Р</t>
  </si>
  <si>
    <t>Испытания пластов на трубах при строительстве 1-скважины (ИПТ)</t>
  </si>
  <si>
    <t>Кызылординская обл. м/р Акшабулак и м/р Нуралы</t>
  </si>
  <si>
    <t>121 Р</t>
  </si>
  <si>
    <t>РРП "Выкидные линии с обустройством устьев скважин №77(ГС) Аксай"</t>
  </si>
  <si>
    <t>РК, Кызылординская обл., м/р Аксай</t>
  </si>
  <si>
    <t>122 Р</t>
  </si>
  <si>
    <t>123 Р</t>
  </si>
  <si>
    <t>Ремонт электродвигателей мощностью свыше 100 кВт</t>
  </si>
  <si>
    <t>124 Р</t>
  </si>
  <si>
    <t>Ремонт лицевой крышки электродвигателя и посадочного места подшипника мультифазного насоса "Борнеманн" на ДНС-Север мощностью 630 кВт</t>
  </si>
  <si>
    <t>125 Р</t>
  </si>
  <si>
    <t>Выкидные линии с обустройством устьев скважин №57, 58 м/р Аксай 2016 г</t>
  </si>
  <si>
    <t>126 Р</t>
  </si>
  <si>
    <t>Repair of electric engine</t>
  </si>
  <si>
    <t>Монтаж газовой линий ЦПС месторождения Аксай</t>
  </si>
  <si>
    <t>1 месяц</t>
  </si>
  <si>
    <t>127 Р</t>
  </si>
  <si>
    <t>33.14.11.200.001.00.0777.000000000000</t>
  </si>
  <si>
    <t>Услуги по техническому обслуживанию электрического, электрораспределительного/регулирующего оборудования и аналогичной аппаратуры</t>
  </si>
  <si>
    <t>Operational (with performing preventive testing of electrical equipment and relay protection and automation devices PPR) and 24 hour maintenance of electric equipment of KTPB 35/0,4 of kV GU KGM</t>
  </si>
  <si>
    <t>Эксплуатационное (с проведением профилактических испытаний электрооборудования и ППР устройства РЗА) и круглосуточное оперативное обслуживание электрооборудования КТПБ 35/0,4 кВ ГУ КГМ</t>
  </si>
  <si>
    <t>РК, Кызылординская обл., г. Кызылорда</t>
  </si>
  <si>
    <t>128 Р</t>
  </si>
  <si>
    <t>Conducting studies of wells with the annular pressure</t>
  </si>
  <si>
    <t>Диагностика, анализ и ликвидация межколонного давления</t>
  </si>
  <si>
    <t>129 Р</t>
  </si>
  <si>
    <t>Additional heat exchange unit for collector 3" and 5" COPS Akshabulak</t>
  </si>
  <si>
    <t>Дополнительные теплообменники для коллекторов 3" и 5" на ЦППН м/р Акшабулак</t>
  </si>
  <si>
    <t>РК, Кызылординская обл. м/р "Акшабулак"</t>
  </si>
  <si>
    <t>130 Р</t>
  </si>
  <si>
    <t>42.22.21.335.000.00.0999.000000000000</t>
  </si>
  <si>
    <t>Работы по строительству и прокладке линий электропередач</t>
  </si>
  <si>
    <t>Construction of transposition at OVL-110 kV L-151, L-152 Substation 110/9 Akshabulak-Substation 110/6 Nuraly-1</t>
  </si>
  <si>
    <t>Комплекс работ по строительству и прокладке линий электропередач</t>
  </si>
  <si>
    <t>Строительство транспозиции на ВЛ-110кВ Л-151, Л-152 ПС 110кВ ГТЭС Акшабулак-ПС 110/6 Нуралы-1</t>
  </si>
  <si>
    <t>5 месяц</t>
  </si>
  <si>
    <t>131 Р</t>
  </si>
  <si>
    <t>Injection wells line №09, 271, 360, 362, 262 on a field Akshabulak and well №66 on a field Nuraly (EPC contract)</t>
  </si>
  <si>
    <t>Нагнетательные линии скважин №09, 271, 360, 362, 262 на м/р Акшабулак и скважины №66 на м/р Нуралы (ЕРС-контракт)</t>
  </si>
  <si>
    <t>131-1 Р</t>
  </si>
  <si>
    <t>Injection wells line №221,262,271,360,362 on a field Akshabulak and well №66 on a field Nuraly (EPC contract)</t>
  </si>
  <si>
    <t>Нагнетательные линии скважин №221,262,271,360,362 м/р Акшабулак (ЕРС-контракт)</t>
  </si>
  <si>
    <t>6; 11; 20; 21;</t>
  </si>
  <si>
    <t>132 Р</t>
  </si>
  <si>
    <t>71.12.16.000.000.00.0999.000000000000</t>
  </si>
  <si>
    <t>Работы инженерные по проектированию систем водных, канализационных и дренажных</t>
  </si>
  <si>
    <t>Installation of wells with hatches on Nuraly gas pipeline – Akshabulak and the oil pipeline Aksay - Nuraly</t>
  </si>
  <si>
    <t>Установка колодцев с люками на газопроводе Нуралы –Акшабулак и нефтепроводе Аксай - Нуралы</t>
  </si>
  <si>
    <t>133 Р</t>
  </si>
  <si>
    <t>33.20.39.900.001.00.0999.000000000000</t>
  </si>
  <si>
    <t>Пуско-наладочные работы</t>
  </si>
  <si>
    <t>Service of installation supervision and commissioning work to change the technical parameters of 2 compressor units on the GU-2</t>
  </si>
  <si>
    <t>Работы по пуско-наладке оборудования</t>
  </si>
  <si>
    <t xml:space="preserve">Услуга по шеф монтажу и пуско-наладочным работам с изменением технических параметров 2-х компрессорных установок на ГУ-2. </t>
  </si>
  <si>
    <t>134 Р</t>
  </si>
  <si>
    <t>43.29.19.335.000.00.0999.000000000000</t>
  </si>
  <si>
    <t>Работы по обвязке технологического оборудования/трубопроводов</t>
  </si>
  <si>
    <t>Repair of pipelines the heating system and cold water of the administrative building, workshop and a pumping station on the central extinguishing CPF  in Akshabulak oilfield</t>
  </si>
  <si>
    <t xml:space="preserve">Ремонт трубопроводов системы отопления и холодной воды административного здания, мастерской и насосной станции центрального пожаротушения на ЦППН м/р Акшабулак </t>
  </si>
  <si>
    <t>135 Р</t>
  </si>
  <si>
    <t>Service of electric equipment and power lines</t>
  </si>
  <si>
    <t>Service of electric equipment and power lines HV-of 6 kV, 110 kV</t>
  </si>
  <si>
    <t>Техобслуживание ВЛ- 6 кВ, 110 кВ</t>
  </si>
  <si>
    <t>Ноябрь-декабрь 2015г.</t>
  </si>
  <si>
    <t>С момента обявления до заключения договора</t>
  </si>
  <si>
    <t>новая позиция (согласно правил закупок с момента обявления до заключения договора)</t>
  </si>
  <si>
    <t>136 Р</t>
  </si>
  <si>
    <t>Workover</t>
  </si>
  <si>
    <t>Капитальный ремонт скважин - устранение грифона</t>
  </si>
  <si>
    <t>136-1 Р</t>
  </si>
  <si>
    <t>7; 11; 14; 15;</t>
  </si>
  <si>
    <t>137 Р</t>
  </si>
  <si>
    <t>Ремонт устья скважины №11 Аксай после авариных работ</t>
  </si>
  <si>
    <t>137-1 Р</t>
  </si>
  <si>
    <t>138 Р</t>
  </si>
  <si>
    <t>71.20.19.000.010.00.0777.000000000000</t>
  </si>
  <si>
    <t>138-1 Р</t>
  </si>
  <si>
    <t>8 месяц</t>
  </si>
  <si>
    <t>139 Р</t>
  </si>
  <si>
    <t>DWD "6 kV overhead line in the GS-3, GS-4 in Akshabulak"</t>
  </si>
  <si>
    <t>РРП "ВЛ-6кВ на ГУ-3, ГУ-4 на м/р Акшабулак"</t>
  </si>
  <si>
    <t>140 Р</t>
  </si>
  <si>
    <t>DWD "Flow lines with arrangement of mouths of wells No.424, 430, 425, 414, 426, 451 on a field Akshabulak (wells in 2017)</t>
  </si>
  <si>
    <t>РРП "Выкидные линии с обустройством устьев скважин №424, 430, 425, 414, 426, 451 на м/р Акшабулак (скв. 2017 года)"</t>
  </si>
  <si>
    <t>141 Р</t>
  </si>
  <si>
    <t>Model project for liquidation and conservation of wells in LLP "JV" Kazgermunai "</t>
  </si>
  <si>
    <t>Типовой проект на ликвидацию и консервацию скважин на месторождениях ТОО "СП "Казгермунай"</t>
  </si>
  <si>
    <t>142 Р</t>
  </si>
  <si>
    <t>Assembly of 2 compressor units for the reserve in CPF-1/2 and Economic calculation</t>
  </si>
  <si>
    <t xml:space="preserve">РРП "Монтаж 2-х компрессорных установок для резерва на УПГ-1/УПГ-2" </t>
  </si>
  <si>
    <t>143 Р</t>
  </si>
  <si>
    <t>Designing pipeline Aksai (south) - genset Akshabulak and treatment plant for natural gas</t>
  </si>
  <si>
    <t>РРП "Газопровод Аксай (юг) – ГТЭС Акшабулак, и станция очистки для природного газа"</t>
  </si>
  <si>
    <t>144 Р</t>
  </si>
  <si>
    <t>Construction of new boiler working by LPG for main office</t>
  </si>
  <si>
    <t>Строительство новой котельной для городского офиса с использованием СУВГ</t>
  </si>
  <si>
    <t>РК, Кызылординская обл. г. Кызылорда</t>
  </si>
  <si>
    <t>145 Р</t>
  </si>
  <si>
    <t>Toyota Land Cruiser -200 repair work with engine replacement.</t>
  </si>
  <si>
    <t>Капитальный ремонт автотранспорта Тойота Лендкрузер -200 с заменой двигателя</t>
  </si>
  <si>
    <t>в течение 2 месяцев</t>
  </si>
  <si>
    <t>146 Р</t>
  </si>
  <si>
    <t>Nuraly oilfield development project with pre-environmental impact assesment</t>
  </si>
  <si>
    <t>Проект разработки месторождения Нуралы с составлением предОВОС</t>
  </si>
  <si>
    <t>147 Р</t>
  </si>
  <si>
    <t>Injection wells line №66 on a field Nuraly (EPC contract)</t>
  </si>
  <si>
    <t>Нагнетательная линия скв.№66 на м/р Нуралы (ЕРС-контракт)</t>
  </si>
  <si>
    <t>новая позиция (разделение от 131 Р)</t>
  </si>
  <si>
    <t>148 Р</t>
  </si>
  <si>
    <t>09.10.11.500.002.00.0999.000000000000</t>
  </si>
  <si>
    <t>Работы по ремонту/модернизации нефтеперерабатывающих установок/оборудования/систем/аппаратов</t>
  </si>
  <si>
    <t>Ремонт/модернизация нефтеперерабатывающих установок/оборудования/систем/аппаратов</t>
  </si>
  <si>
    <t>9 месяцев</t>
  </si>
  <si>
    <t>3. Услуги:</t>
  </si>
  <si>
    <t>1 У</t>
  </si>
  <si>
    <t>68.20.11.900.000.00.0777.000000000000</t>
  </si>
  <si>
    <t>Услуги по аренде жилых помещений</t>
  </si>
  <si>
    <t>Services on leasing of a rooming house for temporary residence</t>
  </si>
  <si>
    <t>Tenancy for the personnel at the shift change</t>
  </si>
  <si>
    <t>Аренда помещения для персонала при перевахтовке</t>
  </si>
  <si>
    <t>2 У</t>
  </si>
  <si>
    <t>65.20.60.335.000.00.0777.000000000000</t>
  </si>
  <si>
    <t>Услуги по перестрахованию гражданско-правовой ответственности (кроме перестрахования гражданско-правовой ответственности владельцев автомобильного, воздушного, водного транспорта)</t>
  </si>
  <si>
    <t>Services in reinsurance civil legal employer's liability</t>
  </si>
  <si>
    <t>Insurance of the personnel (civil employer's liability for infliction of harm of life and to health of the worke</t>
  </si>
  <si>
    <t>Страхование персонала (гражданско-правовой ответственности работодателя за причинение вреда жизни и здоровью работника)</t>
  </si>
  <si>
    <t>Август 2016г.</t>
  </si>
  <si>
    <t>Кызылординская обл. м/р Акшабулак и м/р Нуралы, м/р Аксай</t>
  </si>
  <si>
    <t>сентябрь 2016г.-сентябрь 2017г.</t>
  </si>
  <si>
    <t>авансовый платеж-100%</t>
  </si>
  <si>
    <t>2-1 У</t>
  </si>
  <si>
    <t>3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</si>
  <si>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</si>
  <si>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</si>
  <si>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Services in insurance of responsibility for harming of ecology</t>
  </si>
  <si>
    <t>Ecological insurance</t>
  </si>
  <si>
    <t>Экологическое страхование</t>
  </si>
  <si>
    <t>Кызылординская обл. м/р Акшабулак, м/р Нуралы и м/р Аксай</t>
  </si>
  <si>
    <t>4 У</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</si>
  <si>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</si>
  <si>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</si>
  <si>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Services in insurance of property</t>
  </si>
  <si>
    <t>Voluntary insurance of property (including insurance of freights)</t>
  </si>
  <si>
    <t>Добровольное страхование имущества (включая страхование грузов)</t>
  </si>
  <si>
    <t>5 У</t>
  </si>
  <si>
    <t>Services in insurance of oil operations (risks)</t>
  </si>
  <si>
    <t>Insurance of oil operations</t>
  </si>
  <si>
    <t xml:space="preserve">Страхование нефтяных операций </t>
  </si>
  <si>
    <t>6 У</t>
  </si>
  <si>
    <t>65.12.11.335.000.00.0777.000000000000</t>
  </si>
  <si>
    <t>Услуги по страхованию от несчастных случаев</t>
  </si>
  <si>
    <t>Services on insurance upon accidents</t>
  </si>
  <si>
    <t>insurance of the civil responsibility resulting from investigation and production operations of the Insurer (voluntary)</t>
  </si>
  <si>
    <t>страхование гражданско-правовой отвественности, возникающей в результате разведки и производственных операций Страхователя (добровольное)</t>
  </si>
  <si>
    <t>7 У</t>
  </si>
  <si>
    <t>Services in insurance of the shared civil liability before the third parties</t>
  </si>
  <si>
    <t>Insurance of responsibility towards the third parties</t>
  </si>
  <si>
    <t>Страхование ответственности перед третьими лицами</t>
  </si>
  <si>
    <t>февраль 2016г.-февраль 2017г.</t>
  </si>
  <si>
    <t>8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</si>
  <si>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</si>
  <si>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</si>
  <si>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Services in suppression of the fires and prevention of the fires</t>
  </si>
  <si>
    <t>Maintenance of systems of the automatic fire alarm system, management of firefighting on fields</t>
  </si>
  <si>
    <t>Техническое обслуживание систем автоматической пожарной сигнализации, управление пожаротушением на месторождениях</t>
  </si>
  <si>
    <t>РК, Кызылординская обл., м/р "Акшабулак", м/р "Нуралы", м/р "Кумколь", м/р "Аксай"</t>
  </si>
  <si>
    <t>9 У</t>
  </si>
  <si>
    <t>95.11.10.000.003.00.0777.000000000000</t>
  </si>
  <si>
    <t>Услуги по техническому обслуживанию компьютерной/периферийной оргтехники/оборудования и их частей</t>
  </si>
  <si>
    <t>Services in maintenance of office and household equipment</t>
  </si>
  <si>
    <t>Servicing of household equipment</t>
  </si>
  <si>
    <t>Техобслуживание бытовой техники</t>
  </si>
  <si>
    <t>10 У</t>
  </si>
  <si>
    <t>11 У</t>
  </si>
  <si>
    <t>"Maintenance and repair of the monitoring system of management of access (MSMA) on fields ""Akshabulak"""",""" "Nuraly"</t>
  </si>
  <si>
    <t>Техническое обслуживание и ремонт системы контроля управления доступом (СКУД) на
м/р ""Акшабулак"", м/р ""Нуралы</t>
  </si>
  <si>
    <t>12 У</t>
  </si>
  <si>
    <t>Maintenance and repair of systems of video surveillance on fields  Akshabulak, Nuraly</t>
  </si>
  <si>
    <t>Техническое обслуживание и ремонт систем видеонаблюдения на м/р Акшабулак, Нуралы</t>
  </si>
  <si>
    <t>13 У</t>
  </si>
  <si>
    <t>"Maintenance and support of the system visual informing (SVI) on fields "" ""Akshabulak"""", """ "Nuraly"</t>
  </si>
  <si>
    <t>Техническое обслуживание и сопровождение системы визуального информирование(СВИ) на
м/р ""Акшабулак"", м/р ""Нуралы</t>
  </si>
  <si>
    <t>14 У</t>
  </si>
  <si>
    <t>Maintenance and support of the system visual informing (SVI) at office Kyzylorda</t>
  </si>
  <si>
    <t>Техническое обслуживание и сопровождение системы визуального информирование(СВИ) в офисе г.Кызылорда</t>
  </si>
  <si>
    <t>15 У</t>
  </si>
  <si>
    <t>Профилактические испытания электрооборудования ПС 110/6 кВ на м/р. Акшабулак и м/р Нуралы-1,2</t>
  </si>
  <si>
    <t>16 У</t>
  </si>
  <si>
    <t>Энергетическая экспертиза по установлению соответствия электрооборудования на м/р Акшабулак и м/р Нуралы готовности к осенне-зимнему периоду</t>
  </si>
  <si>
    <t>17 У</t>
  </si>
  <si>
    <t>Services in maintenance of electric equipment</t>
  </si>
  <si>
    <t>Сервисное обслуживание устройства плавного пуска (Софтстартер) DM4 Moeller</t>
  </si>
  <si>
    <t>18 У</t>
  </si>
  <si>
    <t>36.00.20.400.002.00.0777.000000000000</t>
  </si>
  <si>
    <t>Услуги по обеспечению технической водой</t>
  </si>
  <si>
    <t>Services in providing with technical water</t>
  </si>
  <si>
    <t>Доставка воды на Камеру скребка</t>
  </si>
  <si>
    <t>Кызылординская обл. м/р Кумколь</t>
  </si>
  <si>
    <t>19 У</t>
  </si>
  <si>
    <t>81.29.13.000.001.00.0777.000000000000</t>
  </si>
  <si>
    <t>Услуги санитарные (дезинфекция, дезинсекция, дератизация и аналогичные)</t>
  </si>
  <si>
    <t>Services in disinfection</t>
  </si>
  <si>
    <t>Destruction of causative agents of infectious diseases and destruction of toxins on objects of environment</t>
  </si>
  <si>
    <t>Услуги дезинфекции</t>
  </si>
  <si>
    <t>20 У</t>
  </si>
  <si>
    <t>21 У</t>
  </si>
  <si>
    <t>61.20.11.200.000.00.0777.000000000000</t>
  </si>
  <si>
    <t>Услуги транковой связи</t>
  </si>
  <si>
    <t>Services of trunked radio communication</t>
  </si>
  <si>
    <t>Services in representation of possibility of use of a mobile radio communication</t>
  </si>
  <si>
    <t>Техническое обслуживание Базовой станции транкинговой радиосвязи</t>
  </si>
  <si>
    <t>22 У</t>
  </si>
  <si>
    <t xml:space="preserve">Техническое обслуживание Базовой станции транкинговой радиосвязи </t>
  </si>
  <si>
    <t>23 У</t>
  </si>
  <si>
    <t>33.13.19.100.003.00.0777.000000000000</t>
  </si>
  <si>
    <t>Услуги по техническому обслуживанию сетей и оборудования связи</t>
  </si>
  <si>
    <t>Complex of services in expert inspection and technical diagnosing of the equipment</t>
  </si>
  <si>
    <t>Техническое обслуживание Волоконно-Оптической Линии связи м/р Акшабулак - м/р Кумколь</t>
  </si>
  <si>
    <t>Кызылординская обл. м/р Акшабулак и м/р Кумколь</t>
  </si>
  <si>
    <t>24 У</t>
  </si>
  <si>
    <t>Services in expert inspection and technical diagnosing of the equipment</t>
  </si>
  <si>
    <t>Техническое обслуживание оборудования Волоконно-Оптической Линии связи по линии электропередач между подстанциями м/р Акшабулак - Нуралы 1 - Нуралы 2</t>
  </si>
  <si>
    <t>январь-декабрь 2015г.</t>
  </si>
  <si>
    <t>25 У</t>
  </si>
  <si>
    <t>62.02.30.000.004.00.0777.000000000000</t>
  </si>
  <si>
    <t>Услуги по модернизации информационной системы</t>
  </si>
  <si>
    <t>Maintenance of online monitoring</t>
  </si>
  <si>
    <t>Техническое обслуживание online мониторинга</t>
  </si>
  <si>
    <t>26 У</t>
  </si>
  <si>
    <t>The services connected with laying of telecommunication lines of the building including telephone, television, satellite, computer systems, fiber-optical cables</t>
  </si>
  <si>
    <t>Техническое обслуживание транспортной среды телекоммуникации месторождении</t>
  </si>
  <si>
    <t>27 У</t>
  </si>
  <si>
    <t>28 У</t>
  </si>
  <si>
    <t>61.90.10.451.001.00.0777.000000000000</t>
  </si>
  <si>
    <t>Услуги по аренде каналов связи</t>
  </si>
  <si>
    <t>Services of rent of IP channels</t>
  </si>
  <si>
    <t>Rent of IP VPN channels (the allocated line)</t>
  </si>
  <si>
    <t>Организация канала IP-VPN</t>
  </si>
  <si>
    <t>29 У</t>
  </si>
  <si>
    <t>33.13.19.100.002.00.0777.000000000000</t>
  </si>
  <si>
    <t>Услуги программирования/проверки радиостанций</t>
  </si>
  <si>
    <t>Services of check of radio stations on compatibility</t>
  </si>
  <si>
    <t>Получение заключения электро-магнитной совместимости на оборудование связи на месторождениях</t>
  </si>
  <si>
    <t>30 У</t>
  </si>
  <si>
    <t>Услуги по дезинфекции водозаборных скважин</t>
  </si>
  <si>
    <t>31 У</t>
  </si>
  <si>
    <t>Services in maintenance of networks and equipment of communication</t>
  </si>
  <si>
    <t>Ремонт оборудования связи (радиостанции, блоки питания, и т.д.) на месторождениях</t>
  </si>
  <si>
    <t>32 У</t>
  </si>
  <si>
    <t>71.12.20.000.000.00.0777.000000000000</t>
  </si>
  <si>
    <t>Услуги по авторскому/техническому надзору/управлению проектами, работами</t>
  </si>
  <si>
    <t>Services in designer supervision</t>
  </si>
  <si>
    <t>Дополнение к уточненной технологической схемы разработки месторождения Акшабулак Южный</t>
  </si>
  <si>
    <t>33 У</t>
  </si>
  <si>
    <t>74.90.20.000.027.00.0777.000000000000</t>
  </si>
  <si>
    <t>Услуги по проведению производственного мониторинга</t>
  </si>
  <si>
    <t>Services in production monitoring of underground waters</t>
  </si>
  <si>
    <t>Production monitoring of underground waters</t>
  </si>
  <si>
    <t>Гидрогеологический мониторинг  подземных вод м-р Акшабулак, Нуралы и Кызылжарма, отбор и хим. анализ проб из водозаборных и мониторинговых скважин</t>
  </si>
  <si>
    <t>Кызылординская обл. м/р Акшабулак, м/р Нуралы и Кызылжарма</t>
  </si>
  <si>
    <t>34 У</t>
  </si>
  <si>
    <t>Авторский надзор за реализацией "Уточненной технологической схемы Акшабулак Восточный"</t>
  </si>
  <si>
    <t>34-1 У</t>
  </si>
  <si>
    <t>"Анализ разработки месторождения Акшабулак Восточный"</t>
  </si>
  <si>
    <t>35 У</t>
  </si>
  <si>
    <t xml:space="preserve">Авторский надзор контроль за разработкой реализации Проекта (технологическая схема) эксплуатации  месторождении подземных вод Акшабулак </t>
  </si>
  <si>
    <t>Кызылординская обл.  м/р Акшабулак</t>
  </si>
  <si>
    <t>36 У</t>
  </si>
  <si>
    <t xml:space="preserve">Авторский надзор контроль за разработкой реализации Проекта (технологическая схема) эксплуатации  месторождении подземных вод Нуралы </t>
  </si>
  <si>
    <t>Кызылординская обл.  м/р Нуралы</t>
  </si>
  <si>
    <t>37 У</t>
  </si>
  <si>
    <t>Авторский надзор контроль за разрабокой реализации Проекта (технологическая схема) эксплуатации  месторождении подземных вод Акшабулак Южный</t>
  </si>
  <si>
    <t>38 У</t>
  </si>
  <si>
    <t>Авторский надзор контроль за разрабокой реализации Проекта (технологическая схема) эксплуатации  месторождении подземных вод Аксай</t>
  </si>
  <si>
    <t>Кызылординская обл.  м/р Аксай</t>
  </si>
  <si>
    <t>39 У</t>
  </si>
  <si>
    <t>Traсer researches on fields Akshabulak and Nuraly</t>
  </si>
  <si>
    <t>Трассерные исследования по месторождениям Акшабулак и Нуралы</t>
  </si>
  <si>
    <t>РК, Кызылординская г. Кызылорда, м/р "Акшабулак и м/р "Нуралы"</t>
  </si>
  <si>
    <t>40 У</t>
  </si>
  <si>
    <t>71.20.19.000.011.00.0777.000000000000</t>
  </si>
  <si>
    <t>Услуги по проведению лабораторных/лабораторно-инструментальных исследований/анализов</t>
  </si>
  <si>
    <t>Services in water analysis</t>
  </si>
  <si>
    <t>Laboratory water analysis</t>
  </si>
  <si>
    <t>Специальный анализ керна</t>
  </si>
  <si>
    <t>41 У</t>
  </si>
  <si>
    <t>82.19.13.000.001.00.0777.000000000000</t>
  </si>
  <si>
    <t>Услуги по оформлению</t>
  </si>
  <si>
    <t>Services in registration of technical documentation</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</si>
  <si>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</si>
  <si>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Services in registration of technical documentation, including registration and a re-registration in appropriate authorities</t>
  </si>
  <si>
    <t>Услуги по разработке конструкторской документации и паспортов технологического оборудования</t>
  </si>
  <si>
    <t>42 У</t>
  </si>
  <si>
    <t>74.90.19.000.004.00.0777.000000000000</t>
  </si>
  <si>
    <t>Услуги консультационные научные и технические</t>
  </si>
  <si>
    <t>Scientific-thematic activities (phasial analysis )</t>
  </si>
  <si>
    <t>Тектоно-фациальный анализ месторождении Акшабулак, Нуралы и Аксай</t>
  </si>
  <si>
    <t>РК, Кызылординская г. Кызылорда, м/р "Акшабулак, м/р "Нуралы"и м/р "Аксай"</t>
  </si>
  <si>
    <t>42-1 У</t>
  </si>
  <si>
    <t>43 У</t>
  </si>
  <si>
    <t>Scientific-thematic activities (evaluation of perspictives of oilgaswearing of basis)</t>
  </si>
  <si>
    <t>Оценка ОИЗ (Остаточно извлекаемые запасы)нефти и газа ТОО "СП Казгермунай"по состоянию 01.07.2016г</t>
  </si>
  <si>
    <t>43-1 У</t>
  </si>
  <si>
    <t>44 У</t>
  </si>
  <si>
    <t>Consulting services on analysis, pre-project research and implementation of technological solutions</t>
  </si>
  <si>
    <t>Evaluation of the results of testing polymer flooding and recommendations for the implementation of the technology on other fields of LLP "JV "Kazgermunai"</t>
  </si>
  <si>
    <t>Анализ разработки месторождения Акшабулак Южный</t>
  </si>
  <si>
    <t>45 У</t>
  </si>
  <si>
    <t>33.11.19.100.003.00.0777.000000000000</t>
  </si>
  <si>
    <t>Услуги по техническому обслуживанию энергетических котлов/котельного оборудования и аналогичного энергетического оборудования и систем</t>
  </si>
  <si>
    <t>Services in maintenance of the power equipment</t>
  </si>
  <si>
    <t>Эксплуатционное обслуживание оборудования ячеек №32 и №35 на ПС -220 кВ Кумколь</t>
  </si>
  <si>
    <t>46 У</t>
  </si>
  <si>
    <t>74.90.20.000.052.00.0777.000000000000</t>
  </si>
  <si>
    <t>Услуги по проведению метрологической аттестации средств измерений</t>
  </si>
  <si>
    <t>Services in carrying out metrological certification of measuring instruments</t>
  </si>
  <si>
    <t>Метрологическая аттестация средств измерений</t>
  </si>
  <si>
    <t>47 У</t>
  </si>
  <si>
    <t>74.90.20.000.024.00.0777.000000000000</t>
  </si>
  <si>
    <t>Услуги по сертификации продукции/процессов/работы/услуги</t>
  </si>
  <si>
    <t>Services in certification</t>
  </si>
  <si>
    <t>Services of certification according to voluntary certification of goods, works, services</t>
  </si>
  <si>
    <t>Сертификация нефти, газа природного и газа сжиженного</t>
  </si>
  <si>
    <t>48 У</t>
  </si>
  <si>
    <t>Services in the chemical analysis of gas and formation waters</t>
  </si>
  <si>
    <t>Анализ попутного газа м/р Акшабулак и Нуралы (12 точек отбора проб + 4 Аксай)</t>
  </si>
  <si>
    <t>РК, Кызылординская обл., м/р "Акшабулак"; м/р "Нуралы" - "Аксай"</t>
  </si>
  <si>
    <t>48-1 У</t>
  </si>
  <si>
    <t>49 У</t>
  </si>
  <si>
    <t>71.20.19.000.000.00.0777.000000000000</t>
  </si>
  <si>
    <t>Услуги по поверке средств измерений</t>
  </si>
  <si>
    <t>Measuring instruments checking</t>
  </si>
  <si>
    <t xml:space="preserve">Поверка расходомеров </t>
  </si>
  <si>
    <t>50 У</t>
  </si>
  <si>
    <t>Техническое обслуживание многофазных расходомеров МЕРА</t>
  </si>
  <si>
    <t>Maintenance of multiphase MEPA meters</t>
  </si>
  <si>
    <t>50-1 У</t>
  </si>
  <si>
    <t>51 У</t>
  </si>
  <si>
    <t xml:space="preserve">Поверка влагомеров </t>
  </si>
  <si>
    <t>51-1 У</t>
  </si>
  <si>
    <t>52 У</t>
  </si>
  <si>
    <t>38.22.29.000.000.00.0777.000000000000</t>
  </si>
  <si>
    <t>Услуги по удалению опасных отходов/имущества/материалов</t>
  </si>
  <si>
    <t>Services in export of industrial wastes</t>
  </si>
  <si>
    <t>Performance of operations on collecting, utilization, placement or removal of dangerous industrial wastes</t>
  </si>
  <si>
    <t>Вывоз и утилизация отработанных аккумуляторов, баллонов</t>
  </si>
  <si>
    <t>53 У</t>
  </si>
  <si>
    <t>37.00.11.100.002.00.0777.000000000000</t>
  </si>
  <si>
    <t>Услуги по техническому обслуживанию канализационных и аналогичных систем и оборудования</t>
  </si>
  <si>
    <t>Services in maintenance and cleaning of sewer systems, 	overflow and drainage pipes</t>
  </si>
  <si>
    <t xml:space="preserve">Откачка и вывоз сточных вод, илового осадка </t>
  </si>
  <si>
    <t>Кызылординская обл. м/р "Кумколь", м/р "Акшабулак" и м/р "Нуралы"</t>
  </si>
  <si>
    <t>53-1 У</t>
  </si>
  <si>
    <t>54 У</t>
  </si>
  <si>
    <t>74.90.13.000.004.00.0777.000000000000</t>
  </si>
  <si>
    <t>Услуги по проведению экологического контроля</t>
  </si>
  <si>
    <t>Services in control of air pollution</t>
  </si>
  <si>
    <t>Complex of actions for control of air pollution</t>
  </si>
  <si>
    <t xml:space="preserve">Программа развития переработки попутного газа </t>
  </si>
  <si>
    <t>54-1 У</t>
  </si>
  <si>
    <t>55 У</t>
  </si>
  <si>
    <t>74.90.20.000.055.00.0777.000000000000</t>
  </si>
  <si>
    <t>Услуги по паспортизации/инвентаризации</t>
  </si>
  <si>
    <t>Services of inventory of sources of emissions of greenhouse gases in the atmosphere</t>
  </si>
  <si>
    <t>Услуги по паспортизации/инвентаризации (объектов/систем/путей, дорог/мест/ТМЦ/источников/отходов и т.п.)</t>
  </si>
  <si>
    <t>Carrying out inspection of sources of emissions of greenhouse gases, definition of types and amount of greenhouse gases, with drawing up the accompanying report</t>
  </si>
  <si>
    <t>Международная верификация отчета инвентаризации ПГ и сопровождение при получении квот ПГ</t>
  </si>
  <si>
    <t>Кызылординская обл.
г. Кызылорда</t>
  </si>
  <si>
    <t>56 У</t>
  </si>
  <si>
    <t>84.25.19.000.000.00.0777.000000000000</t>
  </si>
  <si>
    <t>Услуги аварийно-спасательной службы</t>
  </si>
  <si>
    <t>Services of professional emergency rescue service</t>
  </si>
  <si>
    <t xml:space="preserve"> "Содержание оперативного отряда и профилактические работы на скважинах, находящихся в консервации, ликвидации, на добывающих скважинах и скважинах при бурении"</t>
  </si>
  <si>
    <t>56-1 У</t>
  </si>
  <si>
    <t>56-2 У</t>
  </si>
  <si>
    <t>57 У</t>
  </si>
  <si>
    <t>85.59.13.335.001.00.0777.000000000000</t>
  </si>
  <si>
    <t>Услуги по обучению (кроме в области начального, среднего, высшего образования)</t>
  </si>
  <si>
    <t>Services in preparation and training of workers</t>
  </si>
  <si>
    <t>Обучение Санитарно-гигиенический минимум</t>
  </si>
  <si>
    <t>58 У</t>
  </si>
  <si>
    <t>Обучение Промышленная безопасность на предприятиях</t>
  </si>
  <si>
    <t>59 У</t>
  </si>
  <si>
    <t>Services in training of slingers</t>
  </si>
  <si>
    <t>Обучение смежной специальности стропальщиков</t>
  </si>
  <si>
    <t>60 У</t>
  </si>
  <si>
    <t>Обучение пожарно-техническому минимуму</t>
  </si>
  <si>
    <t>61 У</t>
  </si>
  <si>
    <t>Охрана труда и промышленная безопасность на предприятиях для членов ПДЭК</t>
  </si>
  <si>
    <t>62 У</t>
  </si>
  <si>
    <t>86.10.19.335.000.00.0777.000000000000</t>
  </si>
  <si>
    <t>Услуги по оказанию стационарной многопрофильной медицинской помощи</t>
  </si>
  <si>
    <t>Оказание первой медицинской помощи</t>
  </si>
  <si>
    <t>63 У</t>
  </si>
  <si>
    <t>Services in professional development of specialists of boiler, turbine, electric shops, technical services</t>
  </si>
  <si>
    <t>professional development of specialists of boiler, turbine, electric shops, technical services</t>
  </si>
  <si>
    <t>Обучение безопасного обслуживания котлов</t>
  </si>
  <si>
    <t>64 У</t>
  </si>
  <si>
    <t>94.12.10.335.002.00.0777.000000000000</t>
  </si>
  <si>
    <t>Услуги ассоциаций художников</t>
  </si>
  <si>
    <t>Services of associations of artists</t>
  </si>
  <si>
    <t>Обновление, изготовление, установка указателей, табличек, знаков безопасности, схем, надписей на зданиях и оборудовании, стендов</t>
  </si>
  <si>
    <t>64-1 У</t>
  </si>
  <si>
    <t>65 У</t>
  </si>
  <si>
    <t>81.29.13.000.002.00.0777.000000000000</t>
  </si>
  <si>
    <t>Услуги по отлову собак</t>
  </si>
  <si>
    <t>Services in catching of dogs</t>
  </si>
  <si>
    <t>Отлов и ликвидация бродячих собак</t>
  </si>
  <si>
    <t>Catching and elimination of stray dogs from territories</t>
  </si>
  <si>
    <t>Отлов собак</t>
  </si>
  <si>
    <t>66 У</t>
  </si>
  <si>
    <t>Охрана труда и промышленная безопасность для ИТР промысла</t>
  </si>
  <si>
    <t>май-июнь 2016г.</t>
  </si>
  <si>
    <t>67 У</t>
  </si>
  <si>
    <t>Development of security guidelines, to labor protection and industrial safety</t>
  </si>
  <si>
    <t>Разработка инструкции по безопасности, охране труда и промышленной безопасности</t>
  </si>
  <si>
    <t>68 У</t>
  </si>
  <si>
    <t>Services in the prevention of emergence of open gas and oil fountains of fund of the producing and injection wells</t>
  </si>
  <si>
    <t>Оказание услуг по предупреждению и локализации аварийных ситуаций и проведению газоспасательных работ  м/р Аксай</t>
  </si>
  <si>
    <t>69 У</t>
  </si>
  <si>
    <t>Обучение формирований гражданской обороны</t>
  </si>
  <si>
    <t>70 У</t>
  </si>
  <si>
    <t>Подготовка руководящего состава по Гражданской обороне</t>
  </si>
  <si>
    <t>71 У</t>
  </si>
  <si>
    <t>52.23.11.190.000.00.0777.000000000000</t>
  </si>
  <si>
    <t>Услуги по обслуживанию пассажиров в аэропорту/терминале/на воздушных судах</t>
  </si>
  <si>
    <t>Services оf passengers in the terminal of the airport</t>
  </si>
  <si>
    <t>Услуги CIP зала в аэропорту</t>
  </si>
  <si>
    <t>72 У</t>
  </si>
  <si>
    <t>Услуги CIP-зала в аэропорту, представительство Астана</t>
  </si>
  <si>
    <t>г. Астана, представительства КГМ</t>
  </si>
  <si>
    <t>73 У</t>
  </si>
  <si>
    <t>Услуги VIP-зала в аэропорту, представительство Алматы</t>
  </si>
  <si>
    <t>74 У</t>
  </si>
  <si>
    <t>56.10.19.000.001.00.0777.000000000000</t>
  </si>
  <si>
    <t>Услуги по обеспечению питанием работников</t>
  </si>
  <si>
    <t>Catering services for workers</t>
  </si>
  <si>
    <t>услуги по обеспечению питанием работников</t>
  </si>
  <si>
    <t>Услуги китайской кухни</t>
  </si>
  <si>
    <t>74-1 У</t>
  </si>
  <si>
    <t>75 У</t>
  </si>
  <si>
    <t>Услуги питания (Камера скребка)</t>
  </si>
  <si>
    <t>75-1 У</t>
  </si>
  <si>
    <t>76 У</t>
  </si>
  <si>
    <t>Услуги питания (Аксай)</t>
  </si>
  <si>
    <t>76-1 У</t>
  </si>
  <si>
    <t>14; 20; 21;</t>
  </si>
  <si>
    <t>77 У</t>
  </si>
  <si>
    <t xml:space="preserve">Услуги по закупу питания </t>
  </si>
  <si>
    <t>78 У</t>
  </si>
  <si>
    <t>Услуги по закупу питания</t>
  </si>
  <si>
    <t>79 У</t>
  </si>
  <si>
    <t>79-1 У</t>
  </si>
  <si>
    <t>80 У</t>
  </si>
  <si>
    <t>Добровольное страхование имущества</t>
  </si>
  <si>
    <t>81 У</t>
  </si>
  <si>
    <t>65.12.21.335.000.00.0777.000000000000</t>
  </si>
  <si>
    <t>Услуги по страхованию гражданско-правовой ответственности владельцев автомобильного транспорта</t>
  </si>
  <si>
    <t>Services in insurance (obligatory) for civil responsibility of the car owner</t>
  </si>
  <si>
    <t>Services in insurance (obligatory) for civil responsibility of owners of vehicles, carriers, enterprises</t>
  </si>
  <si>
    <t>Обязательное страхование автотранспорта</t>
  </si>
  <si>
    <t>82 У</t>
  </si>
  <si>
    <t>65.12.29.335.000.00.0777.000000000000</t>
  </si>
  <si>
    <t>Услуги по страхованию автомобильного транспорта</t>
  </si>
  <si>
    <t>Services in insurance (voluntary) motor transport</t>
  </si>
  <si>
    <t>Services in voluntary insurance of motor transport: Road accident, stealing, robbery, robbery, theft and destruction or damage of the motor transport, etc.</t>
  </si>
  <si>
    <t>Автострахования Каско для автомашин</t>
  </si>
  <si>
    <t>в течение 1 года</t>
  </si>
  <si>
    <t>83 У</t>
  </si>
  <si>
    <t>Services in maintenance of the fire alarm system</t>
  </si>
  <si>
    <t>External survey of components of installation on lack of mechanical damages, fastening durability, control of working position of switches, serviceability of light indication, existence of seals on the reception and control device, testing.</t>
  </si>
  <si>
    <t>Техобслуживание пожароохранной сигнализации и гидрантов</t>
  </si>
  <si>
    <t>84 У</t>
  </si>
  <si>
    <t>85 У</t>
  </si>
  <si>
    <t>Services in maintenance of system of video surveillance</t>
  </si>
  <si>
    <t>Техническое обслуживание и ремонт системы видеонаблюдения</t>
  </si>
  <si>
    <t>86 У</t>
  </si>
  <si>
    <t>Services in maintenance of office and household appliances</t>
  </si>
  <si>
    <t>87 У</t>
  </si>
  <si>
    <t>Services in maintenance and cleaning of sewer systems, overflow and drainage pipes</t>
  </si>
  <si>
    <t>Сервисное обслуживание канализационной насосной станции</t>
  </si>
  <si>
    <t>88 У</t>
  </si>
  <si>
    <t>73.11.11.000.001.00.0777.000000000000</t>
  </si>
  <si>
    <t>Услуги по размещению наружней рекламы</t>
  </si>
  <si>
    <t>Services in placement of external advertizing</t>
  </si>
  <si>
    <t>on indicating panels</t>
  </si>
  <si>
    <t>Обслуживание неоновой вывески</t>
  </si>
  <si>
    <t>89 У</t>
  </si>
  <si>
    <t>96.09.19.900.009.00.0777.000000000000</t>
  </si>
  <si>
    <t>Услуги по техническому обслуживанию душевых/туалетных кабин/кабин для курения и аналогичного оборудования</t>
  </si>
  <si>
    <t>Services on maintenance of the cabin Smoking area</t>
  </si>
  <si>
    <t>Servicing of cabins for Smoking ( cleaning and replacement of filters)</t>
  </si>
  <si>
    <t>Сервисное обслуживание кабин для курения (очистка окруков и замена фильтров)</t>
  </si>
  <si>
    <t>90 У</t>
  </si>
  <si>
    <t>33.12.29.900.006.00.0777.000000000000</t>
  </si>
  <si>
    <t>Услуги по обслуживанию торгового оборудования</t>
  </si>
  <si>
    <t>Services  of the trade equipment</t>
  </si>
  <si>
    <t>Filling of Vending-avtomat on preparation of natural coffee and hot drinks</t>
  </si>
  <si>
    <t>Заправка Vending-автомат по приготовлению натурального кофе и горячих напитков</t>
  </si>
  <si>
    <t>91 У</t>
  </si>
  <si>
    <t>81.21.10.000.000.00.0777.000000000000</t>
  </si>
  <si>
    <t>Услуги по уборке зданий/помещений/территории/транспорта и аналогичных объектов</t>
  </si>
  <si>
    <t>Services of household as employers for house servants</t>
  </si>
  <si>
    <t>The services given by households with use opportunities of involvement of various house workers, such as servants (maids), cooks, nurses, house teachers, secretaries, watchmen, gardeners, etc.</t>
  </si>
  <si>
    <t>Услуги технички-горничной</t>
  </si>
  <si>
    <t>92 У</t>
  </si>
  <si>
    <t>93 У</t>
  </si>
  <si>
    <t>94 У</t>
  </si>
  <si>
    <t>43.22.12.335.006.00.0777.000000000000</t>
  </si>
  <si>
    <t>Услуги по техническому обслуживанию магистральных теплопроводных сетей/отопительных сетей и оборудования</t>
  </si>
  <si>
    <t xml:space="preserve">Services in maintenance of heating system </t>
  </si>
  <si>
    <t>Теплоэнергия (отопление и водоснабжения) Представительства Алматы</t>
  </si>
  <si>
    <t>95 У</t>
  </si>
  <si>
    <t>33.19.10.800.000.00.0777.000000000000</t>
  </si>
  <si>
    <t>Услуги по промывке и опрессовке системы отопления</t>
  </si>
  <si>
    <t>Services in water supply and water disposal</t>
  </si>
  <si>
    <t>Услуги по водоснабжению и отведению сточных вод</t>
  </si>
  <si>
    <t>96 У</t>
  </si>
  <si>
    <t>38.11.29.000.000.00.0777.000000000000</t>
  </si>
  <si>
    <t>Услуги по вывозу (сбору) неопасных отходов/имущества/материалов</t>
  </si>
  <si>
    <t xml:space="preserve">Services in export of household waste </t>
  </si>
  <si>
    <t>Services of loading of waste on the garbage truck and unloading in specially 	dedicated places</t>
  </si>
  <si>
    <t>Очистка и вывоз твердо-бытовых отходов</t>
  </si>
  <si>
    <t>97 У</t>
  </si>
  <si>
    <t>Services in washing and pressure testing of system of heating</t>
  </si>
  <si>
    <t>Промывка системы отопления в Представительстве Алматы</t>
  </si>
  <si>
    <t>98 У</t>
  </si>
  <si>
    <t>35.13.10.100.000.00.0777.000000000000</t>
  </si>
  <si>
    <t>Услуги по передаче/распределению электроэнергии</t>
  </si>
  <si>
    <t>Services of intermediaries and agents on sale of the electric power made by other units in power distributive networks</t>
  </si>
  <si>
    <t>Закуп электроэнергии</t>
  </si>
  <si>
    <t>99 У</t>
  </si>
  <si>
    <t>99-1 У</t>
  </si>
  <si>
    <t>100 У</t>
  </si>
  <si>
    <t>Services in export of household waste</t>
  </si>
  <si>
    <t>Services of loading of waste on the garbage truck and unloading in specially dedicated places</t>
  </si>
  <si>
    <t>101 У</t>
  </si>
  <si>
    <t>37.00.11.900.000.00.0777.000000000000</t>
  </si>
  <si>
    <t>Услуги по удалению сточных вод (отведение)</t>
  </si>
  <si>
    <t>Services of the sewerage for office rooms</t>
  </si>
  <si>
    <t>Removal of solid and liquid waste products of the person, economic and household and rain sewage for the purpose of their cleaning of pollution and further operation or return to a reservoir for office rooms</t>
  </si>
  <si>
    <t>Очистка и откачка ассенизации</t>
  </si>
  <si>
    <t>102 У</t>
  </si>
  <si>
    <t>Maintenance of radio relay station</t>
  </si>
  <si>
    <t>Техническое обслуживание и ремонтные работы радиорелейного оборудования в офисе</t>
  </si>
  <si>
    <t>103 У</t>
  </si>
  <si>
    <t>Services in operation and servicing of the switching and transfer equipment</t>
  </si>
  <si>
    <t>Services in operation and servicing of the switching and transfer equipment for the purpose of providing direct link via land communication lines</t>
  </si>
  <si>
    <t>Техническое обслуживание антенно-мачтового сооружения в офисе</t>
  </si>
  <si>
    <t>104 У</t>
  </si>
  <si>
    <t>Services in laying of telecommunications</t>
  </si>
  <si>
    <t>Техническое обслуживание транспортной среды телекоммуникации офиса</t>
  </si>
  <si>
    <t>105 У</t>
  </si>
  <si>
    <t>Техническое обслуживание Волоконно-Оптической Линии связи офис - здание АО "Казахтелеком"</t>
  </si>
  <si>
    <t>106 У</t>
  </si>
  <si>
    <t xml:space="preserve">Техническое обслуживание, ремонт колодцев кабельной канализации </t>
  </si>
  <si>
    <t>107 У</t>
  </si>
  <si>
    <t>Аренда коммуникационных канализаций, г.Кызылорда</t>
  </si>
  <si>
    <t>107-1 У</t>
  </si>
  <si>
    <t>108 У</t>
  </si>
  <si>
    <t>Services in examination</t>
  </si>
  <si>
    <t>Examination of quantity and quality of goods</t>
  </si>
  <si>
    <t>Получение заключения электро-магнитной совместимости на оборудование связи в офисе</t>
  </si>
  <si>
    <t>Апрель - Май 2016г.</t>
  </si>
  <si>
    <t>109 У</t>
  </si>
  <si>
    <t>62.02.30.000.001.00.0777.000000000000</t>
  </si>
  <si>
    <t>Услуги по сопровождению и технической поддержке информационной системы</t>
  </si>
  <si>
    <t>Services in maintenance and technical support of hardware-software means and software</t>
  </si>
  <si>
    <t>Scala System conversion into IFRS</t>
  </si>
  <si>
    <t>Расходы на аутсорсинг по обслуживанию ERP-системы (1 человек на постоянной основе 8 часов/день 5 дней в неделю)</t>
  </si>
  <si>
    <t>110 У</t>
  </si>
  <si>
    <t>Техническая поддержка Scala</t>
  </si>
  <si>
    <t>111 У</t>
  </si>
  <si>
    <t>Тех. поддержка программы "Eclipse" / "Petrel"</t>
  </si>
  <si>
    <t>112 У</t>
  </si>
  <si>
    <t>Тех. поддержка программы "Pansystem"</t>
  </si>
  <si>
    <t>113 У</t>
  </si>
  <si>
    <t xml:space="preserve">Тех. поддержка программы "OFM" </t>
  </si>
  <si>
    <t>114 У</t>
  </si>
  <si>
    <t>62.09.20.000.012.00.0777.000000000000</t>
  </si>
  <si>
    <t>Услуги по предоставлению доступа к информационным ресурсам, находящимся в сети Интернет</t>
  </si>
  <si>
    <t>Services in maintenance and technical support of information system</t>
  </si>
  <si>
    <t>Услуги по предоставлению доступа к информационным ресурсам, находящимся в сети Интернет (сертификация пользователей, получение доступа и др.)</t>
  </si>
  <si>
    <t>Тех.поддержка территориально-распределенный банк данных геолого-геофизической и промысловой информации</t>
  </si>
  <si>
    <t>115 У</t>
  </si>
  <si>
    <t>Техническая поддержка программы "Oracle" при ТБД</t>
  </si>
  <si>
    <t>115-1 У</t>
  </si>
  <si>
    <t>до 31декабря 2016г.</t>
  </si>
  <si>
    <t>7; 11; 14; 20; 21;</t>
  </si>
  <si>
    <t>116 У</t>
  </si>
  <si>
    <t>Services in license support of the software</t>
  </si>
  <si>
    <t>Продление лицензий "Scala"</t>
  </si>
  <si>
    <t>117 У</t>
  </si>
  <si>
    <t>Services in providing access to the information resources which are in the Internet</t>
  </si>
  <si>
    <t>Services in providing access to the information resources which are in the Internet (certification of users, receiving access, etc.)</t>
  </si>
  <si>
    <t>Доступ к системе "Финансовый директор"</t>
  </si>
  <si>
    <t>118 У</t>
  </si>
  <si>
    <t>Доступ к порталу Учет.kz Тариф сетевой+электронный ключ</t>
  </si>
  <si>
    <t>119 У</t>
  </si>
  <si>
    <t>Техническое сопровождение СЭД</t>
  </si>
  <si>
    <t>119-1 У</t>
  </si>
  <si>
    <t>120 У</t>
  </si>
  <si>
    <t>Services in processing of the sites on the Internet</t>
  </si>
  <si>
    <t>Services in creation, promotion  and maintenance of the sites in working order</t>
  </si>
  <si>
    <t>Техническое сопровождение интернет сайтов</t>
  </si>
  <si>
    <t>121 У</t>
  </si>
  <si>
    <t xml:space="preserve">Техническая поддержка программного обеспечения "PIPESIM". </t>
  </si>
  <si>
    <t>122 У</t>
  </si>
  <si>
    <t>База данных "Параграф"</t>
  </si>
  <si>
    <t>123 У</t>
  </si>
  <si>
    <t>Services in maintenance and technical support of a web portal</t>
  </si>
  <si>
    <t>Техническое сопровождение карты мониторинга местного содержания в ТРУ</t>
  </si>
  <si>
    <t>124 У</t>
  </si>
  <si>
    <t>Доступ к информационной системе электронных закупок</t>
  </si>
  <si>
    <t>125 У</t>
  </si>
  <si>
    <t>62.09.20.000.000.00.0777.000000000000</t>
  </si>
  <si>
    <t>Услуги по администрированию и техническому обслуживанию программного обеспечения</t>
  </si>
  <si>
    <t>Services in updating of the Uniform nomenclature reference book of goods, works and services</t>
  </si>
  <si>
    <t>Услуги по актуализации справочника ЕНС ТРУ</t>
  </si>
  <si>
    <t>126 У</t>
  </si>
  <si>
    <t>Обновление программного комплекса ABC-4</t>
  </si>
  <si>
    <t>Июнь - июль 2016г.</t>
  </si>
  <si>
    <t>127 У</t>
  </si>
  <si>
    <t>Services in administration and maintenance of the system software</t>
  </si>
  <si>
    <t>Administration and maintenance of the software system</t>
  </si>
  <si>
    <t>Премиум поддержка на ПО Websense TRITON Enterprise Premium Support - TRITON renewal cp 12 months</t>
  </si>
  <si>
    <t>128 У</t>
  </si>
  <si>
    <t>Services in installation and control of database management systems</t>
  </si>
  <si>
    <t>Services in installation and setup of special software products for creation and work with databases.</t>
  </si>
  <si>
    <t>Обновление электронной Базы Данных СТ РК и НД (ГДУ)</t>
  </si>
  <si>
    <t>129 У</t>
  </si>
  <si>
    <t>Информационная система "Параграф"</t>
  </si>
  <si>
    <t>130 У</t>
  </si>
  <si>
    <t>Техническое обслуживание Interactive Petrophysics</t>
  </si>
  <si>
    <t>131 У</t>
  </si>
  <si>
    <t>46.71.12.900.000.00.0777.000000000000</t>
  </si>
  <si>
    <t>Услуги по торговле оптовой бензином</t>
  </si>
  <si>
    <t>Services in reception, storage and  measuring out of fuels and lubricants</t>
  </si>
  <si>
    <t>Оптовая торговля бензином</t>
  </si>
  <si>
    <t>Услуги о предоставлению ГСМ</t>
  </si>
  <si>
    <t>132 У</t>
  </si>
  <si>
    <t>80.20.10.000.000.00.0777.000000000000</t>
  </si>
  <si>
    <t>Услуги по обеспечению безопасности и мониторингу устройствами предупреждения, сигнализации и аналогичными системами обеспечения безопасности</t>
  </si>
  <si>
    <t xml:space="preserve">Acquisition, installation and monthly fee of GPS control systems </t>
  </si>
  <si>
    <t>Приобретение, установка и абонентская плата систем GPS контроля</t>
  </si>
  <si>
    <t>133 У</t>
  </si>
  <si>
    <t>63.99.10.000.001.00.0777.000000000000</t>
  </si>
  <si>
    <t>Услуги по подписке на информационные ленты</t>
  </si>
  <si>
    <t>Services in a subscription to periodicals</t>
  </si>
  <si>
    <t>Услуги по предоставлению печатной прессы  и подписка к ним</t>
  </si>
  <si>
    <t>134 У</t>
  </si>
  <si>
    <t>53.10.11.100.000.00.0777.000000000000</t>
  </si>
  <si>
    <t>Услуги по подписке на печатные периодические издания</t>
  </si>
  <si>
    <t>Services in updating of normative documents</t>
  </si>
  <si>
    <t>Services in reduction in an actual condition of normative documents</t>
  </si>
  <si>
    <t>Актуализация нормативных документов</t>
  </si>
  <si>
    <t>135 У</t>
  </si>
  <si>
    <t>Services in a subscription to information tapes</t>
  </si>
  <si>
    <t>Подписка на новостной материал агенства "Интерфакс-Казахстан"</t>
  </si>
  <si>
    <t>136 У</t>
  </si>
  <si>
    <t>Услуги подписки к электронным публикациям (Электронные публикации Reuters Eikon Service)</t>
  </si>
  <si>
    <t>оплата по факту поставки услуг на ежеквартальной основе.</t>
  </si>
  <si>
    <t>137 У</t>
  </si>
  <si>
    <t>Газета "Казахстанская правда"</t>
  </si>
  <si>
    <t>138 У</t>
  </si>
  <si>
    <t>Услуги подписки к электронным публикациям (Platts Crude Oil Marketwire)</t>
  </si>
  <si>
    <t>139 У</t>
  </si>
  <si>
    <t>Услуги подписки к электронным публикациям (Журналы LP Gas Ware, Рынок Каспия)</t>
  </si>
  <si>
    <t>140 У</t>
  </si>
  <si>
    <t>Доставка корреспонденции по РК,  ближнему и дальнему Зарубежью  (включая Представительство  г.Алматы и г.Астаны)</t>
  </si>
  <si>
    <t>РК, г. Кызылорда</t>
  </si>
  <si>
    <t>141 У</t>
  </si>
  <si>
    <t>18.12.19.900.002.00.0777.000000000000</t>
  </si>
  <si>
    <t>Услуги полиграфические по изготовлению/печатанию полиграфической продукции (кроме книг, фото, периодических изданий)</t>
  </si>
  <si>
    <t>Services in printing</t>
  </si>
  <si>
    <t>Services in printing of personal office forms</t>
  </si>
  <si>
    <t>Типографские услуги</t>
  </si>
  <si>
    <t>141-1 У</t>
  </si>
  <si>
    <t>142 У</t>
  </si>
  <si>
    <t>Services in printing of calendars and other office printed materials, including image</t>
  </si>
  <si>
    <t>Типографские услуги (изготовление фирменной бланки, конверты и т.д.)</t>
  </si>
  <si>
    <t>143 У</t>
  </si>
  <si>
    <t>18.14.10.100.001.00.0777.000000000000</t>
  </si>
  <si>
    <t>Услуги по переплету</t>
  </si>
  <si>
    <t>Services in cover</t>
  </si>
  <si>
    <t>Services in cover of sheets in books, brochures, magazines, catalogs and similar production. Carrying out complex of actions for formation and rearrangement, systematization, editing headings, filing, numbering, registration of covers, gluing in certified sheets</t>
  </si>
  <si>
    <t>Переплет архивных документов</t>
  </si>
  <si>
    <t>144 У</t>
  </si>
  <si>
    <t>on several types of external advertizing - posters, stands, indicating panels, billboards</t>
  </si>
  <si>
    <t>Услуги по размещению рекламы</t>
  </si>
  <si>
    <t>144-1 У</t>
  </si>
  <si>
    <t>145 У</t>
  </si>
  <si>
    <t>Services in preparation and placement of information materials in printing mass media</t>
  </si>
  <si>
    <t>Размещение рекламы, поздравление, материалов в газете "Сыр Бойы"</t>
  </si>
  <si>
    <t>146 У</t>
  </si>
  <si>
    <t>Размещение рекламы, поздравление, материалов в газете "Кызылординские Вести"</t>
  </si>
  <si>
    <t>147 У</t>
  </si>
  <si>
    <t>Размещение рекламы и материалов в журнале "KAZENERGY"</t>
  </si>
  <si>
    <t>148 У</t>
  </si>
  <si>
    <t>60.20.40.000.000.00.0777.000000000000</t>
  </si>
  <si>
    <t>Услуги по размещению рекламы на телевидении</t>
  </si>
  <si>
    <t>Services in placement of announcements in mass media</t>
  </si>
  <si>
    <t>Services in placement of announcements in mass media (radio, television, the Internet, etc.)</t>
  </si>
  <si>
    <t>Размещение сюжетов на региональном (областном) ТВ</t>
  </si>
  <si>
    <t>149 У</t>
  </si>
  <si>
    <t>Services in preparation and placement of information materials on the Internet</t>
  </si>
  <si>
    <t>Размещение объявлений о проведении и об итогах проведенных торги</t>
  </si>
  <si>
    <t>149-1 У</t>
  </si>
  <si>
    <t>150 У</t>
  </si>
  <si>
    <t xml:space="preserve">The services connected with polygraphy </t>
  </si>
  <si>
    <t>Services in development, production, preparation of a set, printing of calendars and other office printed materials, including image</t>
  </si>
  <si>
    <t>Имиджевая продукция</t>
  </si>
  <si>
    <t>Июль - Август 2016г.</t>
  </si>
  <si>
    <t>151 У</t>
  </si>
  <si>
    <t>18.12.13.000.000.00.0777.000000000000</t>
  </si>
  <si>
    <t>Услуги по печатанию журналов и изданий периодических</t>
  </si>
  <si>
    <t>Services in printing of magazines and periodicals</t>
  </si>
  <si>
    <t>Services in printing of the magazines and periodicals releasing less than 1 time a month</t>
  </si>
  <si>
    <t>Издание корпоративного журнала</t>
  </si>
  <si>
    <t>152 У</t>
  </si>
  <si>
    <t>Services of catering services for workers</t>
  </si>
  <si>
    <t>Services in food purchase</t>
  </si>
  <si>
    <t>152-1 У</t>
  </si>
  <si>
    <t>152-2 У</t>
  </si>
  <si>
    <t>153 У</t>
  </si>
  <si>
    <t>153-1 У</t>
  </si>
  <si>
    <t>154 У</t>
  </si>
  <si>
    <t>154-1 У</t>
  </si>
  <si>
    <t>155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</si>
  <si>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</si>
  <si>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</si>
  <si>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Services in the organization of festive actions</t>
  </si>
  <si>
    <t>Услуги по организации праздничных мероприятий</t>
  </si>
  <si>
    <t>Services in the organization of festive actions (international Women's Day)</t>
  </si>
  <si>
    <t>Услуги по организации праздничных мероприятий (международный женский день)</t>
  </si>
  <si>
    <t>март 2016г.</t>
  </si>
  <si>
    <t>156 У</t>
  </si>
  <si>
    <t>Услуги по организации праздничных мероприятий (Наурыз Мейрамы для работников офиса,м/р и работников на межвахтовом отдыхе)</t>
  </si>
  <si>
    <t>157 У</t>
  </si>
  <si>
    <t>Услуги по организации праздничных мероприятий (День единства народов Казахстана для работников офиса,м/р и работников на межвахтовом отдыхе)</t>
  </si>
  <si>
    <t>май 2016г.</t>
  </si>
  <si>
    <t>157-1 У</t>
  </si>
  <si>
    <t>158 У</t>
  </si>
  <si>
    <t>Услуги по организации праздничных мероприятий (День Победы)</t>
  </si>
  <si>
    <t>159 У</t>
  </si>
  <si>
    <t>Услуги по организации праздничных мероприятий (День защиты детей)</t>
  </si>
  <si>
    <t>июнь 2016г.</t>
  </si>
  <si>
    <t>160 У</t>
  </si>
  <si>
    <t xml:space="preserve">Услуги по организации праздничных мероприятий (День нефтяника для работников офиса,м/р и работников на межвахтовом отдыхе) </t>
  </si>
  <si>
    <t>сентябрь 2016г.</t>
  </si>
  <si>
    <t>161 У</t>
  </si>
  <si>
    <t>Услуги по организации праздничных мероприятий (Новый год для работников офиса,м/р и работников на межвахтовом отдыхе)</t>
  </si>
  <si>
    <t>162 У</t>
  </si>
  <si>
    <t>93.11.10.900.006.00.0777.000000000000</t>
  </si>
  <si>
    <t>Услуги по аренде (эксплуатации) спортивно-тренировочных объектов</t>
  </si>
  <si>
    <t>Services of rent (operation) of a gym</t>
  </si>
  <si>
    <t>Аренда спортивного зала</t>
  </si>
  <si>
    <t>163 У</t>
  </si>
  <si>
    <t>93.11.10.500.000.00.0777.000000000000</t>
  </si>
  <si>
    <t>Услуги по эксплуатации плавательных бассейнов</t>
  </si>
  <si>
    <t>Services in operation of swimming pools</t>
  </si>
  <si>
    <t>Плавательный бассейн</t>
  </si>
  <si>
    <t>164 У</t>
  </si>
  <si>
    <t>Services in the organization and holding sporting events in the open air and indoors for professionals and fans</t>
  </si>
  <si>
    <t>Организация разные виды секций</t>
  </si>
  <si>
    <t>164-1 У</t>
  </si>
  <si>
    <t>165 У</t>
  </si>
  <si>
    <t>Services in carrying out competitions</t>
  </si>
  <si>
    <t>The organization of carrying out competitions with the accompanying services</t>
  </si>
  <si>
    <t>Конкурсы среди департ./отделов, мероприятия,  приобретение спортинвентаря и спортивной формы для работников</t>
  </si>
  <si>
    <t>июль-август 2015г.</t>
  </si>
  <si>
    <t>166 У</t>
  </si>
  <si>
    <t>Services in carrying out cultural and mass corporate actions</t>
  </si>
  <si>
    <t>Проведение культмассовых мероприятий г. Астана</t>
  </si>
  <si>
    <t>февраль-декабрь 2016г.</t>
  </si>
  <si>
    <t>167 У</t>
  </si>
  <si>
    <t>Подготовка и участие в конкурсе талантов</t>
  </si>
  <si>
    <t>май-декабрь 2016г.</t>
  </si>
  <si>
    <t>168 У</t>
  </si>
  <si>
    <t>Проведение культмассовых мероприятий г. Алматы</t>
  </si>
  <si>
    <t>169 У</t>
  </si>
  <si>
    <t>85.60.10.335.002.00.0777.000000000000</t>
  </si>
  <si>
    <t>Услуги по аттестации/оценке и проверке знаний/уровня подготовки (кроме в области начального, среднего, высшего образования)</t>
  </si>
  <si>
    <t>Обучение сотрудников (членов ПДЭК)</t>
  </si>
  <si>
    <t>170 У</t>
  </si>
  <si>
    <t>Обучение сотрудников (Охрана труда и промышленная безопасность для ИТР)</t>
  </si>
  <si>
    <t>171 У</t>
  </si>
  <si>
    <t>Обучение сотрудников (формирований гражданской обороны)</t>
  </si>
  <si>
    <t>172 У</t>
  </si>
  <si>
    <t>Обучение сотрудников (подготовке по гражданской обороне для руководящего состава)</t>
  </si>
  <si>
    <t>173 У</t>
  </si>
  <si>
    <t>68.20.12.960.000.00.0777.000000000000</t>
  </si>
  <si>
    <t>Услуги по аренде административных/производственных помещений</t>
  </si>
  <si>
    <t>Services in rent of office rooms</t>
  </si>
  <si>
    <t>Аренда офиса для представительства КГМ</t>
  </si>
  <si>
    <t>174 У</t>
  </si>
  <si>
    <t>70.22.15.000.000.00.0777.000000000000</t>
  </si>
  <si>
    <t>Услуги консультационные по вопросам управления производством</t>
  </si>
  <si>
    <t>Services consulting concerning production management</t>
  </si>
  <si>
    <t>Services of consultation on questions of management in the field of production and control of its quality.</t>
  </si>
  <si>
    <t>Консультационные услуги по вопросам техники и технологии добычи, сбора, транспортировки и подготовки  нефти и газа.</t>
  </si>
  <si>
    <t>175 У</t>
  </si>
  <si>
    <t>Консултационные услуги по вопросам геологии, разработки, и проведения исследований</t>
  </si>
  <si>
    <t>176 У</t>
  </si>
  <si>
    <t>74.90.19.000.009.00.0777.000000000000</t>
  </si>
  <si>
    <t>Услуги по проведению отраслевого узкоспециализированного аудита</t>
  </si>
  <si>
    <t>Аудит запасов нефти и газа</t>
  </si>
  <si>
    <t>176-1 У</t>
  </si>
  <si>
    <t>177 У</t>
  </si>
  <si>
    <t>74.90.20.000.007.00.0777.000000000000</t>
  </si>
  <si>
    <t>Услуги по проведению аудита систем менеджмента</t>
  </si>
  <si>
    <t>Services consulting in the field of systems of management</t>
  </si>
  <si>
    <t>Services consulting in the field of systems of quality management, ecology, health and safety</t>
  </si>
  <si>
    <t>Ресертификационный аудит по менеджменту качества ТОО КГМ</t>
  </si>
  <si>
    <t>178 У</t>
  </si>
  <si>
    <t>61.10.42.100.000.00.0777.000000000000</t>
  </si>
  <si>
    <t>Услуги по доступу к Интернету</t>
  </si>
  <si>
    <t>Services of providing access to the Internet</t>
  </si>
  <si>
    <t>Услуги, направленные на предоставление доступа к Интернету узкополосному по сетям проводным</t>
  </si>
  <si>
    <t>Service providing access to the Internet in Almaty (backup channel)</t>
  </si>
  <si>
    <t>Услуги предоставления доступа к сети Интернет в г. Алматы (резервный канал)</t>
  </si>
  <si>
    <t>179 У</t>
  </si>
  <si>
    <t>69.20.10.000.001.00.0777.000000000000</t>
  </si>
  <si>
    <t>Услуги по проведению аудита по налогам</t>
  </si>
  <si>
    <t>Audit in the sphere of the taxation</t>
  </si>
  <si>
    <t>Rendering consulting services in correctness of conducting tax accounting of the enterprise. Check of correctness of calculation, completeness and timeliness of payment of taxes and other obligatory payments in the budget, validity of application of tax privileges.</t>
  </si>
  <si>
    <t>Налоговые  консультационные услуги (комплексная налоговая проверка)</t>
  </si>
  <si>
    <t>180 У</t>
  </si>
  <si>
    <t>73.20.11.000.000.00.0777.000000000000</t>
  </si>
  <si>
    <t>Услуги по изучению/исследованию/мониторингу/анализу рынка/деятельности</t>
  </si>
  <si>
    <t>Services in determination of price ranges of the goods planned to purchase in lots which cost makes 75 and more than million tenge</t>
  </si>
  <si>
    <t>Услуги по определению ценовых диапазонов планируемых к закупу товаров по лотам, стоимость 75 и более миллионов тенге</t>
  </si>
  <si>
    <t>181 У</t>
  </si>
  <si>
    <t>Services in providing the price marketing conclusions</t>
  </si>
  <si>
    <t>Услуги по предоставлению ценовых маркетинговых заключений (для целей планирования долгосрочных закупок)</t>
  </si>
  <si>
    <t>182 У</t>
  </si>
  <si>
    <t>68.31.16.200.000.00.0777.000000000000</t>
  </si>
  <si>
    <t>Услуги по оценке имущества</t>
  </si>
  <si>
    <t>Services in a property assessment</t>
  </si>
  <si>
    <t>Комплекс услуг по оценке имущества</t>
  </si>
  <si>
    <t>Услуги оценки стоимости основных средств</t>
  </si>
  <si>
    <t>183 У</t>
  </si>
  <si>
    <t>Сопровождение (обслуживание) ПО налогоплательщика</t>
  </si>
  <si>
    <t>184 У</t>
  </si>
  <si>
    <t xml:space="preserve">Авторский надзор "контроль за разрабокой реализации Проекта  эксплуатации  месторождении подземных вод Кызылжарминское" </t>
  </si>
  <si>
    <t>185 У</t>
  </si>
  <si>
    <t>74.30.11.000.000.00.0777.000000000000</t>
  </si>
  <si>
    <t>Услуги по устному и письменному переводу</t>
  </si>
  <si>
    <t>Services in interpretation and translation</t>
  </si>
  <si>
    <t>Перевод технических документаций (паспорта и руководств) импортных оборудований.</t>
  </si>
  <si>
    <t>186 У</t>
  </si>
  <si>
    <t>Налоговый аудит</t>
  </si>
  <si>
    <t>187 У</t>
  </si>
  <si>
    <t>74.90.20.000.006.00.0777.000000000000</t>
  </si>
  <si>
    <t>Услуги по проведению энергетического аудита</t>
  </si>
  <si>
    <t>Services in carrying out power audit</t>
  </si>
  <si>
    <t xml:space="preserve">Проведение энергетического обследования м/р Аксай (энергоаудит) </t>
  </si>
  <si>
    <t>188 У</t>
  </si>
  <si>
    <t>Services in technical inventory, registration of the rights for buildings (structures, constructions) and the land plots under them</t>
  </si>
  <si>
    <t>Услуги по обеспечению государственной регистрации недвижимого имущества</t>
  </si>
  <si>
    <t>188-1 У</t>
  </si>
  <si>
    <t>188-2 У</t>
  </si>
  <si>
    <t>189 У</t>
  </si>
  <si>
    <t>84.11.12.200.000.00.0777.000000000000</t>
  </si>
  <si>
    <t>Услуги по таможенному оформлению</t>
  </si>
  <si>
    <t>Customs Clearance Services</t>
  </si>
  <si>
    <t>Services on performance of customs procedure</t>
  </si>
  <si>
    <t>Услуги по осуществлению таможенных процедур</t>
  </si>
  <si>
    <t>190 У</t>
  </si>
  <si>
    <t>52.10.19.900.002.00.0777.000000000000</t>
  </si>
  <si>
    <t>Услуги по складированию/хранению грузов</t>
  </si>
  <si>
    <t>Services in storage and warehousing of goods in containers</t>
  </si>
  <si>
    <t>Услуги по складированию и хранению грузов (кроме услуг по хранению зерна, охлажденных, жидких, газообразных грузов, услуг таможенных складов и складов временного хранения)</t>
  </si>
  <si>
    <t>Cargo handling services and temporary storage of goods and materials</t>
  </si>
  <si>
    <t>Услуги по обработке грузов и временному хранению ТМЦ</t>
  </si>
  <si>
    <t>191 У</t>
  </si>
  <si>
    <t>Services in technical supervision</t>
  </si>
  <si>
    <t>Технический надзор за строительством: Обустройство нагнетательной скважины №68 и водозаборной скважины №4126 на м/р Аксай</t>
  </si>
  <si>
    <t>до ввода в эксплуатацию</t>
  </si>
  <si>
    <t>192 У</t>
  </si>
  <si>
    <t>Авторский надзор за строительством: Обустройство нагнетательной скважины №68 и водозаборной скважины №4126 на м/р Аксай</t>
  </si>
  <si>
    <t>193 У</t>
  </si>
  <si>
    <t>Services in development and deployment of system of the differentiated payment, training and development of the personnel</t>
  </si>
  <si>
    <t>Услуги по подготовке, переподготовке и повышению квалификации работников СП КГМ</t>
  </si>
  <si>
    <t>194 У</t>
  </si>
  <si>
    <t>58.29.50.000.000.00.0777.000000000000</t>
  </si>
  <si>
    <t>Услуги по продлению лицензий на право использования программного обеспечения</t>
  </si>
  <si>
    <t>Services in providing licenses for the right of use of the software for service of a network</t>
  </si>
  <si>
    <t>Services in providing licenses for the right of use of the software for service of a network. The license defines use and distribution of the anti-virus software, protected by copyright</t>
  </si>
  <si>
    <t>Продление лицензий на антивирус TrendMicro</t>
  </si>
  <si>
    <t>195 У</t>
  </si>
  <si>
    <t>Лицензии на Websense TRITON Enterprise 250-299 renewal cp 12 months</t>
  </si>
  <si>
    <t>196 У</t>
  </si>
  <si>
    <t>Services license for the right to use software components for the network service</t>
  </si>
  <si>
    <t>Software Allen-Bradley (Service edition 9324-RLD000xxE)</t>
  </si>
  <si>
    <t>Программное обеспечение Allen-Bradley (Сервисный выпуск 9324-RLD000xxE)</t>
  </si>
  <si>
    <t>197 У</t>
  </si>
  <si>
    <t>Software - antivirus (McAfee for 15 WKS)</t>
  </si>
  <si>
    <t>Программное обеспечение - антивирус (McAfee для 15 АРМ)</t>
  </si>
  <si>
    <t>198 У</t>
  </si>
  <si>
    <t>09.10.12.990.001.00.0777.000000000000</t>
  </si>
  <si>
    <t>Услуги супервайзерские в области строительства и ремонта скважин</t>
  </si>
  <si>
    <t>Supervisor services  in the field of construction and repair of wells</t>
  </si>
  <si>
    <t>Supervisor services  in the field of construction and repair of  wells</t>
  </si>
  <si>
    <t xml:space="preserve">Услуги супервайзера при бурение скважин </t>
  </si>
  <si>
    <t>8; 11; 20; 21;</t>
  </si>
  <si>
    <t>198-1 У</t>
  </si>
  <si>
    <t>199 У</t>
  </si>
  <si>
    <t>49.50.11.100.000.00.0777.000000000000</t>
  </si>
  <si>
    <t>Услуги транспортирования по трубопроводам сырой нефти и нестабильного газового конденсата</t>
  </si>
  <si>
    <t>Services transportation by pipeline of crude oil and unstable gas condensate</t>
  </si>
  <si>
    <t>Transportation of oil, Kumkol-PKOP, Kumkol-Shagyr, Kumkol-Atasu</t>
  </si>
  <si>
    <t>Прокачка нефти ПСП Кумколь - ст.Атасу, перевалка ст.Атасу-Алашанькоу, прокачка нефти ПСП Кумколь - ПНХЗ</t>
  </si>
  <si>
    <t>система магистральных нефтепроводов АО «КазТрансОйл».</t>
  </si>
  <si>
    <t xml:space="preserve">авансовый платеж (предоплата) -100% </t>
  </si>
  <si>
    <t>200 У</t>
  </si>
  <si>
    <t xml:space="preserve">Services transportation by pipeline of crude oil and unstable gas condensate
</t>
  </si>
  <si>
    <t>Transportation of oil, Atasu-Alashankou</t>
  </si>
  <si>
    <t>Транспортировка нефти, Атасу-Алашанькоу</t>
  </si>
  <si>
    <t>нефтепровод Атасу-Алашанькоу.</t>
  </si>
  <si>
    <t>201 У</t>
  </si>
  <si>
    <t>Complex of services on customs clearance</t>
  </si>
  <si>
    <t xml:space="preserve">Transportation of oil, Atasu-Alashankou
</t>
  </si>
  <si>
    <t>Таможенное оформление Атасу Алашанкоу</t>
  </si>
  <si>
    <t>Департамент таможенного контроля по Карагандинской обл., ТПП Кызылордиинской обл.</t>
  </si>
  <si>
    <t>202 У</t>
  </si>
  <si>
    <t>52.29.19.100.000.00.0777.000000000000</t>
  </si>
  <si>
    <t>Услуги по транспортно-экспедиторскому обслуживанию</t>
  </si>
  <si>
    <t>Services forwarding services</t>
  </si>
  <si>
    <t>Комплекс услуг по транспортно-экспедиторскому обслуживанию</t>
  </si>
  <si>
    <t>Inspection services of oil at the point of reception-delivery of oil</t>
  </si>
  <si>
    <t>Инспекция количества нефти, проходящей через узел учёта нефти (УУН), инспекция количества нефти в резервуарах, инспектирование качества нефти.</t>
  </si>
  <si>
    <t>пункт приема-сдачи нефти «Алашанькоу»</t>
  </si>
  <si>
    <t>203 У</t>
  </si>
  <si>
    <t>Services on technical supervision</t>
  </si>
  <si>
    <t xml:space="preserve">Technical supervision of construction: Pipe lines with arrangement of mouths of 4 wells No.№49,57,58,59н on a field Aksay Y2016 </t>
  </si>
  <si>
    <t>Технический надзор за строительством: Выкидные линии с обустройством устьев 4 скважин №49,57,58,59 м/р Аксай 2016 г</t>
  </si>
  <si>
    <t>203-1 У</t>
  </si>
  <si>
    <t xml:space="preserve">Technical supervision of construction: Pipe lines with arrangement of mouths of 4 wells No.№49, 59н on a field Aksay Y2016 </t>
  </si>
  <si>
    <t>Технический надзор за строительством: Выкидные линии с обустройством устьев скважин №49, 59 м/р Аксай 2016 г</t>
  </si>
  <si>
    <t>204 У</t>
  </si>
  <si>
    <t xml:space="preserve">Supervision of construction: Pipe lines with arrangement of mouths of 4 wells No.№49,57,58,59н on a field Aksay Y2016 </t>
  </si>
  <si>
    <t>Авторский надзор за строительством: Выкидные линии с обустройством устьев 4 скважин №49,57,58,59 м/р Аксай 2016 г</t>
  </si>
  <si>
    <t>204-1 У</t>
  </si>
  <si>
    <t xml:space="preserve">Supervision of construction: Pipe lines with arrangement of mouths of 4 wells No.№49, 59н on a field Aksay Y2016 </t>
  </si>
  <si>
    <t>Авторский надзор за строительством: Выкидные линии с обустройством устьев скважин №49, 59 м/р Аксай 2016 г</t>
  </si>
  <si>
    <t>205 У</t>
  </si>
  <si>
    <t>Technical supervision of construction: Injection lines in Nuraly well # 5,44,81,84,86</t>
  </si>
  <si>
    <t>Технический надзор за строительством: Нагнетательные линии на м/р Нуралы скв.5,44,81,84,86</t>
  </si>
  <si>
    <t>205-1 У</t>
  </si>
  <si>
    <t>206 У</t>
  </si>
  <si>
    <t>Supervision of construction: Injection lines in Nuraly well # 5,44,81,84,86</t>
  </si>
  <si>
    <t>Авторский надзор за строительством: Нагнетательные линии на м/р Нуралы скв.5,44,81,84,86</t>
  </si>
  <si>
    <t>207 У</t>
  </si>
  <si>
    <t>Technical supervision of construction: UPN modernization (the 2nd stage)</t>
  </si>
  <si>
    <t>Технический надзор за строительством: Модернизация УПН (2-й этап)</t>
  </si>
  <si>
    <t>208 У</t>
  </si>
  <si>
    <t>Supervision of construction: UPN modernization (the 2nd stage)</t>
  </si>
  <si>
    <t>Авторский надзор за строительством: Модернизация УПН (2-й этап)</t>
  </si>
  <si>
    <t>209 У</t>
  </si>
  <si>
    <t>Technical supervision of construction: Metering station build-up on DNS on south part Nuraly's oilfield</t>
  </si>
  <si>
    <t>Технический надзор за строительством: Монтаж ЗУ на ДНС Южный на м/р Нуралы</t>
  </si>
  <si>
    <t>210 У</t>
  </si>
  <si>
    <t>Supervision of construction: Metering station build-up on DNS on south part Nuraly's oilfield</t>
  </si>
  <si>
    <t>Авторский надзор за строительством: Монтаж ЗУ на ДНС Южный на м/р Нуралы</t>
  </si>
  <si>
    <t>211 У</t>
  </si>
  <si>
    <t>State Expertise of Projects</t>
  </si>
  <si>
    <t>Государственная экспертиза проектов (Комплексная вневедомственная экспертиза проекта "Модернизация УПГ-1 и УПГ-2")</t>
  </si>
  <si>
    <t>в течение 45 дней после предоплаты</t>
  </si>
  <si>
    <t>100% - авансовый платеж</t>
  </si>
  <si>
    <t>212 У</t>
  </si>
  <si>
    <t>Государственная экспертиза проектов (Комплексная вневедомственная экспертиза проекта "Монтаж мультифазных центробежных насосов в количестве 3 единиц на ДНС Северная, ГУ-3, ГУ-4")</t>
  </si>
  <si>
    <t>213 У</t>
  </si>
  <si>
    <t>Государственная экспертиза проектов (Комплексная вневедомственная экспертиза проекта "Обустройство нагнетательной скважины 210 и добывающей скважины 407 на м/р Нуралы")</t>
  </si>
  <si>
    <t>213- У</t>
  </si>
  <si>
    <t>Государственная экспертиза проекта "ВЛ-6кВ на ГУ-3, ГУ-4 на м/р Акшабулак"</t>
  </si>
  <si>
    <t>Октябрь-ноябрь 2016г.</t>
  </si>
  <si>
    <t>в течение 45рабочих дней после предоплаты</t>
  </si>
  <si>
    <t>6; 11;20; 21;</t>
  </si>
  <si>
    <t>214 У</t>
  </si>
  <si>
    <t>Государственная экспертиза проектов (Комплексная вневедомственная экспертиза проекта  "Нагнетательные линии с обустройством устьев  скважин №69н и 70н  на м/р Аксай ")</t>
  </si>
  <si>
    <t>215 У</t>
  </si>
  <si>
    <t>Государственная экспертиза проектов (Комплексная вневедомственная экспертиза проекта "Электроснабжение печей на 15-ом км нефтепровода")</t>
  </si>
  <si>
    <t>216 У</t>
  </si>
  <si>
    <t>Государственная экспертиза проектов (Комплексная вневедомственная экспертиза проекта "Модернизация системы пожарной сигнализации Акшабулак и Нуралы")</t>
  </si>
  <si>
    <t>217 У</t>
  </si>
  <si>
    <t>Государственная экспертиза проектов (Комплексная вневедомственная экспертиза проекта "Замена замерной установки Агар, установленной на УПН м/р Нуралы на АГЗУ ОЗНА-Массомер")</t>
  </si>
  <si>
    <t>218 У</t>
  </si>
  <si>
    <t>Государственная экспертиза проектов (Комплексная вневедомственная экспертиза проекта "Выкидная линия с обустройством устья скважины №366 Акшабулак")</t>
  </si>
  <si>
    <t>219 У</t>
  </si>
  <si>
    <t>Государственная экспертиза проектов (Комплексная вневедомственная экспертиза проекта "Выкидная линия с обустройством устья скважины №77(ГС) Аксай")</t>
  </si>
  <si>
    <t>220 У</t>
  </si>
  <si>
    <t>Государственная экспертиза проектов ("Замена высоковольтных кабелей с установкой дополнительных железобетонных опор выход на ВЛ-6кВ от ПС-110/6кВ "Нуралы-1")</t>
  </si>
  <si>
    <t>221 У</t>
  </si>
  <si>
    <t>Maintenance switch to another functional currency</t>
  </si>
  <si>
    <t>Cопровождения перехода на другую функциональную валюту</t>
  </si>
  <si>
    <t>222 У</t>
  </si>
  <si>
    <t>74.90.19.000.010.00.0777.000000000000</t>
  </si>
  <si>
    <t>Услуги по корректировке проектной/технической документации/схем/паспортов и аналогичных документов</t>
  </si>
  <si>
    <t>Development of oil loss standars in Eas, South, Central  Akshabulak, Nuraly and development of oil loss standards during truck transportation, tank storage and railway transfer</t>
  </si>
  <si>
    <t>Разработка нормативов технологических потерь нефти м/р Акшабулак Восточный, Южный, Центральный, Нуралы и Разработка нормативов потери нефти при подготовке и транспортировке , хранение в резервуарах.</t>
  </si>
  <si>
    <t>223 У</t>
  </si>
  <si>
    <t>70.22.11.000.002.00.0777.000000000000</t>
  </si>
  <si>
    <t>Услуга консультационные  по вопросам стратегий, концепций, бизнес-планов, моделей, докладов и аналогичных программ</t>
  </si>
  <si>
    <t>Design polymer flooding on Akshabulak and Nuraly</t>
  </si>
  <si>
    <t>Проектирование полимерного заводнения на месторождениях Акшабулак и Нуралы</t>
  </si>
  <si>
    <t>224 У</t>
  </si>
  <si>
    <t>Routine maintenance of boiler</t>
  </si>
  <si>
    <t>The maintenance of boilers</t>
  </si>
  <si>
    <t>Содержание котельных</t>
  </si>
  <si>
    <t>225 У</t>
  </si>
  <si>
    <t>Repair with replacement of the worn-out details of means of a production household purpose</t>
  </si>
  <si>
    <t>Repair of household equipment</t>
  </si>
  <si>
    <t>Перевод враздел работ</t>
  </si>
  <si>
    <t>226 У</t>
  </si>
  <si>
    <t>45.20.21.335.002.00.0777.000000000000</t>
  </si>
  <si>
    <t>Maintenance of motor transport</t>
  </si>
  <si>
    <t>Maintenance of motor transport (replacement of oils, liquids, filters, shoe block, candles, belts)</t>
  </si>
  <si>
    <t>Техобслуживание и ремонт транспорта Форд F-350</t>
  </si>
  <si>
    <t>227 У</t>
  </si>
  <si>
    <t>Acoustic and vibration test</t>
  </si>
  <si>
    <t>Acoustic testing of cementing in the construction of  wells</t>
  </si>
  <si>
    <t>Акустический контроль цементирования при строительстве скважин</t>
  </si>
  <si>
    <t>228 У</t>
  </si>
  <si>
    <t>Acoustic testing of cementing in the construction of  horizontal wells</t>
  </si>
  <si>
    <t>Акустический контроль цементирования при строительстве горизонтальных скважин</t>
  </si>
  <si>
    <t>229 У</t>
  </si>
  <si>
    <t>Maintenance of mobile radio relay station</t>
  </si>
  <si>
    <t>Техническое обслуживание и ремонтные работы радиорелейного оборудования на м/р Нуралы - м/р Акшабулак</t>
  </si>
  <si>
    <t>230 У</t>
  </si>
  <si>
    <t>33.14.11.120.000.00.0777.000000000000</t>
  </si>
  <si>
    <t>Услуги по техническому обслуживанию генераторных установок и аналогичного электрогенерирующего оборудования</t>
  </si>
  <si>
    <t>Maintenance of diesel generators</t>
  </si>
  <si>
    <t xml:space="preserve">Услуга по диагностике и ремонту  ДЭС </t>
  </si>
  <si>
    <t>231 У</t>
  </si>
  <si>
    <t>74.90.20.000.048.00.0777.000000000000</t>
  </si>
  <si>
    <t>Услуги по чистке промышленного оборудования/изделий</t>
  </si>
  <si>
    <t>Current maintenance of furnaces</t>
  </si>
  <si>
    <t>Услуги по чистке промышленного оборудования</t>
  </si>
  <si>
    <t xml:space="preserve">Service of furnaces of oil heating </t>
  </si>
  <si>
    <t>Услуги по обслуживанию печей;  
Обслуживание и ремонт печей подогрева НПС Кумколь</t>
  </si>
  <si>
    <t>232 У</t>
  </si>
  <si>
    <t>233 У</t>
  </si>
  <si>
    <t>Переход с раздел работ</t>
  </si>
  <si>
    <t>234 У</t>
  </si>
  <si>
    <t>235 У</t>
  </si>
  <si>
    <t>33.12.29.900.021.00.0777.000000000000</t>
  </si>
  <si>
    <t>Услуги по техническому обслуживанию газовых установок/оборудования/систем/аппаратов/газопроводов</t>
  </si>
  <si>
    <t>236 У</t>
  </si>
  <si>
    <t>237 У</t>
  </si>
  <si>
    <t>58.29.31.100.000.00.0777.000000000000</t>
  </si>
  <si>
    <t>Услуги по лицензированию готового программного обеспечения системного</t>
  </si>
  <si>
    <t>Услуги по получению лицензий на готовое программное обеспечение системное, без получения авторских и имущественных прав</t>
  </si>
  <si>
    <t>238 У</t>
  </si>
  <si>
    <t>239 У</t>
  </si>
  <si>
    <t>Кызылординская обл. м/р "Кумколь"</t>
  </si>
  <si>
    <t>240 У</t>
  </si>
  <si>
    <t>35.22.10.100.000.00.0777.000000000000</t>
  </si>
  <si>
    <t>Услуги по распределению газообразного топлива</t>
  </si>
  <si>
    <t>Services in supply of gaseous fuel in gas-distributing networks</t>
  </si>
  <si>
    <t>Потребление газа бойлерной установкой Н-3320 на камере скребка м/р Кумколь</t>
  </si>
  <si>
    <t>Переход с ДПЗ</t>
  </si>
  <si>
    <t>241 У</t>
  </si>
  <si>
    <t>Performance of operations on collecting, utilization, placement or waste disposal</t>
  </si>
  <si>
    <t xml:space="preserve">Услуги по вывозу и утилизации твердо-бытовых отходов </t>
  </si>
  <si>
    <t>ноябрь -декабрь 2015г.</t>
  </si>
  <si>
    <t>с момента обявления до заключение договора</t>
  </si>
  <si>
    <t>242 У</t>
  </si>
  <si>
    <t>243 У</t>
  </si>
  <si>
    <t>244 У</t>
  </si>
  <si>
    <t>245 У</t>
  </si>
  <si>
    <t>Технический надзор за строительством: Выкидные линии с обустройством устьев скважин №57, 58 м/р Аксай 2016 г</t>
  </si>
  <si>
    <t>246 У</t>
  </si>
  <si>
    <t>Авторский надзор за строительством: Выкидные линии с обустройством устьев скважин №57,58 м/р Аксай 2016 г</t>
  </si>
  <si>
    <t>247 У</t>
  </si>
  <si>
    <t>248 У</t>
  </si>
  <si>
    <t xml:space="preserve">Услуги по вывозу и утилизации нефтяного шлама, отработанных масел и промасленной ветоши </t>
  </si>
  <si>
    <t>249 У</t>
  </si>
  <si>
    <t xml:space="preserve">Workover - elimination </t>
  </si>
  <si>
    <t xml:space="preserve">Проведение ликвидационных работ на скважине №11 </t>
  </si>
  <si>
    <t>до 31марта 2016г.</t>
  </si>
  <si>
    <t>250 У</t>
  </si>
  <si>
    <t>Инженерная проверка технического состояния оборудования с составлением отчета и рекомендации для последующей эксплуатации 4-х компрессорных установок на хранении</t>
  </si>
  <si>
    <t>251 У</t>
  </si>
  <si>
    <t>Независимая экспертиза оценки ТОО КГМ по разведочному блоку А для обоснования участия в совместной работе с ТОО КМ</t>
  </si>
  <si>
    <t>РК, Кызылординская г. Кызылорда</t>
  </si>
  <si>
    <t>252 У</t>
  </si>
  <si>
    <t>69.10.12.000.000.00.0777.000000000004</t>
  </si>
  <si>
    <t>Услуги юридические консультационные</t>
  </si>
  <si>
    <t>Law consulting services in support of extending the term of the subsoil use rights at the fields</t>
  </si>
  <si>
    <t>Услуги юридические консультационные, связанные с правовым сопровождением переговорных процессов и аналогичных мероприятий</t>
  </si>
  <si>
    <t>Юридические консультационные услуги по сопровождению продления срока действия прав недропользования на месторождениях</t>
  </si>
  <si>
    <t>253 У</t>
  </si>
  <si>
    <t>Legal consulting services in support of the conversion of the contract territory of Aksai field</t>
  </si>
  <si>
    <t>Юридические консультационные услуги по сопровождению преобразования контрактной территории месторождения Аксай</t>
  </si>
  <si>
    <t>254 У</t>
  </si>
  <si>
    <t>Detailed time standards for technological processes in the workover</t>
  </si>
  <si>
    <t>Укрупнённые нормы времени на технологические процессы при капитальном ремонте скважин</t>
  </si>
  <si>
    <t>254-1 У</t>
  </si>
  <si>
    <t>Detailed time standards for technological processes in the current well workover</t>
  </si>
  <si>
    <t>Укрупнённые нормы времени на технологические процессы при текущем ремонте скважин</t>
  </si>
  <si>
    <t>6; 7; 11;</t>
  </si>
  <si>
    <t>255 У</t>
  </si>
  <si>
    <t>255-1 У</t>
  </si>
  <si>
    <t>256 У</t>
  </si>
  <si>
    <t>Operational and maintenance to electrical outage and 6 kV overhead line of Aksai</t>
  </si>
  <si>
    <t>Оперативное и эксплуатационное обслуживание с ППР электрооборудования и ВЛ-6 кВ Аксай</t>
  </si>
  <si>
    <t>257 У</t>
  </si>
  <si>
    <t>Purchasing of the additional Petrel EasyFrac module</t>
  </si>
  <si>
    <t>Приобретение дополнительного модуля Petrel EasyFrac</t>
  </si>
  <si>
    <t>258 У</t>
  </si>
  <si>
    <t>Purchasing of additional Pipesim modules</t>
  </si>
  <si>
    <t>Приобретение дополнительных модулей Pipesim</t>
  </si>
  <si>
    <t>259 У</t>
  </si>
  <si>
    <t>Prepare for and participate in the Olympics " KazMunaiGas "</t>
  </si>
  <si>
    <t>Подготовка и участие в спартакиаде АО "РД "КазМунайгаз"</t>
  </si>
  <si>
    <t>до 30 сентября 2015г.</t>
  </si>
  <si>
    <t>260 У</t>
  </si>
  <si>
    <t>261 У</t>
  </si>
  <si>
    <t>262 У</t>
  </si>
  <si>
    <t>Services in demercurization of mercury-containing lamps</t>
  </si>
  <si>
    <t>Services of neutralization of mercury-containing lamps with extraction containing of the mercury in them and/or its connections</t>
  </si>
  <si>
    <t>Услуги по вывозу и утилизации отработанных люминестцентных и ртутьсодержащих ламп</t>
  </si>
  <si>
    <t>263 У</t>
  </si>
  <si>
    <t>Technical supervision of construction: Additional heat exchange unit for collector 3" and 5" COPS Akshabulak</t>
  </si>
  <si>
    <t>Технический надзор за строительством: Дополнительные теплообменники для коллекторов 3" и 5" на ЦППН м/р Акшабулак</t>
  </si>
  <si>
    <t>264 У</t>
  </si>
  <si>
    <t>Supervision of construction: Additional heat exchange unit for collector 3" and 5" COPS Akshabulak</t>
  </si>
  <si>
    <t>Авторский надзор за строительством: Дополнительные теплообменники для коллекторов 3" и 5" на ЦППН м/р Акшабулак</t>
  </si>
  <si>
    <t>265 У</t>
  </si>
  <si>
    <t>Technical supervision of construction: Construction of transposition at OVL-110 kV L-151, L-152 Substation 110/9 Akshabulak-Substation 110/6 Nuraly-1</t>
  </si>
  <si>
    <t>Технический надзор за строительством: Строительство транспозиции на ВЛ-110кВ Л-151, Л-152 ПС 110кВ ГТЭС Акшабулак-ПС 110/6 Нуралы-1</t>
  </si>
  <si>
    <t>266 У</t>
  </si>
  <si>
    <t>Supervision of construction: Construction of transposition at OVL-110 kV L-151, L-152 Substation 110/9 Akshabulak-Substation 110/6 Nuraly-1</t>
  </si>
  <si>
    <t>Авторский надзор за строительством: Строительство транспозиции на ВЛ-110кВ Л-151, Л-152 ПС 110кВ ГТЭС Акшабулак-ПС 110/6 Нуралы-1</t>
  </si>
  <si>
    <t>267 У</t>
  </si>
  <si>
    <t>Technical supervision of construction: Injection wells line №09, 271, 360, 362, 262 on a field Akshabulak and well №66 on a field Nuraly (EPC contract)</t>
  </si>
  <si>
    <t>Технический надзор за строительством: Нагнетательные линии скважин №09, 271, 360, 362, 262 на м/р Акшабулак и скважины №66 на м/р Нуралы (ЕРС-контракт)</t>
  </si>
  <si>
    <t>267-1 У</t>
  </si>
  <si>
    <t>Technical supervision of construction: Injection wells line №221,262,271,360,362 on a field Akshabulak (EPC contract)</t>
  </si>
  <si>
    <t>Технический надзор за строительством: Нагнетательные линии скважин №221,262,271,360,362 на м/р Акшабулак (ЕРС-контракт)</t>
  </si>
  <si>
    <t>268 У</t>
  </si>
  <si>
    <t>269 У</t>
  </si>
  <si>
    <t xml:space="preserve">Obtaining a certificate user of the electronic submission of estimate and regulatory framework in construction (ABC 4) </t>
  </si>
  <si>
    <t>Получение свидетельства пользователя электронного представления сметно-нормативной базы в строительстве (АВС-4)</t>
  </si>
  <si>
    <t>270 У</t>
  </si>
  <si>
    <t>Technical supervision of construction: Construction of new boiler working by LPG for main office</t>
  </si>
  <si>
    <t>Технический надзор за строительством: Строительство новой котельной для городского офиса с использованием СУВГ</t>
  </si>
  <si>
    <t>271 У</t>
  </si>
  <si>
    <t>Supervision of construction: Construction of new boiler working by LPG for main office</t>
  </si>
  <si>
    <t>Авторский надзор за строительством: Строительство новой котельной для городского офиса с использованием СУВГ</t>
  </si>
  <si>
    <t>272 У</t>
  </si>
  <si>
    <t>Государственная экспертиза проекта "Выкидные линии с обустройством устьев скважин №424, 430, 425, 414, 426, 451 на м/р Акшабулак (скв. 2017 года)"</t>
  </si>
  <si>
    <t>в течение 45 рабочих дней после предоплаты</t>
  </si>
  <si>
    <t>273 У</t>
  </si>
  <si>
    <t xml:space="preserve">Государственная экспертиза проектов Проектирование монтажа 2-х компрессорных установок для резерва на УПГ-1/УПГ-2 и 2-х компрессоров на участке перемычки газопроводов Акш-Кызылорда и ББШ </t>
  </si>
  <si>
    <t>274 У</t>
  </si>
  <si>
    <t>Государственная экспертиза проектов "Площадка для размещения опасных отходов"</t>
  </si>
  <si>
    <t>275 У</t>
  </si>
  <si>
    <t>Государственная экспертиза проектов "Проектирование газопровода Аксай (юг) – ГТЭС Акшабулак и станции очистки для природного газа"</t>
  </si>
  <si>
    <t>276 У</t>
  </si>
  <si>
    <t>Diagnosis and life extension of pressure vessels.</t>
  </si>
  <si>
    <t>Диагностика и продление срока эксплуатации сосудов работающих под давлением.</t>
  </si>
  <si>
    <t>277 У</t>
  </si>
  <si>
    <t>Servicing and repairs of lathes</t>
  </si>
  <si>
    <t>Наладка и ремонт токарных станков</t>
  </si>
  <si>
    <t>278 У</t>
  </si>
  <si>
    <t>Consumption of water for household needs in the chamber scraper Kumkol field</t>
  </si>
  <si>
    <t>Потребление воды для хозяйственных нужд на камере скребка м/р Кумколь</t>
  </si>
  <si>
    <t>РК, Кызылординская обл. м/р Кумколь</t>
  </si>
  <si>
    <t>279 У</t>
  </si>
  <si>
    <t>280 У</t>
  </si>
  <si>
    <t>281 У</t>
  </si>
  <si>
    <t>новая позиция (разделение от 267 У)</t>
  </si>
  <si>
    <t>Всего</t>
  </si>
  <si>
    <r>
      <t>Имитатор природного газа (этан 6%, пропан 4%, и-бутан 2%, бутан 4%,  изопентан 0,1%, пентан 0,1%, гексан 0,1%, гептан 0,1%, октан 0,005%, нонан 0,005%, декан 0,005%, бензол 0,005%, толуол 0,005%, азот 2%, кислород  0,5%, углекислый газ 0,5%, остальное метан). Вместимость 10дм</t>
    </r>
    <r>
      <rPr>
        <vertAlign val="superscript"/>
        <sz val="10"/>
        <rFont val="Arial"/>
        <family val="2"/>
        <charset val="204"/>
      </rPr>
      <t>3</t>
    </r>
    <r>
      <rPr>
        <sz val="10"/>
        <rFont val="Arial"/>
        <family val="2"/>
        <charset val="204"/>
      </rPr>
      <t xml:space="preserve">. Давление в баллоне 0,8 МПа. </t>
    </r>
  </si>
  <si>
    <r>
      <t>Пробирки конические для центрифуг, градуированные. Автоклавируемые. Устойчивы к температуре +120</t>
    </r>
    <r>
      <rPr>
        <vertAlign val="superscript"/>
        <sz val="10"/>
        <rFont val="Arial"/>
        <family val="2"/>
        <charset val="204"/>
      </rPr>
      <t>0</t>
    </r>
    <r>
      <rPr>
        <sz val="10"/>
        <rFont val="Arial"/>
        <family val="2"/>
        <charset val="204"/>
      </rPr>
      <t>С. Несмываемая градуировка. Высокая химическая и механическая прочность. Оптимальная прозрачность. Объем - 15 мл, градуировка - 0,1 мл,  высота - 118 мм. количество в упаковке - 100 шт.</t>
    </r>
  </si>
  <si>
    <r>
      <t xml:space="preserve">A set of spareparts for electric engines </t>
    </r>
    <r>
      <rPr>
        <i/>
        <sz val="10"/>
        <rFont val="Arial"/>
        <family val="2"/>
        <charset val="204"/>
      </rPr>
      <t>ДНС Север</t>
    </r>
    <r>
      <rPr>
        <sz val="10"/>
        <rFont val="Arial"/>
        <family val="2"/>
        <charset val="204"/>
      </rPr>
      <t xml:space="preserve"> Siemens </t>
    </r>
  </si>
  <si>
    <r>
      <t>УЭЦН 320-</t>
    </r>
    <r>
      <rPr>
        <sz val="10"/>
        <color rgb="FF1F497D"/>
        <rFont val="Arial"/>
        <family val="2"/>
        <charset val="204"/>
      </rPr>
      <t>16</t>
    </r>
    <r>
      <rPr>
        <sz val="10"/>
        <color rgb="FF000000"/>
        <rFont val="Arial"/>
        <family val="2"/>
        <charset val="204"/>
      </rPr>
      <t xml:space="preserve">00 для добычи нефти и газа, подача 320 м³, напор </t>
    </r>
    <r>
      <rPr>
        <sz val="10"/>
        <color rgb="FF1F497D"/>
        <rFont val="Arial"/>
        <family val="2"/>
        <charset val="204"/>
      </rPr>
      <t>16</t>
    </r>
    <r>
      <rPr>
        <sz val="10"/>
        <color rgb="FF000000"/>
        <rFont val="Arial"/>
        <family val="2"/>
        <charset val="204"/>
      </rPr>
      <t xml:space="preserve">00 м. под 140мм экс.колонну. В комплект наземного оборудования входит: Станция управления – 630А с входным и выходным фильтрами; ТМПН-400кВт.  </t>
    </r>
  </si>
  <si>
    <r>
      <t>УЭЦН 320-</t>
    </r>
    <r>
      <rPr>
        <sz val="10"/>
        <color rgb="FF1F497D"/>
        <rFont val="Arial"/>
        <family val="2"/>
        <charset val="204"/>
      </rPr>
      <t>16</t>
    </r>
    <r>
      <rPr>
        <sz val="10"/>
        <color rgb="FF000000"/>
        <rFont val="Arial"/>
        <family val="2"/>
        <charset val="204"/>
      </rPr>
      <t xml:space="preserve">00 для добычи нефти и газа, подача 320 м³, напор </t>
    </r>
    <r>
      <rPr>
        <sz val="10"/>
        <color rgb="FF1F497D"/>
        <rFont val="Arial"/>
        <family val="2"/>
        <charset val="204"/>
      </rPr>
      <t>16</t>
    </r>
    <r>
      <rPr>
        <sz val="10"/>
        <color rgb="FF000000"/>
        <rFont val="Arial"/>
        <family val="2"/>
        <charset val="204"/>
      </rPr>
      <t xml:space="preserve">00 м. под 168 мм экс.колонну. В комплект наземного оборудования входит: Станция управления – 630А с входным и выходным фильтрами; ТМПН-400кВт.  </t>
    </r>
  </si>
  <si>
    <r>
      <t>УЭЦН 400-</t>
    </r>
    <r>
      <rPr>
        <sz val="10"/>
        <color rgb="FF1F497D"/>
        <rFont val="Arial"/>
        <family val="2"/>
        <charset val="204"/>
      </rPr>
      <t>16</t>
    </r>
    <r>
      <rPr>
        <sz val="10"/>
        <color rgb="FF000000"/>
        <rFont val="Arial"/>
        <family val="2"/>
        <charset val="204"/>
      </rPr>
      <t xml:space="preserve">00 для добычи нефти и газа, подача 400 м³, напор </t>
    </r>
    <r>
      <rPr>
        <sz val="10"/>
        <color rgb="FF1F497D"/>
        <rFont val="Arial"/>
        <family val="2"/>
        <charset val="204"/>
      </rPr>
      <t>16</t>
    </r>
    <r>
      <rPr>
        <sz val="10"/>
        <color rgb="FF000000"/>
        <rFont val="Arial"/>
        <family val="2"/>
        <charset val="204"/>
      </rPr>
      <t xml:space="preserve">00 м. под 140мм экс.колонну. В комплект наземного оборудования входит: Станция управления – 630А с входным и выходным фильтрами; ТМПН-400кВт.  </t>
    </r>
  </si>
  <si>
    <r>
      <t>УЭЦН 400-</t>
    </r>
    <r>
      <rPr>
        <sz val="10"/>
        <color rgb="FF1F497D"/>
        <rFont val="Arial"/>
        <family val="2"/>
        <charset val="204"/>
      </rPr>
      <t>16</t>
    </r>
    <r>
      <rPr>
        <sz val="10"/>
        <color rgb="FF000000"/>
        <rFont val="Arial"/>
        <family val="2"/>
        <charset val="204"/>
      </rPr>
      <t xml:space="preserve">00 для добычи нефти и газа, подача 400 м³, напор </t>
    </r>
    <r>
      <rPr>
        <sz val="10"/>
        <color rgb="FF1F497D"/>
        <rFont val="Arial"/>
        <family val="2"/>
        <charset val="204"/>
      </rPr>
      <t>16</t>
    </r>
    <r>
      <rPr>
        <sz val="10"/>
        <color rgb="FF000000"/>
        <rFont val="Arial"/>
        <family val="2"/>
        <charset val="204"/>
      </rPr>
      <t xml:space="preserve">00 м. под 168 мм экс.колонну. В комплект наземного оборудования входит: Станция управления – 630А с входным и выходным фильтрами; ТМПН-400кВт.  </t>
    </r>
  </si>
  <si>
    <r>
      <t>УЭЦН 500-</t>
    </r>
    <r>
      <rPr>
        <sz val="10"/>
        <color rgb="FF1F497D"/>
        <rFont val="Arial"/>
        <family val="2"/>
        <charset val="204"/>
      </rPr>
      <t>16</t>
    </r>
    <r>
      <rPr>
        <sz val="10"/>
        <color rgb="FF000000"/>
        <rFont val="Arial"/>
        <family val="2"/>
        <charset val="204"/>
      </rPr>
      <t xml:space="preserve">00 для добычи нефти и газа, подача 500 м³, напор </t>
    </r>
    <r>
      <rPr>
        <sz val="10"/>
        <color rgb="FF1F497D"/>
        <rFont val="Arial"/>
        <family val="2"/>
        <charset val="204"/>
      </rPr>
      <t>16</t>
    </r>
    <r>
      <rPr>
        <sz val="10"/>
        <color rgb="FF000000"/>
        <rFont val="Arial"/>
        <family val="2"/>
        <charset val="204"/>
      </rPr>
      <t xml:space="preserve">00 м. под 140мм экс.колонну. В комплект наземного оборудования входит: Станция управления – 630А с входным и выходным фильтрами; ТМПН-400кВт.  </t>
    </r>
  </si>
  <si>
    <r>
      <t>УЭЦН 500-</t>
    </r>
    <r>
      <rPr>
        <sz val="10"/>
        <color rgb="FF1F497D"/>
        <rFont val="Arial"/>
        <family val="2"/>
        <charset val="204"/>
      </rPr>
      <t>16</t>
    </r>
    <r>
      <rPr>
        <sz val="10"/>
        <color rgb="FF000000"/>
        <rFont val="Arial"/>
        <family val="2"/>
        <charset val="204"/>
      </rPr>
      <t xml:space="preserve">00 для добычи нефти и газа, подача 500 м³, напор </t>
    </r>
    <r>
      <rPr>
        <sz val="10"/>
        <color rgb="FF1F497D"/>
        <rFont val="Arial"/>
        <family val="2"/>
        <charset val="204"/>
      </rPr>
      <t>16</t>
    </r>
    <r>
      <rPr>
        <sz val="10"/>
        <color rgb="FF000000"/>
        <rFont val="Arial"/>
        <family val="2"/>
        <charset val="204"/>
      </rPr>
      <t xml:space="preserve">00 м. под 168 мм экс.колонну. В комплект наземного оборудования входит: Станция управления – 630А с входным и выходным фильтрами; ТМПН-400кВт.  </t>
    </r>
  </si>
  <si>
    <t>"Air Conditioning.
Split with wall-mounted indoor unit
Performance: - 3200Vt cooling - heating 3500Vt
Power P, V, Hz: 1/220/50
Power consumption: - Cooling 1150Vt - Heating 1095Vt
Current consumption: - Cooling 5,2A - Heating 4,5 A.
Dimensions W * H * D: 798 * 540 * 320
Weight: 37.6"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</si>
</sst>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р_._-;\-* #,##0_р_._-;_-* \-??_р_._-;_-@_-"/>
    <numFmt numFmtId="165" formatCode="_-* #,##0.0_р_._-;\-* #,##0.0_р_._-;_-* \-??_р_._-;_-@_-"/>
    <numFmt numFmtId="166" formatCode="_-* #,##0.00_р_._-;\-* #,##0.00_р_._-;_-* \-??_р_._-;_-@_-"/>
    <numFmt numFmtId="167" formatCode="#,##0.0;[Red]#,##0.0"/>
  </numFmts>
  <fonts count="8" x14ac:knownFonts="1">
    <font>
      <sz val="11"/>
      <color rgb="FF000000"/>
      <name val="Calibri"/>
      <family val="2"/>
      <charset val="204"/>
    </font>
    <font>
      <sz val="10"/>
      <color rgb="FF000000"/>
      <name val="Arial"/>
      <family val="2"/>
      <charset val="204"/>
    </font>
    <font>
      <sz val="10"/>
      <name val="Arial"/>
      <family val="2"/>
      <charset val="204"/>
    </font>
    <font>
      <b/>
      <sz val="10"/>
      <color rgb="FF000000"/>
      <name val="Arial"/>
      <family val="2"/>
      <charset val="204"/>
    </font>
    <font>
      <b/>
      <sz val="10"/>
      <name val="Arial"/>
      <family val="2"/>
      <charset val="204"/>
    </font>
    <font>
      <vertAlign val="superscript"/>
      <sz val="10"/>
      <name val="Arial"/>
      <family val="2"/>
      <charset val="204"/>
    </font>
    <font>
      <i/>
      <sz val="10"/>
      <name val="Arial"/>
      <family val="2"/>
      <charset val="204"/>
    </font>
    <font>
      <sz val="10"/>
      <color rgb="FF1F497D"/>
      <name val="Arial"/>
      <family val="2"/>
      <charset val="20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50">
    <xf numFmtId="0" fontId="0" fillId="0" borderId="0" xfId="0"/>
    <xf numFmtId="0" fontId="4" fillId="0" borderId="1" xfId="0" applyFont="1" applyFill="1" applyBorder="1" applyAlignment="1">
      <alignment horizontal="center" vertical="center" wrapText="1"/>
    </xf>
    <xf numFmtId="164" fontId="3" fillId="0" borderId="1" xfId="0" applyNumberFormat="1" applyFont="1" applyFill="1" applyBorder="1" applyAlignment="1" applyProtection="1">
      <alignment horizontal="center" wrapText="1"/>
    </xf>
    <xf numFmtId="0" fontId="3" fillId="0" borderId="0" xfId="0" applyFont="1" applyFill="1" applyAlignment="1">
      <alignment horizontal="center" vertical="center" wrapText="1"/>
    </xf>
    <xf numFmtId="0" fontId="4"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1" fillId="0" borderId="2" xfId="0" applyFont="1" applyFill="1" applyBorder="1" applyAlignment="1">
      <alignment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pplyProtection="1">
      <alignment horizontal="left" wrapText="1"/>
      <protection hidden="1"/>
    </xf>
    <xf numFmtId="0" fontId="1" fillId="0" borderId="1" xfId="0" applyFont="1" applyFill="1" applyBorder="1" applyAlignment="1">
      <alignment horizontal="left" vertical="center" wrapText="1"/>
    </xf>
    <xf numFmtId="2" fontId="1" fillId="0" borderId="1" xfId="0" applyNumberFormat="1" applyFont="1" applyFill="1" applyBorder="1" applyAlignment="1" applyProtection="1">
      <alignment horizontal="left" wrapText="1"/>
      <protection hidden="1"/>
    </xf>
    <xf numFmtId="0" fontId="1" fillId="0" borderId="1" xfId="0" applyFont="1" applyFill="1" applyBorder="1" applyAlignment="1">
      <alignment vertic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pplyProtection="1">
      <alignment horizontal="left" vertical="center" wrapText="1"/>
      <protection hidden="1"/>
    </xf>
    <xf numFmtId="49" fontId="2" fillId="0" borderId="1" xfId="0" applyNumberFormat="1" applyFont="1" applyFill="1" applyBorder="1" applyAlignment="1">
      <alignment vertical="center" wrapText="1"/>
    </xf>
    <xf numFmtId="164" fontId="1" fillId="0" borderId="1" xfId="0" applyNumberFormat="1" applyFont="1" applyFill="1" applyBorder="1" applyAlignment="1" applyProtection="1">
      <alignment horizontal="right" wrapText="1"/>
    </xf>
    <xf numFmtId="49" fontId="1" fillId="0" borderId="3" xfId="0" applyNumberFormat="1" applyFont="1" applyFill="1" applyBorder="1" applyAlignment="1" applyProtection="1">
      <alignment horizontal="left" wrapText="1"/>
      <protection hidden="1"/>
    </xf>
    <xf numFmtId="4" fontId="2" fillId="0" borderId="3" xfId="0" applyNumberFormat="1" applyFont="1" applyFill="1" applyBorder="1" applyAlignment="1">
      <alignment horizontal="center" vertical="center" wrapText="1"/>
    </xf>
    <xf numFmtId="164" fontId="1" fillId="0" borderId="1" xfId="0" applyNumberFormat="1" applyFont="1" applyFill="1" applyBorder="1" applyAlignment="1" applyProtection="1">
      <alignment horizontal="center" wrapText="1"/>
    </xf>
    <xf numFmtId="49" fontId="1" fillId="0" borderId="4" xfId="0" applyNumberFormat="1" applyFont="1" applyFill="1" applyBorder="1" applyAlignment="1" applyProtection="1">
      <alignment horizontal="left" wrapText="1"/>
      <protection hidden="1"/>
    </xf>
    <xf numFmtId="2" fontId="2" fillId="0" borderId="1" xfId="0" applyNumberFormat="1" applyFont="1" applyFill="1" applyBorder="1" applyAlignment="1" applyProtection="1">
      <alignment vertical="center" wrapText="1"/>
      <protection hidden="1"/>
    </xf>
    <xf numFmtId="0" fontId="1" fillId="0" borderId="1" xfId="0" applyFont="1" applyFill="1" applyBorder="1" applyAlignment="1">
      <alignment horizontal="center" wrapText="1"/>
    </xf>
    <xf numFmtId="0" fontId="1" fillId="0" borderId="1" xfId="0" applyFont="1" applyFill="1" applyBorder="1" applyAlignment="1">
      <alignment horizontal="left" wrapText="1"/>
    </xf>
    <xf numFmtId="0" fontId="1" fillId="0" borderId="1" xfId="0" applyFont="1" applyFill="1" applyBorder="1" applyAlignment="1">
      <alignment wrapText="1"/>
    </xf>
    <xf numFmtId="167" fontId="1" fillId="0" borderId="1" xfId="0" applyNumberFormat="1" applyFont="1" applyFill="1" applyBorder="1" applyAlignment="1">
      <alignment horizontal="left" wrapText="1"/>
    </xf>
    <xf numFmtId="0" fontId="1" fillId="0" borderId="3" xfId="0" applyFont="1" applyFill="1" applyBorder="1" applyAlignment="1">
      <alignment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wrapText="1"/>
    </xf>
    <xf numFmtId="0" fontId="3" fillId="0" borderId="0" xfId="0" applyFont="1" applyFill="1" applyAlignment="1">
      <alignment horizontal="left" vertical="center" wrapText="1"/>
    </xf>
    <xf numFmtId="164" fontId="1" fillId="0" borderId="0" xfId="0" applyNumberFormat="1" applyFont="1" applyFill="1" applyBorder="1" applyAlignment="1" applyProtection="1">
      <alignment wrapText="1"/>
    </xf>
    <xf numFmtId="0" fontId="3" fillId="0" borderId="0" xfId="0" applyFont="1" applyFill="1" applyAlignment="1">
      <alignment vertical="center" wrapText="1"/>
    </xf>
    <xf numFmtId="0" fontId="4" fillId="0" borderId="1" xfId="0" applyFont="1" applyFill="1" applyBorder="1" applyAlignment="1">
      <alignment horizontal="center" wrapText="1"/>
    </xf>
    <xf numFmtId="0" fontId="3" fillId="0" borderId="0" xfId="0" applyFont="1" applyFill="1" applyAlignment="1">
      <alignment horizontal="center" wrapText="1"/>
    </xf>
    <xf numFmtId="164" fontId="3" fillId="0" borderId="1" xfId="0" applyNumberFormat="1" applyFont="1" applyFill="1" applyBorder="1" applyAlignment="1" applyProtection="1">
      <alignment wrapText="1"/>
    </xf>
    <xf numFmtId="0" fontId="4" fillId="0" borderId="1" xfId="0" applyFont="1" applyFill="1" applyBorder="1" applyAlignment="1">
      <alignment wrapText="1"/>
    </xf>
    <xf numFmtId="0" fontId="3" fillId="0" borderId="0" xfId="0" applyFont="1" applyFill="1" applyAlignment="1">
      <alignment wrapText="1"/>
    </xf>
    <xf numFmtId="164" fontId="1" fillId="0" borderId="1" xfId="0" applyNumberFormat="1" applyFont="1" applyFill="1" applyBorder="1" applyAlignment="1" applyProtection="1">
      <alignment wrapText="1"/>
    </xf>
    <xf numFmtId="0" fontId="2" fillId="0" borderId="1" xfId="0" applyFont="1" applyFill="1" applyBorder="1" applyAlignment="1">
      <alignment wrapText="1"/>
    </xf>
    <xf numFmtId="165" fontId="1" fillId="0" borderId="1" xfId="0" applyNumberFormat="1" applyFont="1" applyFill="1" applyBorder="1" applyAlignment="1" applyProtection="1">
      <alignment wrapText="1"/>
    </xf>
    <xf numFmtId="166" fontId="1" fillId="0" borderId="1" xfId="0" applyNumberFormat="1" applyFont="1" applyFill="1" applyBorder="1" applyAlignment="1" applyProtection="1">
      <alignment wrapText="1"/>
    </xf>
    <xf numFmtId="0" fontId="1" fillId="0" borderId="1" xfId="0" applyFont="1" applyFill="1" applyBorder="1" applyAlignment="1" applyProtection="1">
      <alignment wrapText="1"/>
    </xf>
    <xf numFmtId="0" fontId="2" fillId="0" borderId="0" xfId="0" applyFont="1" applyFill="1" applyAlignment="1">
      <alignment wrapText="1"/>
    </xf>
    <xf numFmtId="4" fontId="1" fillId="0" borderId="1" xfId="0" applyNumberFormat="1" applyFont="1" applyFill="1" applyBorder="1" applyAlignment="1" applyProtection="1">
      <alignment wrapText="1"/>
    </xf>
    <xf numFmtId="0" fontId="3" fillId="0" borderId="1" xfId="0" applyFont="1" applyFill="1" applyBorder="1" applyAlignment="1">
      <alignment wrapText="1"/>
    </xf>
    <xf numFmtId="0" fontId="3" fillId="0"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1F497D"/>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83"/>
  <sheetViews>
    <sheetView tabSelected="1" zoomScale="85" zoomScaleNormal="85" zoomScaleSheetLayoutView="85" zoomScalePageLayoutView="85" workbookViewId="0"/>
  </sheetViews>
  <sheetFormatPr defaultRowHeight="12.75" x14ac:dyDescent="0.2"/>
  <cols>
    <col min="1" max="1" width="11" style="31" bestFit="1" customWidth="1"/>
    <col min="2" max="2" width="28.140625" style="29" bestFit="1" customWidth="1"/>
    <col min="3" max="3" width="36.42578125" style="30" bestFit="1" customWidth="1"/>
    <col min="4" max="4" width="42.140625" style="29" customWidth="1"/>
    <col min="5" max="5" width="16.7109375" style="29" bestFit="1" customWidth="1"/>
    <col min="6" max="6" width="54.5703125" style="29" customWidth="1"/>
    <col min="7" max="7" width="58.42578125" style="29" customWidth="1"/>
    <col min="8" max="8" width="54" style="29" customWidth="1"/>
    <col min="9" max="9" width="16.140625" style="31" bestFit="1" customWidth="1"/>
    <col min="10" max="10" width="21.140625" style="31" customWidth="1"/>
    <col min="11" max="11" width="23.28515625" style="31" customWidth="1"/>
    <col min="12" max="12" width="37.7109375" style="29" customWidth="1"/>
    <col min="13" max="13" width="27" style="31" customWidth="1"/>
    <col min="14" max="14" width="26.7109375" style="31" customWidth="1"/>
    <col min="15" max="15" width="23.85546875" style="31" customWidth="1"/>
    <col min="16" max="16" width="25.28515625" style="31" customWidth="1"/>
    <col min="17" max="17" width="37.28515625" style="31" customWidth="1"/>
    <col min="18" max="18" width="22.42578125" style="31" customWidth="1"/>
    <col min="19" max="19" width="17.42578125" style="31" customWidth="1"/>
    <col min="20" max="20" width="15.5703125" style="34" bestFit="1" customWidth="1"/>
    <col min="21" max="21" width="20.5703125" style="34" customWidth="1"/>
    <col min="22" max="22" width="22.42578125" style="34" customWidth="1"/>
    <col min="23" max="23" width="23.85546875" style="34" customWidth="1"/>
    <col min="24" max="24" width="19.28515625" style="31" bestFit="1" customWidth="1"/>
    <col min="25" max="25" width="12.28515625" style="31" bestFit="1" customWidth="1"/>
    <col min="26" max="26" width="16.28515625" style="32" customWidth="1"/>
    <col min="27" max="16384" width="9.140625" style="32"/>
  </cols>
  <sheetData>
    <row r="1" spans="1:26" x14ac:dyDescent="0.2">
      <c r="N1" s="32"/>
      <c r="O1" s="49" t="s">
        <v>0</v>
      </c>
      <c r="P1" s="49"/>
      <c r="Q1" s="49"/>
    </row>
    <row r="2" spans="1:26" x14ac:dyDescent="0.2">
      <c r="N2" s="32"/>
      <c r="O2" s="49" t="s">
        <v>1</v>
      </c>
      <c r="P2" s="49"/>
      <c r="Q2" s="49"/>
    </row>
    <row r="3" spans="1:26" x14ac:dyDescent="0.2">
      <c r="N3" s="32"/>
      <c r="O3" s="33"/>
      <c r="Q3" s="32"/>
    </row>
    <row r="4" spans="1:26" ht="25.5" x14ac:dyDescent="0.2">
      <c r="D4" s="32"/>
      <c r="F4" s="35" t="s">
        <v>2</v>
      </c>
    </row>
    <row r="5" spans="1:26" x14ac:dyDescent="0.2">
      <c r="F5" s="32"/>
    </row>
    <row r="6" spans="1:26" s="3" customFormat="1" ht="51" x14ac:dyDescent="0.2">
      <c r="A6" s="1" t="s">
        <v>3</v>
      </c>
      <c r="B6" s="1" t="s">
        <v>4</v>
      </c>
      <c r="C6" s="1" t="s">
        <v>5</v>
      </c>
      <c r="D6" s="1" t="s">
        <v>6</v>
      </c>
      <c r="E6" s="1" t="s">
        <v>7</v>
      </c>
      <c r="F6" s="1" t="s">
        <v>8</v>
      </c>
      <c r="G6" s="1" t="s">
        <v>9</v>
      </c>
      <c r="H6" s="1" t="s">
        <v>10</v>
      </c>
      <c r="I6" s="1" t="s">
        <v>11</v>
      </c>
      <c r="J6" s="1" t="s">
        <v>12</v>
      </c>
      <c r="K6" s="1" t="s">
        <v>13</v>
      </c>
      <c r="L6" s="1" t="s">
        <v>14</v>
      </c>
      <c r="M6" s="1" t="s">
        <v>15</v>
      </c>
      <c r="N6" s="1" t="s">
        <v>16</v>
      </c>
      <c r="O6" s="1" t="s">
        <v>17</v>
      </c>
      <c r="P6" s="1" t="s">
        <v>18</v>
      </c>
      <c r="Q6" s="1" t="s">
        <v>19</v>
      </c>
      <c r="R6" s="1" t="s">
        <v>20</v>
      </c>
      <c r="S6" s="1" t="s">
        <v>21</v>
      </c>
      <c r="T6" s="2" t="s">
        <v>22</v>
      </c>
      <c r="U6" s="2" t="s">
        <v>23</v>
      </c>
      <c r="V6" s="2" t="s">
        <v>24</v>
      </c>
      <c r="W6" s="2" t="s">
        <v>25</v>
      </c>
      <c r="X6" s="1" t="s">
        <v>26</v>
      </c>
      <c r="Y6" s="1" t="s">
        <v>27</v>
      </c>
      <c r="Z6" s="1" t="s">
        <v>28</v>
      </c>
    </row>
    <row r="7" spans="1:26" s="37" customFormat="1" x14ac:dyDescent="0.2">
      <c r="A7" s="1" t="s">
        <v>29</v>
      </c>
      <c r="B7" s="1">
        <f>A7+1</f>
        <v>2</v>
      </c>
      <c r="C7" s="1">
        <f>B7+1</f>
        <v>3</v>
      </c>
      <c r="D7" s="1">
        <f>C7+1</f>
        <v>4</v>
      </c>
      <c r="E7" s="1"/>
      <c r="F7" s="1">
        <v>5</v>
      </c>
      <c r="G7" s="1"/>
      <c r="H7" s="1">
        <v>6</v>
      </c>
      <c r="I7" s="1">
        <f t="shared" ref="I7:T7" si="0">H7+1</f>
        <v>7</v>
      </c>
      <c r="J7" s="1">
        <f t="shared" si="0"/>
        <v>8</v>
      </c>
      <c r="K7" s="1">
        <f t="shared" si="0"/>
        <v>9</v>
      </c>
      <c r="L7" s="1">
        <f t="shared" si="0"/>
        <v>10</v>
      </c>
      <c r="M7" s="1">
        <f t="shared" si="0"/>
        <v>11</v>
      </c>
      <c r="N7" s="1">
        <f t="shared" si="0"/>
        <v>12</v>
      </c>
      <c r="O7" s="1">
        <f t="shared" si="0"/>
        <v>13</v>
      </c>
      <c r="P7" s="1">
        <f t="shared" si="0"/>
        <v>14</v>
      </c>
      <c r="Q7" s="1">
        <f t="shared" si="0"/>
        <v>15</v>
      </c>
      <c r="R7" s="1">
        <f t="shared" si="0"/>
        <v>16</v>
      </c>
      <c r="S7" s="1">
        <f t="shared" si="0"/>
        <v>17</v>
      </c>
      <c r="T7" s="1">
        <f t="shared" si="0"/>
        <v>18</v>
      </c>
      <c r="U7" s="1">
        <v>19</v>
      </c>
      <c r="V7" s="1">
        <f>U7+1</f>
        <v>20</v>
      </c>
      <c r="W7" s="1">
        <f>V7+1</f>
        <v>21</v>
      </c>
      <c r="X7" s="1">
        <f>W7+1</f>
        <v>22</v>
      </c>
      <c r="Y7" s="1">
        <f>X7+1</f>
        <v>23</v>
      </c>
      <c r="Z7" s="36">
        <f>Y7+1</f>
        <v>24</v>
      </c>
    </row>
    <row r="8" spans="1:26" s="40" customFormat="1" x14ac:dyDescent="0.2">
      <c r="A8" s="1" t="s">
        <v>30</v>
      </c>
      <c r="B8" s="4"/>
      <c r="C8" s="4"/>
      <c r="D8" s="4"/>
      <c r="E8" s="4"/>
      <c r="F8" s="4"/>
      <c r="G8" s="4"/>
      <c r="H8" s="4"/>
      <c r="I8" s="1"/>
      <c r="J8" s="1"/>
      <c r="K8" s="1"/>
      <c r="L8" s="4"/>
      <c r="M8" s="1"/>
      <c r="N8" s="1"/>
      <c r="O8" s="1"/>
      <c r="P8" s="1"/>
      <c r="Q8" s="1"/>
      <c r="R8" s="1"/>
      <c r="S8" s="1"/>
      <c r="T8" s="38"/>
      <c r="U8" s="38"/>
      <c r="V8" s="38"/>
      <c r="W8" s="38"/>
      <c r="X8" s="1"/>
      <c r="Y8" s="1"/>
      <c r="Z8" s="39"/>
    </row>
    <row r="9" spans="1:26" ht="63.75" x14ac:dyDescent="0.2">
      <c r="A9" s="6" t="s">
        <v>31</v>
      </c>
      <c r="B9" s="5" t="s">
        <v>32</v>
      </c>
      <c r="C9" s="5" t="s">
        <v>33</v>
      </c>
      <c r="D9" s="5" t="s">
        <v>34</v>
      </c>
      <c r="E9" s="5" t="s">
        <v>35</v>
      </c>
      <c r="F9" s="5" t="s">
        <v>36</v>
      </c>
      <c r="G9" s="5" t="s">
        <v>37</v>
      </c>
      <c r="H9" s="5" t="s">
        <v>38</v>
      </c>
      <c r="I9" s="6" t="s">
        <v>39</v>
      </c>
      <c r="J9" s="6">
        <v>90</v>
      </c>
      <c r="K9" s="6">
        <v>430000000</v>
      </c>
      <c r="L9" s="5" t="s">
        <v>40</v>
      </c>
      <c r="M9" s="6" t="s">
        <v>41</v>
      </c>
      <c r="N9" s="6" t="s">
        <v>42</v>
      </c>
      <c r="O9" s="6" t="s">
        <v>43</v>
      </c>
      <c r="P9" s="6" t="s">
        <v>44</v>
      </c>
      <c r="Q9" s="6" t="s">
        <v>45</v>
      </c>
      <c r="R9" s="6">
        <v>868</v>
      </c>
      <c r="S9" s="6" t="s">
        <v>46</v>
      </c>
      <c r="T9" s="41">
        <v>5250</v>
      </c>
      <c r="U9" s="41">
        <v>82.39</v>
      </c>
      <c r="V9" s="41"/>
      <c r="W9" s="41"/>
      <c r="X9" s="6" t="s">
        <v>47</v>
      </c>
      <c r="Y9" s="6">
        <v>2016</v>
      </c>
      <c r="Z9" s="6"/>
    </row>
    <row r="10" spans="1:26" ht="63.75" x14ac:dyDescent="0.2">
      <c r="A10" s="6" t="s">
        <v>48</v>
      </c>
      <c r="B10" s="5" t="s">
        <v>32</v>
      </c>
      <c r="C10" s="5" t="s">
        <v>33</v>
      </c>
      <c r="D10" s="5" t="s">
        <v>34</v>
      </c>
      <c r="E10" s="5" t="s">
        <v>35</v>
      </c>
      <c r="F10" s="5" t="s">
        <v>36</v>
      </c>
      <c r="G10" s="5" t="s">
        <v>37</v>
      </c>
      <c r="H10" s="5" t="s">
        <v>38</v>
      </c>
      <c r="I10" s="6" t="s">
        <v>39</v>
      </c>
      <c r="J10" s="6">
        <v>90</v>
      </c>
      <c r="K10" s="6">
        <v>430000000</v>
      </c>
      <c r="L10" s="5" t="s">
        <v>40</v>
      </c>
      <c r="M10" s="6" t="s">
        <v>49</v>
      </c>
      <c r="N10" s="6" t="s">
        <v>42</v>
      </c>
      <c r="O10" s="6" t="s">
        <v>43</v>
      </c>
      <c r="P10" s="6" t="s">
        <v>50</v>
      </c>
      <c r="Q10" s="6" t="s">
        <v>51</v>
      </c>
      <c r="R10" s="6">
        <v>868</v>
      </c>
      <c r="S10" s="6" t="s">
        <v>46</v>
      </c>
      <c r="T10" s="41">
        <v>5250</v>
      </c>
      <c r="U10" s="41">
        <v>82.39</v>
      </c>
      <c r="V10" s="41">
        <f t="shared" ref="V10:V41" si="1">T10*U10</f>
        <v>432547.5</v>
      </c>
      <c r="W10" s="41">
        <f t="shared" ref="W10:W41" si="2">V10*1.12</f>
        <v>484453.20000000007</v>
      </c>
      <c r="X10" s="6"/>
      <c r="Y10" s="6">
        <v>2016</v>
      </c>
      <c r="Z10" s="6" t="s">
        <v>52</v>
      </c>
    </row>
    <row r="11" spans="1:26" ht="51" x14ac:dyDescent="0.2">
      <c r="A11" s="6" t="s">
        <v>53</v>
      </c>
      <c r="B11" s="5" t="s">
        <v>32</v>
      </c>
      <c r="C11" s="5" t="s">
        <v>54</v>
      </c>
      <c r="D11" s="5" t="s">
        <v>55</v>
      </c>
      <c r="E11" s="5" t="s">
        <v>56</v>
      </c>
      <c r="F11" s="5" t="s">
        <v>57</v>
      </c>
      <c r="G11" s="5" t="s">
        <v>58</v>
      </c>
      <c r="H11" s="5" t="s">
        <v>59</v>
      </c>
      <c r="I11" s="6" t="s">
        <v>60</v>
      </c>
      <c r="J11" s="6">
        <v>80</v>
      </c>
      <c r="K11" s="6">
        <v>430000000</v>
      </c>
      <c r="L11" s="5" t="s">
        <v>40</v>
      </c>
      <c r="M11" s="6" t="s">
        <v>61</v>
      </c>
      <c r="N11" s="6" t="s">
        <v>42</v>
      </c>
      <c r="O11" s="6" t="s">
        <v>43</v>
      </c>
      <c r="P11" s="6" t="s">
        <v>50</v>
      </c>
      <c r="Q11" s="6" t="s">
        <v>51</v>
      </c>
      <c r="R11" s="6">
        <v>704</v>
      </c>
      <c r="S11" s="6" t="s">
        <v>62</v>
      </c>
      <c r="T11" s="41">
        <v>1300</v>
      </c>
      <c r="U11" s="41">
        <v>4000</v>
      </c>
      <c r="V11" s="41">
        <f t="shared" si="1"/>
        <v>5200000</v>
      </c>
      <c r="W11" s="41">
        <f t="shared" si="2"/>
        <v>5824000.0000000009</v>
      </c>
      <c r="X11" s="6"/>
      <c r="Y11" s="6">
        <v>2016</v>
      </c>
      <c r="Z11" s="42"/>
    </row>
    <row r="12" spans="1:26" ht="63.75" x14ac:dyDescent="0.2">
      <c r="A12" s="6" t="s">
        <v>63</v>
      </c>
      <c r="B12" s="5" t="s">
        <v>32</v>
      </c>
      <c r="C12" s="5" t="s">
        <v>64</v>
      </c>
      <c r="D12" s="5" t="s">
        <v>34</v>
      </c>
      <c r="E12" s="5" t="s">
        <v>35</v>
      </c>
      <c r="F12" s="5" t="s">
        <v>65</v>
      </c>
      <c r="G12" s="5" t="s">
        <v>37</v>
      </c>
      <c r="H12" s="5" t="s">
        <v>38</v>
      </c>
      <c r="I12" s="6" t="s">
        <v>39</v>
      </c>
      <c r="J12" s="6">
        <v>90</v>
      </c>
      <c r="K12" s="6">
        <v>430000000</v>
      </c>
      <c r="L12" s="5" t="s">
        <v>40</v>
      </c>
      <c r="M12" s="6" t="s">
        <v>41</v>
      </c>
      <c r="N12" s="6" t="s">
        <v>66</v>
      </c>
      <c r="O12" s="6" t="s">
        <v>43</v>
      </c>
      <c r="P12" s="6" t="s">
        <v>44</v>
      </c>
      <c r="Q12" s="6" t="s">
        <v>51</v>
      </c>
      <c r="R12" s="6">
        <v>868</v>
      </c>
      <c r="S12" s="6" t="s">
        <v>46</v>
      </c>
      <c r="T12" s="41">
        <v>750</v>
      </c>
      <c r="U12" s="41">
        <v>77</v>
      </c>
      <c r="V12" s="41">
        <f t="shared" si="1"/>
        <v>57750</v>
      </c>
      <c r="W12" s="41">
        <f t="shared" si="2"/>
        <v>64680.000000000007</v>
      </c>
      <c r="X12" s="6"/>
      <c r="Y12" s="6">
        <v>2016</v>
      </c>
      <c r="Z12" s="42"/>
    </row>
    <row r="13" spans="1:26" ht="51" x14ac:dyDescent="0.2">
      <c r="A13" s="6" t="s">
        <v>67</v>
      </c>
      <c r="B13" s="5" t="s">
        <v>32</v>
      </c>
      <c r="C13" s="5" t="s">
        <v>68</v>
      </c>
      <c r="D13" s="5" t="s">
        <v>69</v>
      </c>
      <c r="E13" s="5" t="s">
        <v>70</v>
      </c>
      <c r="F13" s="5" t="s">
        <v>71</v>
      </c>
      <c r="G13" s="5" t="s">
        <v>70</v>
      </c>
      <c r="H13" s="5" t="s">
        <v>72</v>
      </c>
      <c r="I13" s="6" t="s">
        <v>47</v>
      </c>
      <c r="J13" s="6">
        <v>80</v>
      </c>
      <c r="K13" s="6">
        <v>430000000</v>
      </c>
      <c r="L13" s="5" t="s">
        <v>40</v>
      </c>
      <c r="M13" s="6" t="s">
        <v>41</v>
      </c>
      <c r="N13" s="6" t="s">
        <v>73</v>
      </c>
      <c r="O13" s="6" t="s">
        <v>43</v>
      </c>
      <c r="P13" s="6" t="s">
        <v>74</v>
      </c>
      <c r="Q13" s="6" t="s">
        <v>51</v>
      </c>
      <c r="R13" s="6" t="s">
        <v>75</v>
      </c>
      <c r="S13" s="6" t="s">
        <v>76</v>
      </c>
      <c r="T13" s="41">
        <v>5</v>
      </c>
      <c r="U13" s="41">
        <f>39695710/5</f>
        <v>7939142</v>
      </c>
      <c r="V13" s="41">
        <f t="shared" si="1"/>
        <v>39695710</v>
      </c>
      <c r="W13" s="41">
        <f t="shared" si="2"/>
        <v>44459195.200000003</v>
      </c>
      <c r="X13" s="6"/>
      <c r="Y13" s="6">
        <v>2016</v>
      </c>
      <c r="Z13" s="42"/>
    </row>
    <row r="14" spans="1:26" ht="51" x14ac:dyDescent="0.2">
      <c r="A14" s="6" t="s">
        <v>77</v>
      </c>
      <c r="B14" s="5" t="s">
        <v>32</v>
      </c>
      <c r="C14" s="5" t="s">
        <v>78</v>
      </c>
      <c r="D14" s="5" t="s">
        <v>79</v>
      </c>
      <c r="E14" s="5" t="s">
        <v>80</v>
      </c>
      <c r="F14" s="5" t="s">
        <v>81</v>
      </c>
      <c r="G14" s="5" t="s">
        <v>82</v>
      </c>
      <c r="H14" s="5" t="s">
        <v>83</v>
      </c>
      <c r="I14" s="6" t="s">
        <v>47</v>
      </c>
      <c r="J14" s="6">
        <v>0</v>
      </c>
      <c r="K14" s="6">
        <v>430000000</v>
      </c>
      <c r="L14" s="5" t="s">
        <v>40</v>
      </c>
      <c r="M14" s="6" t="s">
        <v>49</v>
      </c>
      <c r="N14" s="6" t="s">
        <v>73</v>
      </c>
      <c r="O14" s="6" t="s">
        <v>43</v>
      </c>
      <c r="P14" s="6" t="s">
        <v>84</v>
      </c>
      <c r="Q14" s="6" t="s">
        <v>51</v>
      </c>
      <c r="R14" s="6" t="s">
        <v>85</v>
      </c>
      <c r="S14" s="6" t="s">
        <v>86</v>
      </c>
      <c r="T14" s="41">
        <v>840</v>
      </c>
      <c r="U14" s="41">
        <v>15955</v>
      </c>
      <c r="V14" s="41">
        <f t="shared" si="1"/>
        <v>13402200</v>
      </c>
      <c r="W14" s="41">
        <f t="shared" si="2"/>
        <v>15010464.000000002</v>
      </c>
      <c r="X14" s="6"/>
      <c r="Y14" s="6">
        <v>2016</v>
      </c>
      <c r="Z14" s="42"/>
    </row>
    <row r="15" spans="1:26" ht="51" x14ac:dyDescent="0.2">
      <c r="A15" s="6" t="s">
        <v>87</v>
      </c>
      <c r="B15" s="5" t="s">
        <v>32</v>
      </c>
      <c r="C15" s="5" t="s">
        <v>88</v>
      </c>
      <c r="D15" s="5" t="s">
        <v>89</v>
      </c>
      <c r="E15" s="5" t="s">
        <v>90</v>
      </c>
      <c r="F15" s="5" t="s">
        <v>91</v>
      </c>
      <c r="G15" s="5" t="s">
        <v>92</v>
      </c>
      <c r="H15" s="5" t="s">
        <v>93</v>
      </c>
      <c r="I15" s="6" t="s">
        <v>39</v>
      </c>
      <c r="J15" s="6">
        <v>0</v>
      </c>
      <c r="K15" s="6">
        <v>430000000</v>
      </c>
      <c r="L15" s="5" t="s">
        <v>40</v>
      </c>
      <c r="M15" s="6" t="s">
        <v>94</v>
      </c>
      <c r="N15" s="6" t="s">
        <v>95</v>
      </c>
      <c r="O15" s="6" t="s">
        <v>43</v>
      </c>
      <c r="P15" s="6" t="s">
        <v>44</v>
      </c>
      <c r="Q15" s="6" t="s">
        <v>51</v>
      </c>
      <c r="R15" s="6" t="s">
        <v>96</v>
      </c>
      <c r="S15" s="6" t="s">
        <v>97</v>
      </c>
      <c r="T15" s="41">
        <v>500</v>
      </c>
      <c r="U15" s="41">
        <v>16.07</v>
      </c>
      <c r="V15" s="41">
        <f t="shared" si="1"/>
        <v>8035</v>
      </c>
      <c r="W15" s="41">
        <f t="shared" si="2"/>
        <v>8999.2000000000007</v>
      </c>
      <c r="X15" s="6"/>
      <c r="Y15" s="6">
        <v>2016</v>
      </c>
      <c r="Z15" s="42"/>
    </row>
    <row r="16" spans="1:26" ht="51" x14ac:dyDescent="0.2">
      <c r="A16" s="6" t="s">
        <v>98</v>
      </c>
      <c r="B16" s="5" t="s">
        <v>32</v>
      </c>
      <c r="C16" s="5" t="s">
        <v>99</v>
      </c>
      <c r="D16" s="5" t="s">
        <v>100</v>
      </c>
      <c r="E16" s="5" t="s">
        <v>101</v>
      </c>
      <c r="F16" s="5" t="s">
        <v>102</v>
      </c>
      <c r="G16" s="5" t="s">
        <v>101</v>
      </c>
      <c r="H16" s="5" t="s">
        <v>103</v>
      </c>
      <c r="I16" s="6" t="s">
        <v>39</v>
      </c>
      <c r="J16" s="6">
        <v>0</v>
      </c>
      <c r="K16" s="6">
        <v>430000000</v>
      </c>
      <c r="L16" s="5" t="s">
        <v>40</v>
      </c>
      <c r="M16" s="6" t="s">
        <v>94</v>
      </c>
      <c r="N16" s="6" t="s">
        <v>95</v>
      </c>
      <c r="O16" s="6" t="s">
        <v>43</v>
      </c>
      <c r="P16" s="6" t="s">
        <v>44</v>
      </c>
      <c r="Q16" s="6" t="s">
        <v>51</v>
      </c>
      <c r="R16" s="6" t="s">
        <v>96</v>
      </c>
      <c r="S16" s="6" t="s">
        <v>97</v>
      </c>
      <c r="T16" s="41">
        <v>1000</v>
      </c>
      <c r="U16" s="41">
        <v>20</v>
      </c>
      <c r="V16" s="41">
        <f t="shared" si="1"/>
        <v>20000</v>
      </c>
      <c r="W16" s="41">
        <f t="shared" si="2"/>
        <v>22400.000000000004</v>
      </c>
      <c r="X16" s="6"/>
      <c r="Y16" s="6">
        <v>2016</v>
      </c>
      <c r="Z16" s="42"/>
    </row>
    <row r="17" spans="1:26" ht="51" x14ac:dyDescent="0.2">
      <c r="A17" s="6" t="s">
        <v>104</v>
      </c>
      <c r="B17" s="5" t="s">
        <v>32</v>
      </c>
      <c r="C17" s="5" t="s">
        <v>105</v>
      </c>
      <c r="D17" s="5" t="s">
        <v>106</v>
      </c>
      <c r="E17" s="5" t="s">
        <v>107</v>
      </c>
      <c r="F17" s="5" t="s">
        <v>108</v>
      </c>
      <c r="G17" s="5" t="s">
        <v>109</v>
      </c>
      <c r="H17" s="5" t="s">
        <v>110</v>
      </c>
      <c r="I17" s="6" t="s">
        <v>39</v>
      </c>
      <c r="J17" s="6">
        <v>0</v>
      </c>
      <c r="K17" s="6">
        <v>430000000</v>
      </c>
      <c r="L17" s="5" t="s">
        <v>40</v>
      </c>
      <c r="M17" s="6" t="s">
        <v>94</v>
      </c>
      <c r="N17" s="6" t="s">
        <v>95</v>
      </c>
      <c r="O17" s="6" t="s">
        <v>43</v>
      </c>
      <c r="P17" s="6" t="s">
        <v>44</v>
      </c>
      <c r="Q17" s="6" t="s">
        <v>51</v>
      </c>
      <c r="R17" s="6" t="s">
        <v>96</v>
      </c>
      <c r="S17" s="6" t="s">
        <v>97</v>
      </c>
      <c r="T17" s="41">
        <v>15</v>
      </c>
      <c r="U17" s="41">
        <v>210</v>
      </c>
      <c r="V17" s="41">
        <f t="shared" si="1"/>
        <v>3150</v>
      </c>
      <c r="W17" s="41">
        <f t="shared" si="2"/>
        <v>3528.0000000000005</v>
      </c>
      <c r="X17" s="6"/>
      <c r="Y17" s="6">
        <v>2016</v>
      </c>
      <c r="Z17" s="42"/>
    </row>
    <row r="18" spans="1:26" ht="51" x14ac:dyDescent="0.2">
      <c r="A18" s="6" t="s">
        <v>111</v>
      </c>
      <c r="B18" s="5" t="s">
        <v>32</v>
      </c>
      <c r="C18" s="5" t="s">
        <v>112</v>
      </c>
      <c r="D18" s="5" t="s">
        <v>113</v>
      </c>
      <c r="E18" s="5" t="s">
        <v>114</v>
      </c>
      <c r="F18" s="5" t="s">
        <v>115</v>
      </c>
      <c r="G18" s="5" t="s">
        <v>116</v>
      </c>
      <c r="H18" s="5" t="s">
        <v>117</v>
      </c>
      <c r="I18" s="6" t="s">
        <v>39</v>
      </c>
      <c r="J18" s="6">
        <v>0</v>
      </c>
      <c r="K18" s="6">
        <v>430000000</v>
      </c>
      <c r="L18" s="5" t="s">
        <v>40</v>
      </c>
      <c r="M18" s="6" t="s">
        <v>94</v>
      </c>
      <c r="N18" s="6" t="s">
        <v>95</v>
      </c>
      <c r="O18" s="6" t="s">
        <v>43</v>
      </c>
      <c r="P18" s="6" t="s">
        <v>44</v>
      </c>
      <c r="Q18" s="6" t="s">
        <v>51</v>
      </c>
      <c r="R18" s="6">
        <v>5111</v>
      </c>
      <c r="S18" s="6" t="s">
        <v>118</v>
      </c>
      <c r="T18" s="41">
        <v>50</v>
      </c>
      <c r="U18" s="41">
        <v>550</v>
      </c>
      <c r="V18" s="41">
        <f t="shared" si="1"/>
        <v>27500</v>
      </c>
      <c r="W18" s="41">
        <f t="shared" si="2"/>
        <v>30800.000000000004</v>
      </c>
      <c r="X18" s="6"/>
      <c r="Y18" s="6">
        <v>2016</v>
      </c>
      <c r="Z18" s="42"/>
    </row>
    <row r="19" spans="1:26" ht="51" x14ac:dyDescent="0.2">
      <c r="A19" s="6" t="s">
        <v>119</v>
      </c>
      <c r="B19" s="5" t="s">
        <v>32</v>
      </c>
      <c r="C19" s="5" t="s">
        <v>120</v>
      </c>
      <c r="D19" s="5" t="s">
        <v>121</v>
      </c>
      <c r="E19" s="5" t="s">
        <v>122</v>
      </c>
      <c r="F19" s="5" t="s">
        <v>123</v>
      </c>
      <c r="G19" s="5" t="s">
        <v>124</v>
      </c>
      <c r="H19" s="5" t="s">
        <v>125</v>
      </c>
      <c r="I19" s="6" t="s">
        <v>39</v>
      </c>
      <c r="J19" s="6">
        <v>0</v>
      </c>
      <c r="K19" s="6">
        <v>430000000</v>
      </c>
      <c r="L19" s="5" t="s">
        <v>40</v>
      </c>
      <c r="M19" s="6" t="s">
        <v>94</v>
      </c>
      <c r="N19" s="6" t="s">
        <v>95</v>
      </c>
      <c r="O19" s="6" t="s">
        <v>43</v>
      </c>
      <c r="P19" s="6" t="s">
        <v>44</v>
      </c>
      <c r="Q19" s="6" t="s">
        <v>51</v>
      </c>
      <c r="R19" s="6" t="s">
        <v>96</v>
      </c>
      <c r="S19" s="6" t="s">
        <v>97</v>
      </c>
      <c r="T19" s="41">
        <v>50</v>
      </c>
      <c r="U19" s="41">
        <v>840</v>
      </c>
      <c r="V19" s="41">
        <f t="shared" si="1"/>
        <v>42000</v>
      </c>
      <c r="W19" s="41">
        <f t="shared" si="2"/>
        <v>47040.000000000007</v>
      </c>
      <c r="X19" s="6"/>
      <c r="Y19" s="6">
        <v>2016</v>
      </c>
      <c r="Z19" s="42"/>
    </row>
    <row r="20" spans="1:26" ht="51" x14ac:dyDescent="0.2">
      <c r="A20" s="6" t="s">
        <v>126</v>
      </c>
      <c r="B20" s="5" t="s">
        <v>32</v>
      </c>
      <c r="C20" s="5" t="s">
        <v>127</v>
      </c>
      <c r="D20" s="5" t="s">
        <v>128</v>
      </c>
      <c r="E20" s="5" t="s">
        <v>129</v>
      </c>
      <c r="F20" s="5" t="s">
        <v>130</v>
      </c>
      <c r="G20" s="5" t="s">
        <v>131</v>
      </c>
      <c r="H20" s="5" t="s">
        <v>132</v>
      </c>
      <c r="I20" s="6" t="s">
        <v>39</v>
      </c>
      <c r="J20" s="6">
        <v>0</v>
      </c>
      <c r="K20" s="6">
        <v>430000000</v>
      </c>
      <c r="L20" s="5" t="s">
        <v>40</v>
      </c>
      <c r="M20" s="6" t="s">
        <v>94</v>
      </c>
      <c r="N20" s="6" t="s">
        <v>95</v>
      </c>
      <c r="O20" s="6" t="s">
        <v>43</v>
      </c>
      <c r="P20" s="6" t="s">
        <v>44</v>
      </c>
      <c r="Q20" s="6" t="s">
        <v>51</v>
      </c>
      <c r="R20" s="6" t="s">
        <v>96</v>
      </c>
      <c r="S20" s="6" t="s">
        <v>97</v>
      </c>
      <c r="T20" s="41">
        <v>40</v>
      </c>
      <c r="U20" s="41">
        <v>60</v>
      </c>
      <c r="V20" s="41">
        <f t="shared" si="1"/>
        <v>2400</v>
      </c>
      <c r="W20" s="41">
        <f t="shared" si="2"/>
        <v>2688.0000000000005</v>
      </c>
      <c r="X20" s="6"/>
      <c r="Y20" s="6">
        <v>2016</v>
      </c>
      <c r="Z20" s="42"/>
    </row>
    <row r="21" spans="1:26" ht="51" x14ac:dyDescent="0.2">
      <c r="A21" s="6" t="s">
        <v>133</v>
      </c>
      <c r="B21" s="5" t="s">
        <v>32</v>
      </c>
      <c r="C21" s="5" t="s">
        <v>134</v>
      </c>
      <c r="D21" s="5" t="s">
        <v>135</v>
      </c>
      <c r="E21" s="5" t="s">
        <v>136</v>
      </c>
      <c r="F21" s="5" t="s">
        <v>137</v>
      </c>
      <c r="G21" s="5" t="s">
        <v>138</v>
      </c>
      <c r="H21" s="5" t="s">
        <v>139</v>
      </c>
      <c r="I21" s="6" t="s">
        <v>39</v>
      </c>
      <c r="J21" s="6">
        <v>0</v>
      </c>
      <c r="K21" s="6">
        <v>430000000</v>
      </c>
      <c r="L21" s="5" t="s">
        <v>40</v>
      </c>
      <c r="M21" s="6" t="s">
        <v>94</v>
      </c>
      <c r="N21" s="6" t="s">
        <v>95</v>
      </c>
      <c r="O21" s="6" t="s">
        <v>43</v>
      </c>
      <c r="P21" s="6" t="s">
        <v>44</v>
      </c>
      <c r="Q21" s="6" t="s">
        <v>51</v>
      </c>
      <c r="R21" s="6" t="s">
        <v>96</v>
      </c>
      <c r="S21" s="6" t="s">
        <v>97</v>
      </c>
      <c r="T21" s="41">
        <v>100</v>
      </c>
      <c r="U21" s="41">
        <v>220</v>
      </c>
      <c r="V21" s="41">
        <f t="shared" si="1"/>
        <v>22000</v>
      </c>
      <c r="W21" s="41">
        <f t="shared" si="2"/>
        <v>24640.000000000004</v>
      </c>
      <c r="X21" s="6"/>
      <c r="Y21" s="6">
        <v>2016</v>
      </c>
      <c r="Z21" s="42"/>
    </row>
    <row r="22" spans="1:26" ht="51" x14ac:dyDescent="0.2">
      <c r="A22" s="6" t="s">
        <v>140</v>
      </c>
      <c r="B22" s="5" t="s">
        <v>32</v>
      </c>
      <c r="C22" s="5" t="s">
        <v>141</v>
      </c>
      <c r="D22" s="5" t="s">
        <v>121</v>
      </c>
      <c r="E22" s="5" t="s">
        <v>122</v>
      </c>
      <c r="F22" s="5" t="s">
        <v>142</v>
      </c>
      <c r="G22" s="5" t="s">
        <v>143</v>
      </c>
      <c r="H22" s="5" t="s">
        <v>144</v>
      </c>
      <c r="I22" s="6" t="s">
        <v>39</v>
      </c>
      <c r="J22" s="6">
        <v>0</v>
      </c>
      <c r="K22" s="6">
        <v>430000000</v>
      </c>
      <c r="L22" s="5" t="s">
        <v>40</v>
      </c>
      <c r="M22" s="6" t="s">
        <v>94</v>
      </c>
      <c r="N22" s="6" t="s">
        <v>95</v>
      </c>
      <c r="O22" s="6" t="s">
        <v>43</v>
      </c>
      <c r="P22" s="6" t="s">
        <v>44</v>
      </c>
      <c r="Q22" s="6" t="s">
        <v>51</v>
      </c>
      <c r="R22" s="6" t="s">
        <v>96</v>
      </c>
      <c r="S22" s="6" t="s">
        <v>97</v>
      </c>
      <c r="T22" s="41">
        <v>50</v>
      </c>
      <c r="U22" s="41">
        <v>840</v>
      </c>
      <c r="V22" s="41">
        <f t="shared" si="1"/>
        <v>42000</v>
      </c>
      <c r="W22" s="41">
        <f t="shared" si="2"/>
        <v>47040.000000000007</v>
      </c>
      <c r="X22" s="6"/>
      <c r="Y22" s="6">
        <v>2016</v>
      </c>
      <c r="Z22" s="42"/>
    </row>
    <row r="23" spans="1:26" ht="51" x14ac:dyDescent="0.2">
      <c r="A23" s="6" t="s">
        <v>145</v>
      </c>
      <c r="B23" s="5" t="s">
        <v>32</v>
      </c>
      <c r="C23" s="5" t="s">
        <v>146</v>
      </c>
      <c r="D23" s="5" t="s">
        <v>147</v>
      </c>
      <c r="E23" s="5" t="s">
        <v>148</v>
      </c>
      <c r="F23" s="5" t="s">
        <v>149</v>
      </c>
      <c r="G23" s="5" t="s">
        <v>150</v>
      </c>
      <c r="H23" s="5" t="s">
        <v>151</v>
      </c>
      <c r="I23" s="6" t="s">
        <v>39</v>
      </c>
      <c r="J23" s="6">
        <v>0</v>
      </c>
      <c r="K23" s="6">
        <v>430000000</v>
      </c>
      <c r="L23" s="5" t="s">
        <v>40</v>
      </c>
      <c r="M23" s="6" t="s">
        <v>94</v>
      </c>
      <c r="N23" s="6" t="s">
        <v>95</v>
      </c>
      <c r="O23" s="6" t="s">
        <v>43</v>
      </c>
      <c r="P23" s="6" t="s">
        <v>44</v>
      </c>
      <c r="Q23" s="6" t="s">
        <v>51</v>
      </c>
      <c r="R23" s="6">
        <v>166</v>
      </c>
      <c r="S23" s="6" t="s">
        <v>152</v>
      </c>
      <c r="T23" s="41">
        <v>18</v>
      </c>
      <c r="U23" s="41">
        <v>555</v>
      </c>
      <c r="V23" s="41">
        <f t="shared" si="1"/>
        <v>9990</v>
      </c>
      <c r="W23" s="41">
        <f t="shared" si="2"/>
        <v>11188.800000000001</v>
      </c>
      <c r="X23" s="6"/>
      <c r="Y23" s="6">
        <v>2016</v>
      </c>
      <c r="Z23" s="42"/>
    </row>
    <row r="24" spans="1:26" ht="51" x14ac:dyDescent="0.2">
      <c r="A24" s="6" t="s">
        <v>153</v>
      </c>
      <c r="B24" s="5" t="s">
        <v>32</v>
      </c>
      <c r="C24" s="5" t="s">
        <v>154</v>
      </c>
      <c r="D24" s="5" t="s">
        <v>155</v>
      </c>
      <c r="E24" s="5" t="s">
        <v>156</v>
      </c>
      <c r="F24" s="5" t="s">
        <v>157</v>
      </c>
      <c r="G24" s="5" t="s">
        <v>156</v>
      </c>
      <c r="H24" s="5" t="s">
        <v>158</v>
      </c>
      <c r="I24" s="6" t="s">
        <v>39</v>
      </c>
      <c r="J24" s="6">
        <v>0</v>
      </c>
      <c r="K24" s="6">
        <v>430000000</v>
      </c>
      <c r="L24" s="5" t="s">
        <v>40</v>
      </c>
      <c r="M24" s="6" t="s">
        <v>94</v>
      </c>
      <c r="N24" s="6" t="s">
        <v>95</v>
      </c>
      <c r="O24" s="6" t="s">
        <v>43</v>
      </c>
      <c r="P24" s="6" t="s">
        <v>44</v>
      </c>
      <c r="Q24" s="6" t="s">
        <v>51</v>
      </c>
      <c r="R24" s="6" t="s">
        <v>96</v>
      </c>
      <c r="S24" s="6" t="s">
        <v>97</v>
      </c>
      <c r="T24" s="41">
        <v>60</v>
      </c>
      <c r="U24" s="41">
        <v>695.25</v>
      </c>
      <c r="V24" s="41">
        <f t="shared" si="1"/>
        <v>41715</v>
      </c>
      <c r="W24" s="41">
        <f t="shared" si="2"/>
        <v>46720.800000000003</v>
      </c>
      <c r="X24" s="6"/>
      <c r="Y24" s="6">
        <v>2016</v>
      </c>
      <c r="Z24" s="42"/>
    </row>
    <row r="25" spans="1:26" ht="51" x14ac:dyDescent="0.2">
      <c r="A25" s="6" t="s">
        <v>159</v>
      </c>
      <c r="B25" s="5" t="s">
        <v>32</v>
      </c>
      <c r="C25" s="5" t="s">
        <v>160</v>
      </c>
      <c r="D25" s="5" t="s">
        <v>161</v>
      </c>
      <c r="E25" s="5" t="s">
        <v>162</v>
      </c>
      <c r="F25" s="5" t="s">
        <v>163</v>
      </c>
      <c r="G25" s="5" t="s">
        <v>162</v>
      </c>
      <c r="H25" s="5" t="s">
        <v>164</v>
      </c>
      <c r="I25" s="6" t="s">
        <v>39</v>
      </c>
      <c r="J25" s="6">
        <v>0</v>
      </c>
      <c r="K25" s="6">
        <v>430000000</v>
      </c>
      <c r="L25" s="5" t="s">
        <v>40</v>
      </c>
      <c r="M25" s="6" t="s">
        <v>94</v>
      </c>
      <c r="N25" s="6" t="s">
        <v>95</v>
      </c>
      <c r="O25" s="6" t="s">
        <v>43</v>
      </c>
      <c r="P25" s="6" t="s">
        <v>44</v>
      </c>
      <c r="Q25" s="6" t="s">
        <v>51</v>
      </c>
      <c r="R25" s="6" t="s">
        <v>96</v>
      </c>
      <c r="S25" s="6" t="s">
        <v>97</v>
      </c>
      <c r="T25" s="41">
        <v>60</v>
      </c>
      <c r="U25" s="41">
        <v>427.95</v>
      </c>
      <c r="V25" s="41">
        <f t="shared" si="1"/>
        <v>25677</v>
      </c>
      <c r="W25" s="41">
        <f t="shared" si="2"/>
        <v>28758.240000000002</v>
      </c>
      <c r="X25" s="6"/>
      <c r="Y25" s="6">
        <v>2016</v>
      </c>
      <c r="Z25" s="42"/>
    </row>
    <row r="26" spans="1:26" ht="51" x14ac:dyDescent="0.2">
      <c r="A26" s="6" t="s">
        <v>165</v>
      </c>
      <c r="B26" s="5" t="s">
        <v>32</v>
      </c>
      <c r="C26" s="5" t="s">
        <v>154</v>
      </c>
      <c r="D26" s="5" t="s">
        <v>155</v>
      </c>
      <c r="E26" s="5" t="s">
        <v>166</v>
      </c>
      <c r="F26" s="5" t="s">
        <v>157</v>
      </c>
      <c r="G26" s="5" t="s">
        <v>166</v>
      </c>
      <c r="H26" s="5" t="s">
        <v>167</v>
      </c>
      <c r="I26" s="6" t="s">
        <v>39</v>
      </c>
      <c r="J26" s="6">
        <v>0</v>
      </c>
      <c r="K26" s="6">
        <v>430000000</v>
      </c>
      <c r="L26" s="5" t="s">
        <v>40</v>
      </c>
      <c r="M26" s="6" t="s">
        <v>94</v>
      </c>
      <c r="N26" s="6" t="s">
        <v>95</v>
      </c>
      <c r="O26" s="6" t="s">
        <v>43</v>
      </c>
      <c r="P26" s="6" t="s">
        <v>44</v>
      </c>
      <c r="Q26" s="6" t="s">
        <v>51</v>
      </c>
      <c r="R26" s="6" t="s">
        <v>96</v>
      </c>
      <c r="S26" s="6" t="s">
        <v>97</v>
      </c>
      <c r="T26" s="41">
        <v>60</v>
      </c>
      <c r="U26" s="41">
        <v>573.75</v>
      </c>
      <c r="V26" s="41">
        <f t="shared" si="1"/>
        <v>34425</v>
      </c>
      <c r="W26" s="41">
        <f t="shared" si="2"/>
        <v>38556.000000000007</v>
      </c>
      <c r="X26" s="6"/>
      <c r="Y26" s="6">
        <v>2016</v>
      </c>
      <c r="Z26" s="42"/>
    </row>
    <row r="27" spans="1:26" ht="51" x14ac:dyDescent="0.2">
      <c r="A27" s="6" t="s">
        <v>168</v>
      </c>
      <c r="B27" s="5" t="s">
        <v>32</v>
      </c>
      <c r="C27" s="5" t="s">
        <v>169</v>
      </c>
      <c r="D27" s="5" t="s">
        <v>155</v>
      </c>
      <c r="E27" s="5" t="s">
        <v>170</v>
      </c>
      <c r="F27" s="5" t="s">
        <v>171</v>
      </c>
      <c r="G27" s="5" t="s">
        <v>170</v>
      </c>
      <c r="H27" s="5" t="s">
        <v>172</v>
      </c>
      <c r="I27" s="6" t="s">
        <v>39</v>
      </c>
      <c r="J27" s="6">
        <v>0</v>
      </c>
      <c r="K27" s="6">
        <v>430000000</v>
      </c>
      <c r="L27" s="5" t="s">
        <v>40</v>
      </c>
      <c r="M27" s="6" t="s">
        <v>94</v>
      </c>
      <c r="N27" s="6" t="s">
        <v>95</v>
      </c>
      <c r="O27" s="6" t="s">
        <v>43</v>
      </c>
      <c r="P27" s="6" t="s">
        <v>44</v>
      </c>
      <c r="Q27" s="6" t="s">
        <v>51</v>
      </c>
      <c r="R27" s="6" t="s">
        <v>96</v>
      </c>
      <c r="S27" s="6" t="s">
        <v>97</v>
      </c>
      <c r="T27" s="41">
        <v>60</v>
      </c>
      <c r="U27" s="41">
        <v>573.75</v>
      </c>
      <c r="V27" s="41">
        <f t="shared" si="1"/>
        <v>34425</v>
      </c>
      <c r="W27" s="41">
        <f t="shared" si="2"/>
        <v>38556.000000000007</v>
      </c>
      <c r="X27" s="6"/>
      <c r="Y27" s="6">
        <v>2016</v>
      </c>
      <c r="Z27" s="42"/>
    </row>
    <row r="28" spans="1:26" ht="51" x14ac:dyDescent="0.2">
      <c r="A28" s="6" t="s">
        <v>173</v>
      </c>
      <c r="B28" s="5" t="s">
        <v>32</v>
      </c>
      <c r="C28" s="5" t="s">
        <v>174</v>
      </c>
      <c r="D28" s="5" t="s">
        <v>175</v>
      </c>
      <c r="E28" s="5" t="s">
        <v>176</v>
      </c>
      <c r="F28" s="5" t="s">
        <v>177</v>
      </c>
      <c r="G28" s="5" t="s">
        <v>176</v>
      </c>
      <c r="H28" s="5" t="s">
        <v>178</v>
      </c>
      <c r="I28" s="6" t="s">
        <v>39</v>
      </c>
      <c r="J28" s="6">
        <v>0</v>
      </c>
      <c r="K28" s="6">
        <v>430000000</v>
      </c>
      <c r="L28" s="5" t="s">
        <v>40</v>
      </c>
      <c r="M28" s="6" t="s">
        <v>94</v>
      </c>
      <c r="N28" s="6" t="s">
        <v>95</v>
      </c>
      <c r="O28" s="6" t="s">
        <v>43</v>
      </c>
      <c r="P28" s="6" t="s">
        <v>44</v>
      </c>
      <c r="Q28" s="6" t="s">
        <v>51</v>
      </c>
      <c r="R28" s="6" t="s">
        <v>96</v>
      </c>
      <c r="S28" s="6" t="s">
        <v>97</v>
      </c>
      <c r="T28" s="41">
        <v>60</v>
      </c>
      <c r="U28" s="41">
        <v>445</v>
      </c>
      <c r="V28" s="41">
        <f t="shared" si="1"/>
        <v>26700</v>
      </c>
      <c r="W28" s="41">
        <f t="shared" si="2"/>
        <v>29904.000000000004</v>
      </c>
      <c r="X28" s="6"/>
      <c r="Y28" s="6">
        <v>2016</v>
      </c>
      <c r="Z28" s="42"/>
    </row>
    <row r="29" spans="1:26" ht="51" x14ac:dyDescent="0.2">
      <c r="A29" s="6" t="s">
        <v>179</v>
      </c>
      <c r="B29" s="5" t="s">
        <v>32</v>
      </c>
      <c r="C29" s="5" t="s">
        <v>180</v>
      </c>
      <c r="D29" s="5" t="s">
        <v>175</v>
      </c>
      <c r="E29" s="5" t="s">
        <v>181</v>
      </c>
      <c r="F29" s="5" t="s">
        <v>182</v>
      </c>
      <c r="G29" s="5" t="s">
        <v>183</v>
      </c>
      <c r="H29" s="5" t="s">
        <v>184</v>
      </c>
      <c r="I29" s="6" t="s">
        <v>39</v>
      </c>
      <c r="J29" s="6">
        <v>0</v>
      </c>
      <c r="K29" s="6">
        <v>430000000</v>
      </c>
      <c r="L29" s="5" t="s">
        <v>40</v>
      </c>
      <c r="M29" s="6" t="s">
        <v>94</v>
      </c>
      <c r="N29" s="6" t="s">
        <v>95</v>
      </c>
      <c r="O29" s="6" t="s">
        <v>43</v>
      </c>
      <c r="P29" s="6" t="s">
        <v>44</v>
      </c>
      <c r="Q29" s="6" t="s">
        <v>51</v>
      </c>
      <c r="R29" s="6" t="s">
        <v>96</v>
      </c>
      <c r="S29" s="6" t="s">
        <v>97</v>
      </c>
      <c r="T29" s="41">
        <v>50</v>
      </c>
      <c r="U29" s="41">
        <v>100</v>
      </c>
      <c r="V29" s="41">
        <f t="shared" si="1"/>
        <v>5000</v>
      </c>
      <c r="W29" s="41">
        <f t="shared" si="2"/>
        <v>5600.0000000000009</v>
      </c>
      <c r="X29" s="6"/>
      <c r="Y29" s="6">
        <v>2016</v>
      </c>
      <c r="Z29" s="42"/>
    </row>
    <row r="30" spans="1:26" ht="51" x14ac:dyDescent="0.2">
      <c r="A30" s="6" t="s">
        <v>185</v>
      </c>
      <c r="B30" s="5" t="s">
        <v>32</v>
      </c>
      <c r="C30" s="5" t="s">
        <v>186</v>
      </c>
      <c r="D30" s="5" t="s">
        <v>187</v>
      </c>
      <c r="E30" s="5" t="s">
        <v>188</v>
      </c>
      <c r="F30" s="5" t="s">
        <v>189</v>
      </c>
      <c r="G30" s="5" t="s">
        <v>188</v>
      </c>
      <c r="H30" s="5" t="s">
        <v>190</v>
      </c>
      <c r="I30" s="6" t="s">
        <v>39</v>
      </c>
      <c r="J30" s="6">
        <v>0</v>
      </c>
      <c r="K30" s="6">
        <v>430000000</v>
      </c>
      <c r="L30" s="5" t="s">
        <v>40</v>
      </c>
      <c r="M30" s="6" t="s">
        <v>94</v>
      </c>
      <c r="N30" s="6" t="s">
        <v>95</v>
      </c>
      <c r="O30" s="6" t="s">
        <v>43</v>
      </c>
      <c r="P30" s="6" t="s">
        <v>44</v>
      </c>
      <c r="Q30" s="6" t="s">
        <v>51</v>
      </c>
      <c r="R30" s="6">
        <v>715</v>
      </c>
      <c r="S30" s="6" t="s">
        <v>191</v>
      </c>
      <c r="T30" s="41">
        <v>60</v>
      </c>
      <c r="U30" s="41">
        <v>452.25</v>
      </c>
      <c r="V30" s="41">
        <f t="shared" si="1"/>
        <v>27135</v>
      </c>
      <c r="W30" s="41">
        <f t="shared" si="2"/>
        <v>30391.200000000004</v>
      </c>
      <c r="X30" s="6"/>
      <c r="Y30" s="6">
        <v>2016</v>
      </c>
      <c r="Z30" s="42"/>
    </row>
    <row r="31" spans="1:26" ht="51" x14ac:dyDescent="0.2">
      <c r="A31" s="6" t="s">
        <v>192</v>
      </c>
      <c r="B31" s="5" t="s">
        <v>32</v>
      </c>
      <c r="C31" s="5" t="s">
        <v>193</v>
      </c>
      <c r="D31" s="5" t="s">
        <v>155</v>
      </c>
      <c r="E31" s="5" t="s">
        <v>194</v>
      </c>
      <c r="F31" s="5" t="s">
        <v>195</v>
      </c>
      <c r="G31" s="5" t="s">
        <v>194</v>
      </c>
      <c r="H31" s="5" t="s">
        <v>196</v>
      </c>
      <c r="I31" s="6" t="s">
        <v>39</v>
      </c>
      <c r="J31" s="6">
        <v>0</v>
      </c>
      <c r="K31" s="6">
        <v>430000000</v>
      </c>
      <c r="L31" s="5" t="s">
        <v>40</v>
      </c>
      <c r="M31" s="6" t="s">
        <v>94</v>
      </c>
      <c r="N31" s="6" t="s">
        <v>95</v>
      </c>
      <c r="O31" s="6" t="s">
        <v>43</v>
      </c>
      <c r="P31" s="6" t="s">
        <v>44</v>
      </c>
      <c r="Q31" s="6" t="s">
        <v>51</v>
      </c>
      <c r="R31" s="6" t="s">
        <v>96</v>
      </c>
      <c r="S31" s="6" t="s">
        <v>97</v>
      </c>
      <c r="T31" s="41">
        <v>60</v>
      </c>
      <c r="U31" s="41">
        <v>859.95</v>
      </c>
      <c r="V31" s="41">
        <f t="shared" si="1"/>
        <v>51597</v>
      </c>
      <c r="W31" s="41">
        <f t="shared" si="2"/>
        <v>57788.640000000007</v>
      </c>
      <c r="X31" s="6"/>
      <c r="Y31" s="6">
        <v>2016</v>
      </c>
      <c r="Z31" s="42"/>
    </row>
    <row r="32" spans="1:26" ht="51" x14ac:dyDescent="0.2">
      <c r="A32" s="6" t="s">
        <v>197</v>
      </c>
      <c r="B32" s="5" t="s">
        <v>32</v>
      </c>
      <c r="C32" s="5" t="s">
        <v>198</v>
      </c>
      <c r="D32" s="5" t="s">
        <v>155</v>
      </c>
      <c r="E32" s="5" t="s">
        <v>199</v>
      </c>
      <c r="F32" s="5" t="s">
        <v>200</v>
      </c>
      <c r="G32" s="5" t="s">
        <v>199</v>
      </c>
      <c r="H32" s="5" t="s">
        <v>201</v>
      </c>
      <c r="I32" s="6" t="s">
        <v>39</v>
      </c>
      <c r="J32" s="6">
        <v>0</v>
      </c>
      <c r="K32" s="6">
        <v>430000000</v>
      </c>
      <c r="L32" s="5" t="s">
        <v>40</v>
      </c>
      <c r="M32" s="6" t="s">
        <v>94</v>
      </c>
      <c r="N32" s="6" t="s">
        <v>95</v>
      </c>
      <c r="O32" s="6" t="s">
        <v>43</v>
      </c>
      <c r="P32" s="6" t="s">
        <v>44</v>
      </c>
      <c r="Q32" s="6" t="s">
        <v>51</v>
      </c>
      <c r="R32" s="6" t="s">
        <v>96</v>
      </c>
      <c r="S32" s="6" t="s">
        <v>97</v>
      </c>
      <c r="T32" s="41">
        <v>60</v>
      </c>
      <c r="U32" s="41">
        <v>938.25</v>
      </c>
      <c r="V32" s="41">
        <f t="shared" si="1"/>
        <v>56295</v>
      </c>
      <c r="W32" s="41">
        <f t="shared" si="2"/>
        <v>63050.400000000009</v>
      </c>
      <c r="X32" s="6"/>
      <c r="Y32" s="6">
        <v>2016</v>
      </c>
      <c r="Z32" s="42"/>
    </row>
    <row r="33" spans="1:26" ht="51" x14ac:dyDescent="0.2">
      <c r="A33" s="6" t="s">
        <v>202</v>
      </c>
      <c r="B33" s="5" t="s">
        <v>32</v>
      </c>
      <c r="C33" s="5" t="s">
        <v>203</v>
      </c>
      <c r="D33" s="5" t="s">
        <v>204</v>
      </c>
      <c r="E33" s="5" t="s">
        <v>205</v>
      </c>
      <c r="F33" s="5" t="s">
        <v>206</v>
      </c>
      <c r="G33" s="5" t="s">
        <v>205</v>
      </c>
      <c r="H33" s="5" t="s">
        <v>204</v>
      </c>
      <c r="I33" s="6" t="s">
        <v>39</v>
      </c>
      <c r="J33" s="6">
        <v>0</v>
      </c>
      <c r="K33" s="6">
        <v>430000000</v>
      </c>
      <c r="L33" s="5" t="s">
        <v>40</v>
      </c>
      <c r="M33" s="6" t="s">
        <v>94</v>
      </c>
      <c r="N33" s="6" t="s">
        <v>95</v>
      </c>
      <c r="O33" s="6" t="s">
        <v>43</v>
      </c>
      <c r="P33" s="6" t="s">
        <v>44</v>
      </c>
      <c r="Q33" s="6" t="s">
        <v>51</v>
      </c>
      <c r="R33" s="6" t="s">
        <v>96</v>
      </c>
      <c r="S33" s="6" t="s">
        <v>97</v>
      </c>
      <c r="T33" s="41">
        <v>60</v>
      </c>
      <c r="U33" s="41">
        <v>432</v>
      </c>
      <c r="V33" s="41">
        <f t="shared" si="1"/>
        <v>25920</v>
      </c>
      <c r="W33" s="41">
        <f t="shared" si="2"/>
        <v>29030.400000000001</v>
      </c>
      <c r="X33" s="6"/>
      <c r="Y33" s="6">
        <v>2016</v>
      </c>
      <c r="Z33" s="42"/>
    </row>
    <row r="34" spans="1:26" ht="51" x14ac:dyDescent="0.2">
      <c r="A34" s="6" t="s">
        <v>207</v>
      </c>
      <c r="B34" s="5" t="s">
        <v>32</v>
      </c>
      <c r="C34" s="5" t="s">
        <v>208</v>
      </c>
      <c r="D34" s="5" t="s">
        <v>209</v>
      </c>
      <c r="E34" s="5" t="s">
        <v>210</v>
      </c>
      <c r="F34" s="5" t="s">
        <v>211</v>
      </c>
      <c r="G34" s="5" t="s">
        <v>210</v>
      </c>
      <c r="H34" s="5" t="s">
        <v>212</v>
      </c>
      <c r="I34" s="6" t="s">
        <v>39</v>
      </c>
      <c r="J34" s="6">
        <v>0</v>
      </c>
      <c r="K34" s="6">
        <v>430000000</v>
      </c>
      <c r="L34" s="5" t="s">
        <v>40</v>
      </c>
      <c r="M34" s="6" t="s">
        <v>94</v>
      </c>
      <c r="N34" s="6" t="s">
        <v>95</v>
      </c>
      <c r="O34" s="6" t="s">
        <v>43</v>
      </c>
      <c r="P34" s="6" t="s">
        <v>44</v>
      </c>
      <c r="Q34" s="6" t="s">
        <v>51</v>
      </c>
      <c r="R34" s="6">
        <v>736</v>
      </c>
      <c r="S34" s="6" t="s">
        <v>213</v>
      </c>
      <c r="T34" s="41">
        <v>1000</v>
      </c>
      <c r="U34" s="41">
        <v>595</v>
      </c>
      <c r="V34" s="41">
        <f t="shared" si="1"/>
        <v>595000</v>
      </c>
      <c r="W34" s="41">
        <f t="shared" si="2"/>
        <v>666400.00000000012</v>
      </c>
      <c r="X34" s="6"/>
      <c r="Y34" s="6">
        <v>2016</v>
      </c>
      <c r="Z34" s="42"/>
    </row>
    <row r="35" spans="1:26" ht="51" x14ac:dyDescent="0.2">
      <c r="A35" s="6" t="s">
        <v>214</v>
      </c>
      <c r="B35" s="5" t="s">
        <v>32</v>
      </c>
      <c r="C35" s="5" t="s">
        <v>215</v>
      </c>
      <c r="D35" s="5" t="s">
        <v>113</v>
      </c>
      <c r="E35" s="5" t="s">
        <v>216</v>
      </c>
      <c r="F35" s="5" t="s">
        <v>217</v>
      </c>
      <c r="G35" s="5" t="s">
        <v>216</v>
      </c>
      <c r="H35" s="5" t="s">
        <v>218</v>
      </c>
      <c r="I35" s="6" t="s">
        <v>39</v>
      </c>
      <c r="J35" s="6">
        <v>0</v>
      </c>
      <c r="K35" s="6">
        <v>430000000</v>
      </c>
      <c r="L35" s="5" t="s">
        <v>40</v>
      </c>
      <c r="M35" s="6" t="s">
        <v>94</v>
      </c>
      <c r="N35" s="6" t="s">
        <v>95</v>
      </c>
      <c r="O35" s="6" t="s">
        <v>43</v>
      </c>
      <c r="P35" s="6" t="s">
        <v>44</v>
      </c>
      <c r="Q35" s="6" t="s">
        <v>51</v>
      </c>
      <c r="R35" s="6" t="s">
        <v>96</v>
      </c>
      <c r="S35" s="6" t="s">
        <v>97</v>
      </c>
      <c r="T35" s="41">
        <v>1000</v>
      </c>
      <c r="U35" s="41">
        <v>51</v>
      </c>
      <c r="V35" s="41">
        <f t="shared" si="1"/>
        <v>51000</v>
      </c>
      <c r="W35" s="41">
        <f t="shared" si="2"/>
        <v>57120.000000000007</v>
      </c>
      <c r="X35" s="6"/>
      <c r="Y35" s="6">
        <v>2016</v>
      </c>
      <c r="Z35" s="42"/>
    </row>
    <row r="36" spans="1:26" ht="51" x14ac:dyDescent="0.2">
      <c r="A36" s="6" t="s">
        <v>219</v>
      </c>
      <c r="B36" s="5" t="s">
        <v>32</v>
      </c>
      <c r="C36" s="5" t="s">
        <v>220</v>
      </c>
      <c r="D36" s="5" t="s">
        <v>221</v>
      </c>
      <c r="E36" s="5" t="s">
        <v>222</v>
      </c>
      <c r="F36" s="5" t="s">
        <v>223</v>
      </c>
      <c r="G36" s="5" t="s">
        <v>224</v>
      </c>
      <c r="H36" s="5" t="s">
        <v>225</v>
      </c>
      <c r="I36" s="6" t="s">
        <v>39</v>
      </c>
      <c r="J36" s="6">
        <v>0</v>
      </c>
      <c r="K36" s="6">
        <v>430000000</v>
      </c>
      <c r="L36" s="5" t="s">
        <v>40</v>
      </c>
      <c r="M36" s="6" t="s">
        <v>94</v>
      </c>
      <c r="N36" s="6" t="s">
        <v>95</v>
      </c>
      <c r="O36" s="6" t="s">
        <v>43</v>
      </c>
      <c r="P36" s="6" t="s">
        <v>44</v>
      </c>
      <c r="Q36" s="6" t="s">
        <v>51</v>
      </c>
      <c r="R36" s="6" t="s">
        <v>96</v>
      </c>
      <c r="S36" s="6" t="s">
        <v>97</v>
      </c>
      <c r="T36" s="41">
        <v>48</v>
      </c>
      <c r="U36" s="41">
        <v>345</v>
      </c>
      <c r="V36" s="41">
        <f t="shared" si="1"/>
        <v>16560</v>
      </c>
      <c r="W36" s="41">
        <f t="shared" si="2"/>
        <v>18547.2</v>
      </c>
      <c r="X36" s="6"/>
      <c r="Y36" s="6">
        <v>2016</v>
      </c>
      <c r="Z36" s="42"/>
    </row>
    <row r="37" spans="1:26" ht="51" x14ac:dyDescent="0.2">
      <c r="A37" s="6" t="s">
        <v>226</v>
      </c>
      <c r="B37" s="5" t="s">
        <v>32</v>
      </c>
      <c r="C37" s="5" t="s">
        <v>227</v>
      </c>
      <c r="D37" s="5" t="s">
        <v>155</v>
      </c>
      <c r="E37" s="5" t="s">
        <v>194</v>
      </c>
      <c r="F37" s="5" t="s">
        <v>228</v>
      </c>
      <c r="G37" s="5" t="s">
        <v>229</v>
      </c>
      <c r="H37" s="5" t="s">
        <v>230</v>
      </c>
      <c r="I37" s="6" t="s">
        <v>39</v>
      </c>
      <c r="J37" s="6">
        <v>0</v>
      </c>
      <c r="K37" s="6">
        <v>430000000</v>
      </c>
      <c r="L37" s="5" t="s">
        <v>40</v>
      </c>
      <c r="M37" s="6" t="s">
        <v>94</v>
      </c>
      <c r="N37" s="6" t="s">
        <v>95</v>
      </c>
      <c r="O37" s="6" t="s">
        <v>43</v>
      </c>
      <c r="P37" s="6" t="s">
        <v>44</v>
      </c>
      <c r="Q37" s="6" t="s">
        <v>51</v>
      </c>
      <c r="R37" s="6" t="s">
        <v>231</v>
      </c>
      <c r="S37" s="6" t="s">
        <v>232</v>
      </c>
      <c r="T37" s="41">
        <v>60</v>
      </c>
      <c r="U37" s="41">
        <v>3915</v>
      </c>
      <c r="V37" s="41">
        <f t="shared" si="1"/>
        <v>234900</v>
      </c>
      <c r="W37" s="41">
        <f t="shared" si="2"/>
        <v>263088</v>
      </c>
      <c r="X37" s="6"/>
      <c r="Y37" s="6">
        <v>2016</v>
      </c>
      <c r="Z37" s="42"/>
    </row>
    <row r="38" spans="1:26" ht="51" x14ac:dyDescent="0.2">
      <c r="A38" s="6" t="s">
        <v>233</v>
      </c>
      <c r="B38" s="5" t="s">
        <v>32</v>
      </c>
      <c r="C38" s="5" t="s">
        <v>234</v>
      </c>
      <c r="D38" s="5" t="s">
        <v>175</v>
      </c>
      <c r="E38" s="5" t="s">
        <v>235</v>
      </c>
      <c r="F38" s="5" t="s">
        <v>236</v>
      </c>
      <c r="G38" s="5" t="s">
        <v>235</v>
      </c>
      <c r="H38" s="5" t="s">
        <v>237</v>
      </c>
      <c r="I38" s="6" t="s">
        <v>39</v>
      </c>
      <c r="J38" s="6">
        <v>0</v>
      </c>
      <c r="K38" s="6">
        <v>430000000</v>
      </c>
      <c r="L38" s="5" t="s">
        <v>40</v>
      </c>
      <c r="M38" s="6" t="s">
        <v>94</v>
      </c>
      <c r="N38" s="6" t="s">
        <v>95</v>
      </c>
      <c r="O38" s="6" t="s">
        <v>43</v>
      </c>
      <c r="P38" s="6" t="s">
        <v>44</v>
      </c>
      <c r="Q38" s="6" t="s">
        <v>51</v>
      </c>
      <c r="R38" s="6" t="s">
        <v>96</v>
      </c>
      <c r="S38" s="6" t="s">
        <v>97</v>
      </c>
      <c r="T38" s="41">
        <v>200</v>
      </c>
      <c r="U38" s="41">
        <v>634.5</v>
      </c>
      <c r="V38" s="41">
        <f t="shared" si="1"/>
        <v>126900</v>
      </c>
      <c r="W38" s="41">
        <f t="shared" si="2"/>
        <v>142128</v>
      </c>
      <c r="X38" s="6"/>
      <c r="Y38" s="6">
        <v>2016</v>
      </c>
      <c r="Z38" s="42"/>
    </row>
    <row r="39" spans="1:26" ht="51" x14ac:dyDescent="0.2">
      <c r="A39" s="6" t="s">
        <v>238</v>
      </c>
      <c r="B39" s="5" t="s">
        <v>32</v>
      </c>
      <c r="C39" s="5" t="s">
        <v>88</v>
      </c>
      <c r="D39" s="5" t="s">
        <v>89</v>
      </c>
      <c r="E39" s="5" t="s">
        <v>90</v>
      </c>
      <c r="F39" s="5" t="s">
        <v>91</v>
      </c>
      <c r="G39" s="5" t="s">
        <v>92</v>
      </c>
      <c r="H39" s="5" t="s">
        <v>239</v>
      </c>
      <c r="I39" s="6" t="s">
        <v>39</v>
      </c>
      <c r="J39" s="6">
        <v>0</v>
      </c>
      <c r="K39" s="6">
        <v>430000000</v>
      </c>
      <c r="L39" s="5" t="s">
        <v>40</v>
      </c>
      <c r="M39" s="6" t="s">
        <v>94</v>
      </c>
      <c r="N39" s="6" t="s">
        <v>66</v>
      </c>
      <c r="O39" s="6" t="s">
        <v>43</v>
      </c>
      <c r="P39" s="6" t="s">
        <v>44</v>
      </c>
      <c r="Q39" s="6" t="s">
        <v>51</v>
      </c>
      <c r="R39" s="6" t="s">
        <v>96</v>
      </c>
      <c r="S39" s="6" t="s">
        <v>97</v>
      </c>
      <c r="T39" s="41">
        <v>350</v>
      </c>
      <c r="U39" s="41">
        <v>16.071428571428601</v>
      </c>
      <c r="V39" s="41">
        <f t="shared" si="1"/>
        <v>5625.0000000000109</v>
      </c>
      <c r="W39" s="41">
        <f t="shared" si="2"/>
        <v>6300.0000000000127</v>
      </c>
      <c r="X39" s="6"/>
      <c r="Y39" s="6">
        <v>2016</v>
      </c>
      <c r="Z39" s="42"/>
    </row>
    <row r="40" spans="1:26" ht="51" x14ac:dyDescent="0.2">
      <c r="A40" s="6" t="s">
        <v>240</v>
      </c>
      <c r="B40" s="5" t="s">
        <v>32</v>
      </c>
      <c r="C40" s="5" t="s">
        <v>88</v>
      </c>
      <c r="D40" s="5" t="s">
        <v>89</v>
      </c>
      <c r="E40" s="5" t="s">
        <v>90</v>
      </c>
      <c r="F40" s="5" t="s">
        <v>91</v>
      </c>
      <c r="G40" s="5" t="s">
        <v>241</v>
      </c>
      <c r="H40" s="5" t="s">
        <v>242</v>
      </c>
      <c r="I40" s="6" t="s">
        <v>39</v>
      </c>
      <c r="J40" s="6">
        <v>0</v>
      </c>
      <c r="K40" s="6">
        <v>430000000</v>
      </c>
      <c r="L40" s="5" t="s">
        <v>40</v>
      </c>
      <c r="M40" s="6" t="s">
        <v>94</v>
      </c>
      <c r="N40" s="6" t="s">
        <v>73</v>
      </c>
      <c r="O40" s="6" t="s">
        <v>43</v>
      </c>
      <c r="P40" s="6" t="s">
        <v>84</v>
      </c>
      <c r="Q40" s="6" t="s">
        <v>51</v>
      </c>
      <c r="R40" s="6" t="s">
        <v>96</v>
      </c>
      <c r="S40" s="6" t="s">
        <v>97</v>
      </c>
      <c r="T40" s="41">
        <v>571</v>
      </c>
      <c r="U40" s="41">
        <v>16.071428571428601</v>
      </c>
      <c r="V40" s="41">
        <f t="shared" si="1"/>
        <v>9176.785714285732</v>
      </c>
      <c r="W40" s="41">
        <f t="shared" si="2"/>
        <v>10278.00000000002</v>
      </c>
      <c r="X40" s="6"/>
      <c r="Y40" s="6">
        <v>2016</v>
      </c>
      <c r="Z40" s="42"/>
    </row>
    <row r="41" spans="1:26" ht="51" x14ac:dyDescent="0.2">
      <c r="A41" s="6" t="s">
        <v>243</v>
      </c>
      <c r="B41" s="5" t="s">
        <v>32</v>
      </c>
      <c r="C41" s="5" t="s">
        <v>244</v>
      </c>
      <c r="D41" s="5" t="s">
        <v>89</v>
      </c>
      <c r="E41" s="5" t="s">
        <v>245</v>
      </c>
      <c r="F41" s="5" t="s">
        <v>246</v>
      </c>
      <c r="G41" s="5" t="s">
        <v>247</v>
      </c>
      <c r="H41" s="5" t="s">
        <v>248</v>
      </c>
      <c r="I41" s="6" t="s">
        <v>39</v>
      </c>
      <c r="J41" s="6">
        <v>0</v>
      </c>
      <c r="K41" s="6">
        <v>430000000</v>
      </c>
      <c r="L41" s="5" t="s">
        <v>40</v>
      </c>
      <c r="M41" s="6" t="s">
        <v>94</v>
      </c>
      <c r="N41" s="6" t="s">
        <v>66</v>
      </c>
      <c r="O41" s="6" t="s">
        <v>43</v>
      </c>
      <c r="P41" s="6" t="s">
        <v>44</v>
      </c>
      <c r="Q41" s="6" t="s">
        <v>51</v>
      </c>
      <c r="R41" s="6" t="s">
        <v>96</v>
      </c>
      <c r="S41" s="6" t="s">
        <v>97</v>
      </c>
      <c r="T41" s="41">
        <v>100</v>
      </c>
      <c r="U41" s="41">
        <v>11.6071428571429</v>
      </c>
      <c r="V41" s="41">
        <f t="shared" si="1"/>
        <v>1160.7142857142901</v>
      </c>
      <c r="W41" s="41">
        <f t="shared" si="2"/>
        <v>1300.000000000005</v>
      </c>
      <c r="X41" s="6"/>
      <c r="Y41" s="6">
        <v>2016</v>
      </c>
      <c r="Z41" s="42"/>
    </row>
    <row r="42" spans="1:26" ht="51" x14ac:dyDescent="0.2">
      <c r="A42" s="6" t="s">
        <v>249</v>
      </c>
      <c r="B42" s="5" t="s">
        <v>32</v>
      </c>
      <c r="C42" s="5" t="s">
        <v>250</v>
      </c>
      <c r="D42" s="5" t="s">
        <v>89</v>
      </c>
      <c r="E42" s="5" t="s">
        <v>251</v>
      </c>
      <c r="F42" s="5" t="s">
        <v>252</v>
      </c>
      <c r="G42" s="5" t="s">
        <v>253</v>
      </c>
      <c r="H42" s="5" t="s">
        <v>254</v>
      </c>
      <c r="I42" s="6" t="s">
        <v>39</v>
      </c>
      <c r="J42" s="6">
        <v>0</v>
      </c>
      <c r="K42" s="6">
        <v>430000000</v>
      </c>
      <c r="L42" s="5" t="s">
        <v>40</v>
      </c>
      <c r="M42" s="6" t="s">
        <v>94</v>
      </c>
      <c r="N42" s="6" t="s">
        <v>66</v>
      </c>
      <c r="O42" s="6" t="s">
        <v>43</v>
      </c>
      <c r="P42" s="6" t="s">
        <v>44</v>
      </c>
      <c r="Q42" s="6" t="s">
        <v>51</v>
      </c>
      <c r="R42" s="6" t="s">
        <v>96</v>
      </c>
      <c r="S42" s="6" t="s">
        <v>97</v>
      </c>
      <c r="T42" s="41">
        <v>100</v>
      </c>
      <c r="U42" s="41">
        <v>5.3571428571428603</v>
      </c>
      <c r="V42" s="41">
        <f t="shared" ref="V42:V73" si="3">T42*U42</f>
        <v>535.71428571428601</v>
      </c>
      <c r="W42" s="41">
        <f t="shared" ref="W42:W73" si="4">V42*1.12</f>
        <v>600.00000000000034</v>
      </c>
      <c r="X42" s="6"/>
      <c r="Y42" s="6">
        <v>2016</v>
      </c>
      <c r="Z42" s="42"/>
    </row>
    <row r="43" spans="1:26" ht="51" x14ac:dyDescent="0.2">
      <c r="A43" s="6" t="s">
        <v>255</v>
      </c>
      <c r="B43" s="5" t="s">
        <v>32</v>
      </c>
      <c r="C43" s="5" t="s">
        <v>112</v>
      </c>
      <c r="D43" s="5" t="s">
        <v>113</v>
      </c>
      <c r="E43" s="5" t="s">
        <v>114</v>
      </c>
      <c r="F43" s="5" t="s">
        <v>115</v>
      </c>
      <c r="G43" s="5" t="s">
        <v>116</v>
      </c>
      <c r="H43" s="5" t="s">
        <v>256</v>
      </c>
      <c r="I43" s="6" t="s">
        <v>39</v>
      </c>
      <c r="J43" s="6">
        <v>0</v>
      </c>
      <c r="K43" s="6">
        <v>430000000</v>
      </c>
      <c r="L43" s="5" t="s">
        <v>40</v>
      </c>
      <c r="M43" s="6" t="s">
        <v>94</v>
      </c>
      <c r="N43" s="6" t="s">
        <v>66</v>
      </c>
      <c r="O43" s="6" t="s">
        <v>43</v>
      </c>
      <c r="P43" s="6" t="s">
        <v>44</v>
      </c>
      <c r="Q43" s="6" t="s">
        <v>51</v>
      </c>
      <c r="R43" s="6">
        <v>5111</v>
      </c>
      <c r="S43" s="6" t="s">
        <v>118</v>
      </c>
      <c r="T43" s="41">
        <v>50</v>
      </c>
      <c r="U43" s="41">
        <v>550</v>
      </c>
      <c r="V43" s="41">
        <f t="shared" si="3"/>
        <v>27500</v>
      </c>
      <c r="W43" s="41">
        <f t="shared" si="4"/>
        <v>30800.000000000004</v>
      </c>
      <c r="X43" s="6"/>
      <c r="Y43" s="6">
        <v>2016</v>
      </c>
      <c r="Z43" s="42"/>
    </row>
    <row r="44" spans="1:26" ht="51" x14ac:dyDescent="0.2">
      <c r="A44" s="6" t="s">
        <v>257</v>
      </c>
      <c r="B44" s="5" t="s">
        <v>32</v>
      </c>
      <c r="C44" s="5" t="s">
        <v>258</v>
      </c>
      <c r="D44" s="5" t="s">
        <v>113</v>
      </c>
      <c r="E44" s="5" t="s">
        <v>259</v>
      </c>
      <c r="F44" s="5" t="s">
        <v>260</v>
      </c>
      <c r="G44" s="5" t="s">
        <v>261</v>
      </c>
      <c r="H44" s="5" t="s">
        <v>262</v>
      </c>
      <c r="I44" s="6" t="s">
        <v>39</v>
      </c>
      <c r="J44" s="6">
        <v>0</v>
      </c>
      <c r="K44" s="6">
        <v>430000000</v>
      </c>
      <c r="L44" s="5" t="s">
        <v>40</v>
      </c>
      <c r="M44" s="6" t="s">
        <v>94</v>
      </c>
      <c r="N44" s="6" t="s">
        <v>66</v>
      </c>
      <c r="O44" s="6" t="s">
        <v>43</v>
      </c>
      <c r="P44" s="6" t="s">
        <v>44</v>
      </c>
      <c r="Q44" s="6" t="s">
        <v>51</v>
      </c>
      <c r="R44" s="6">
        <v>5111</v>
      </c>
      <c r="S44" s="6" t="s">
        <v>118</v>
      </c>
      <c r="T44" s="41">
        <v>5</v>
      </c>
      <c r="U44" s="41">
        <v>1300</v>
      </c>
      <c r="V44" s="41">
        <f t="shared" si="3"/>
        <v>6500</v>
      </c>
      <c r="W44" s="41">
        <f t="shared" si="4"/>
        <v>7280.0000000000009</v>
      </c>
      <c r="X44" s="6"/>
      <c r="Y44" s="6">
        <v>2016</v>
      </c>
      <c r="Z44" s="42"/>
    </row>
    <row r="45" spans="1:26" ht="51" x14ac:dyDescent="0.2">
      <c r="A45" s="6" t="s">
        <v>263</v>
      </c>
      <c r="B45" s="5" t="s">
        <v>32</v>
      </c>
      <c r="C45" s="5" t="s">
        <v>264</v>
      </c>
      <c r="D45" s="5" t="s">
        <v>100</v>
      </c>
      <c r="E45" s="5" t="s">
        <v>265</v>
      </c>
      <c r="F45" s="5" t="s">
        <v>266</v>
      </c>
      <c r="G45" s="5" t="s">
        <v>265</v>
      </c>
      <c r="H45" s="5" t="s">
        <v>267</v>
      </c>
      <c r="I45" s="6" t="s">
        <v>39</v>
      </c>
      <c r="J45" s="6">
        <v>0</v>
      </c>
      <c r="K45" s="6">
        <v>430000000</v>
      </c>
      <c r="L45" s="5" t="s">
        <v>40</v>
      </c>
      <c r="M45" s="6" t="s">
        <v>94</v>
      </c>
      <c r="N45" s="6" t="s">
        <v>66</v>
      </c>
      <c r="O45" s="6" t="s">
        <v>43</v>
      </c>
      <c r="P45" s="6" t="s">
        <v>44</v>
      </c>
      <c r="Q45" s="6" t="s">
        <v>51</v>
      </c>
      <c r="R45" s="6">
        <v>5111</v>
      </c>
      <c r="S45" s="6" t="s">
        <v>118</v>
      </c>
      <c r="T45" s="41">
        <v>75</v>
      </c>
      <c r="U45" s="41">
        <v>20</v>
      </c>
      <c r="V45" s="41">
        <f t="shared" si="3"/>
        <v>1500</v>
      </c>
      <c r="W45" s="41">
        <f t="shared" si="4"/>
        <v>1680.0000000000002</v>
      </c>
      <c r="X45" s="6"/>
      <c r="Y45" s="6">
        <v>2016</v>
      </c>
      <c r="Z45" s="42"/>
    </row>
    <row r="46" spans="1:26" ht="51" x14ac:dyDescent="0.2">
      <c r="A46" s="6" t="s">
        <v>268</v>
      </c>
      <c r="B46" s="5" t="s">
        <v>32</v>
      </c>
      <c r="C46" s="5" t="s">
        <v>127</v>
      </c>
      <c r="D46" s="5" t="s">
        <v>128</v>
      </c>
      <c r="E46" s="5" t="s">
        <v>129</v>
      </c>
      <c r="F46" s="5" t="s">
        <v>130</v>
      </c>
      <c r="G46" s="5" t="s">
        <v>131</v>
      </c>
      <c r="H46" s="5" t="s">
        <v>132</v>
      </c>
      <c r="I46" s="6" t="s">
        <v>39</v>
      </c>
      <c r="J46" s="6">
        <v>0</v>
      </c>
      <c r="K46" s="6">
        <v>430000000</v>
      </c>
      <c r="L46" s="5" t="s">
        <v>40</v>
      </c>
      <c r="M46" s="6" t="s">
        <v>94</v>
      </c>
      <c r="N46" s="6" t="s">
        <v>66</v>
      </c>
      <c r="O46" s="6" t="s">
        <v>43</v>
      </c>
      <c r="P46" s="6" t="s">
        <v>44</v>
      </c>
      <c r="Q46" s="6" t="s">
        <v>51</v>
      </c>
      <c r="R46" s="6" t="s">
        <v>96</v>
      </c>
      <c r="S46" s="6" t="s">
        <v>97</v>
      </c>
      <c r="T46" s="41">
        <v>70</v>
      </c>
      <c r="U46" s="41">
        <v>60</v>
      </c>
      <c r="V46" s="41">
        <f t="shared" si="3"/>
        <v>4200</v>
      </c>
      <c r="W46" s="41">
        <f t="shared" si="4"/>
        <v>4704</v>
      </c>
      <c r="X46" s="6"/>
      <c r="Y46" s="6">
        <v>2016</v>
      </c>
      <c r="Z46" s="42"/>
    </row>
    <row r="47" spans="1:26" ht="51" x14ac:dyDescent="0.2">
      <c r="A47" s="6" t="s">
        <v>269</v>
      </c>
      <c r="B47" s="5" t="s">
        <v>32</v>
      </c>
      <c r="C47" s="5" t="s">
        <v>270</v>
      </c>
      <c r="D47" s="5" t="s">
        <v>271</v>
      </c>
      <c r="E47" s="5" t="s">
        <v>272</v>
      </c>
      <c r="F47" s="5" t="s">
        <v>273</v>
      </c>
      <c r="G47" s="5" t="s">
        <v>274</v>
      </c>
      <c r="H47" s="5" t="s">
        <v>275</v>
      </c>
      <c r="I47" s="6" t="s">
        <v>39</v>
      </c>
      <c r="J47" s="6">
        <v>0</v>
      </c>
      <c r="K47" s="6">
        <v>430000000</v>
      </c>
      <c r="L47" s="5" t="s">
        <v>40</v>
      </c>
      <c r="M47" s="6" t="s">
        <v>94</v>
      </c>
      <c r="N47" s="6" t="s">
        <v>66</v>
      </c>
      <c r="O47" s="6" t="s">
        <v>43</v>
      </c>
      <c r="P47" s="6" t="s">
        <v>44</v>
      </c>
      <c r="Q47" s="6" t="s">
        <v>51</v>
      </c>
      <c r="R47" s="6" t="s">
        <v>96</v>
      </c>
      <c r="S47" s="6" t="s">
        <v>97</v>
      </c>
      <c r="T47" s="41">
        <v>10</v>
      </c>
      <c r="U47" s="41">
        <v>40</v>
      </c>
      <c r="V47" s="41">
        <f t="shared" si="3"/>
        <v>400</v>
      </c>
      <c r="W47" s="41">
        <f t="shared" si="4"/>
        <v>448.00000000000006</v>
      </c>
      <c r="X47" s="6"/>
      <c r="Y47" s="6">
        <v>2016</v>
      </c>
      <c r="Z47" s="42"/>
    </row>
    <row r="48" spans="1:26" ht="51" x14ac:dyDescent="0.2">
      <c r="A48" s="6" t="s">
        <v>276</v>
      </c>
      <c r="B48" s="5" t="s">
        <v>32</v>
      </c>
      <c r="C48" s="5" t="s">
        <v>277</v>
      </c>
      <c r="D48" s="5" t="s">
        <v>278</v>
      </c>
      <c r="E48" s="5" t="s">
        <v>279</v>
      </c>
      <c r="F48" s="5" t="s">
        <v>280</v>
      </c>
      <c r="G48" s="5" t="s">
        <v>281</v>
      </c>
      <c r="H48" s="5" t="s">
        <v>282</v>
      </c>
      <c r="I48" s="6" t="s">
        <v>39</v>
      </c>
      <c r="J48" s="6">
        <v>0</v>
      </c>
      <c r="K48" s="6">
        <v>430000000</v>
      </c>
      <c r="L48" s="5" t="s">
        <v>40</v>
      </c>
      <c r="M48" s="6" t="s">
        <v>94</v>
      </c>
      <c r="N48" s="6" t="s">
        <v>66</v>
      </c>
      <c r="O48" s="6" t="s">
        <v>43</v>
      </c>
      <c r="P48" s="6" t="s">
        <v>44</v>
      </c>
      <c r="Q48" s="6" t="s">
        <v>51</v>
      </c>
      <c r="R48" s="6" t="s">
        <v>96</v>
      </c>
      <c r="S48" s="6" t="s">
        <v>97</v>
      </c>
      <c r="T48" s="41">
        <v>5</v>
      </c>
      <c r="U48" s="41">
        <v>655</v>
      </c>
      <c r="V48" s="41">
        <f t="shared" si="3"/>
        <v>3275</v>
      </c>
      <c r="W48" s="41">
        <f t="shared" si="4"/>
        <v>3668.0000000000005</v>
      </c>
      <c r="X48" s="6"/>
      <c r="Y48" s="6">
        <v>2016</v>
      </c>
      <c r="Z48" s="42"/>
    </row>
    <row r="49" spans="1:26" ht="51" x14ac:dyDescent="0.2">
      <c r="A49" s="6" t="s">
        <v>283</v>
      </c>
      <c r="B49" s="5" t="s">
        <v>32</v>
      </c>
      <c r="C49" s="5" t="s">
        <v>277</v>
      </c>
      <c r="D49" s="5" t="s">
        <v>278</v>
      </c>
      <c r="E49" s="5" t="s">
        <v>279</v>
      </c>
      <c r="F49" s="5" t="s">
        <v>280</v>
      </c>
      <c r="G49" s="5" t="s">
        <v>284</v>
      </c>
      <c r="H49" s="5" t="s">
        <v>285</v>
      </c>
      <c r="I49" s="6" t="s">
        <v>39</v>
      </c>
      <c r="J49" s="6">
        <v>0</v>
      </c>
      <c r="K49" s="6">
        <v>430000000</v>
      </c>
      <c r="L49" s="5" t="s">
        <v>40</v>
      </c>
      <c r="M49" s="6" t="s">
        <v>94</v>
      </c>
      <c r="N49" s="6" t="s">
        <v>66</v>
      </c>
      <c r="O49" s="6" t="s">
        <v>43</v>
      </c>
      <c r="P49" s="6" t="s">
        <v>44</v>
      </c>
      <c r="Q49" s="6" t="s">
        <v>51</v>
      </c>
      <c r="R49" s="6" t="s">
        <v>96</v>
      </c>
      <c r="S49" s="6" t="s">
        <v>97</v>
      </c>
      <c r="T49" s="41">
        <v>5</v>
      </c>
      <c r="U49" s="41">
        <v>655</v>
      </c>
      <c r="V49" s="41">
        <f t="shared" si="3"/>
        <v>3275</v>
      </c>
      <c r="W49" s="41">
        <f t="shared" si="4"/>
        <v>3668.0000000000005</v>
      </c>
      <c r="X49" s="6"/>
      <c r="Y49" s="6">
        <v>2016</v>
      </c>
      <c r="Z49" s="42"/>
    </row>
    <row r="50" spans="1:26" ht="51" x14ac:dyDescent="0.2">
      <c r="A50" s="6" t="s">
        <v>286</v>
      </c>
      <c r="B50" s="5" t="s">
        <v>32</v>
      </c>
      <c r="C50" s="5" t="s">
        <v>277</v>
      </c>
      <c r="D50" s="5" t="s">
        <v>278</v>
      </c>
      <c r="E50" s="5" t="s">
        <v>279</v>
      </c>
      <c r="F50" s="5" t="s">
        <v>280</v>
      </c>
      <c r="G50" s="5" t="s">
        <v>287</v>
      </c>
      <c r="H50" s="5" t="s">
        <v>282</v>
      </c>
      <c r="I50" s="6" t="s">
        <v>39</v>
      </c>
      <c r="J50" s="6">
        <v>0</v>
      </c>
      <c r="K50" s="6">
        <v>430000000</v>
      </c>
      <c r="L50" s="5" t="s">
        <v>40</v>
      </c>
      <c r="M50" s="6" t="s">
        <v>94</v>
      </c>
      <c r="N50" s="6" t="s">
        <v>73</v>
      </c>
      <c r="O50" s="6" t="s">
        <v>43</v>
      </c>
      <c r="P50" s="6" t="s">
        <v>84</v>
      </c>
      <c r="Q50" s="6" t="s">
        <v>51</v>
      </c>
      <c r="R50" s="6" t="s">
        <v>96</v>
      </c>
      <c r="S50" s="6" t="s">
        <v>97</v>
      </c>
      <c r="T50" s="41">
        <v>5</v>
      </c>
      <c r="U50" s="41">
        <v>655</v>
      </c>
      <c r="V50" s="41">
        <f t="shared" si="3"/>
        <v>3275</v>
      </c>
      <c r="W50" s="41">
        <f t="shared" si="4"/>
        <v>3668.0000000000005</v>
      </c>
      <c r="X50" s="6"/>
      <c r="Y50" s="6">
        <v>2016</v>
      </c>
      <c r="Z50" s="42"/>
    </row>
    <row r="51" spans="1:26" ht="51" x14ac:dyDescent="0.2">
      <c r="A51" s="6" t="s">
        <v>288</v>
      </c>
      <c r="B51" s="5" t="s">
        <v>32</v>
      </c>
      <c r="C51" s="5" t="s">
        <v>277</v>
      </c>
      <c r="D51" s="5" t="s">
        <v>278</v>
      </c>
      <c r="E51" s="5" t="s">
        <v>279</v>
      </c>
      <c r="F51" s="5" t="s">
        <v>280</v>
      </c>
      <c r="G51" s="5" t="s">
        <v>289</v>
      </c>
      <c r="H51" s="5" t="s">
        <v>285</v>
      </c>
      <c r="I51" s="6" t="s">
        <v>39</v>
      </c>
      <c r="J51" s="6">
        <v>0</v>
      </c>
      <c r="K51" s="6">
        <v>430000000</v>
      </c>
      <c r="L51" s="5" t="s">
        <v>40</v>
      </c>
      <c r="M51" s="6" t="s">
        <v>94</v>
      </c>
      <c r="N51" s="6" t="s">
        <v>73</v>
      </c>
      <c r="O51" s="6" t="s">
        <v>43</v>
      </c>
      <c r="P51" s="6" t="s">
        <v>84</v>
      </c>
      <c r="Q51" s="6" t="s">
        <v>51</v>
      </c>
      <c r="R51" s="6" t="s">
        <v>96</v>
      </c>
      <c r="S51" s="6" t="s">
        <v>97</v>
      </c>
      <c r="T51" s="41">
        <v>5</v>
      </c>
      <c r="U51" s="41">
        <v>655</v>
      </c>
      <c r="V51" s="41">
        <f t="shared" si="3"/>
        <v>3275</v>
      </c>
      <c r="W51" s="41">
        <f t="shared" si="4"/>
        <v>3668.0000000000005</v>
      </c>
      <c r="X51" s="6"/>
      <c r="Y51" s="6">
        <v>2016</v>
      </c>
      <c r="Z51" s="42"/>
    </row>
    <row r="52" spans="1:26" ht="51" x14ac:dyDescent="0.2">
      <c r="A52" s="6" t="s">
        <v>290</v>
      </c>
      <c r="B52" s="5" t="s">
        <v>32</v>
      </c>
      <c r="C52" s="5" t="s">
        <v>277</v>
      </c>
      <c r="D52" s="5" t="s">
        <v>278</v>
      </c>
      <c r="E52" s="5" t="s">
        <v>291</v>
      </c>
      <c r="F52" s="5" t="s">
        <v>280</v>
      </c>
      <c r="G52" s="5" t="s">
        <v>287</v>
      </c>
      <c r="H52" s="5" t="s">
        <v>282</v>
      </c>
      <c r="I52" s="6" t="s">
        <v>39</v>
      </c>
      <c r="J52" s="6">
        <v>0</v>
      </c>
      <c r="K52" s="6">
        <v>430000000</v>
      </c>
      <c r="L52" s="5" t="s">
        <v>40</v>
      </c>
      <c r="M52" s="6" t="s">
        <v>94</v>
      </c>
      <c r="N52" s="6" t="s">
        <v>95</v>
      </c>
      <c r="O52" s="6" t="s">
        <v>43</v>
      </c>
      <c r="P52" s="6" t="s">
        <v>44</v>
      </c>
      <c r="Q52" s="6" t="s">
        <v>51</v>
      </c>
      <c r="R52" s="6" t="s">
        <v>96</v>
      </c>
      <c r="S52" s="6" t="s">
        <v>97</v>
      </c>
      <c r="T52" s="41">
        <v>15</v>
      </c>
      <c r="U52" s="41">
        <v>655</v>
      </c>
      <c r="V52" s="41">
        <f t="shared" si="3"/>
        <v>9825</v>
      </c>
      <c r="W52" s="41">
        <f t="shared" si="4"/>
        <v>11004.000000000002</v>
      </c>
      <c r="X52" s="6"/>
      <c r="Y52" s="6">
        <v>2016</v>
      </c>
      <c r="Z52" s="42"/>
    </row>
    <row r="53" spans="1:26" ht="51" x14ac:dyDescent="0.2">
      <c r="A53" s="6" t="s">
        <v>292</v>
      </c>
      <c r="B53" s="5" t="s">
        <v>32</v>
      </c>
      <c r="C53" s="5" t="s">
        <v>277</v>
      </c>
      <c r="D53" s="5" t="s">
        <v>278</v>
      </c>
      <c r="E53" s="5" t="s">
        <v>291</v>
      </c>
      <c r="F53" s="5" t="s">
        <v>280</v>
      </c>
      <c r="G53" s="5" t="s">
        <v>289</v>
      </c>
      <c r="H53" s="5" t="s">
        <v>285</v>
      </c>
      <c r="I53" s="6" t="s">
        <v>39</v>
      </c>
      <c r="J53" s="6">
        <v>0</v>
      </c>
      <c r="K53" s="6">
        <v>430000000</v>
      </c>
      <c r="L53" s="5" t="s">
        <v>40</v>
      </c>
      <c r="M53" s="6" t="s">
        <v>94</v>
      </c>
      <c r="N53" s="6" t="s">
        <v>95</v>
      </c>
      <c r="O53" s="6" t="s">
        <v>43</v>
      </c>
      <c r="P53" s="6" t="s">
        <v>44</v>
      </c>
      <c r="Q53" s="6" t="s">
        <v>51</v>
      </c>
      <c r="R53" s="6" t="s">
        <v>96</v>
      </c>
      <c r="S53" s="6" t="s">
        <v>97</v>
      </c>
      <c r="T53" s="41">
        <v>15</v>
      </c>
      <c r="U53" s="41">
        <v>655</v>
      </c>
      <c r="V53" s="41">
        <f t="shared" si="3"/>
        <v>9825</v>
      </c>
      <c r="W53" s="41">
        <f t="shared" si="4"/>
        <v>11004.000000000002</v>
      </c>
      <c r="X53" s="6"/>
      <c r="Y53" s="6">
        <v>2016</v>
      </c>
      <c r="Z53" s="42"/>
    </row>
    <row r="54" spans="1:26" ht="51" x14ac:dyDescent="0.2">
      <c r="A54" s="6" t="s">
        <v>293</v>
      </c>
      <c r="B54" s="5" t="s">
        <v>32</v>
      </c>
      <c r="C54" s="5" t="s">
        <v>294</v>
      </c>
      <c r="D54" s="5" t="s">
        <v>295</v>
      </c>
      <c r="E54" s="5" t="s">
        <v>296</v>
      </c>
      <c r="F54" s="5" t="s">
        <v>297</v>
      </c>
      <c r="G54" s="5" t="s">
        <v>298</v>
      </c>
      <c r="H54" s="5" t="s">
        <v>299</v>
      </c>
      <c r="I54" s="6" t="s">
        <v>39</v>
      </c>
      <c r="J54" s="6">
        <v>0</v>
      </c>
      <c r="K54" s="6">
        <v>430000000</v>
      </c>
      <c r="L54" s="5" t="s">
        <v>40</v>
      </c>
      <c r="M54" s="6" t="s">
        <v>94</v>
      </c>
      <c r="N54" s="6" t="s">
        <v>66</v>
      </c>
      <c r="O54" s="6" t="s">
        <v>43</v>
      </c>
      <c r="P54" s="6" t="s">
        <v>44</v>
      </c>
      <c r="Q54" s="6" t="s">
        <v>51</v>
      </c>
      <c r="R54" s="6">
        <v>5111</v>
      </c>
      <c r="S54" s="6" t="s">
        <v>118</v>
      </c>
      <c r="T54" s="41">
        <v>5</v>
      </c>
      <c r="U54" s="41">
        <v>110</v>
      </c>
      <c r="V54" s="41">
        <f t="shared" si="3"/>
        <v>550</v>
      </c>
      <c r="W54" s="41">
        <f t="shared" si="4"/>
        <v>616.00000000000011</v>
      </c>
      <c r="X54" s="6"/>
      <c r="Y54" s="6">
        <v>2016</v>
      </c>
      <c r="Z54" s="42"/>
    </row>
    <row r="55" spans="1:26" ht="51" x14ac:dyDescent="0.2">
      <c r="A55" s="6" t="s">
        <v>300</v>
      </c>
      <c r="B55" s="5" t="s">
        <v>32</v>
      </c>
      <c r="C55" s="5" t="s">
        <v>294</v>
      </c>
      <c r="D55" s="5" t="s">
        <v>295</v>
      </c>
      <c r="E55" s="5" t="s">
        <v>296</v>
      </c>
      <c r="F55" s="5" t="s">
        <v>297</v>
      </c>
      <c r="G55" s="5" t="s">
        <v>301</v>
      </c>
      <c r="H55" s="5" t="s">
        <v>302</v>
      </c>
      <c r="I55" s="6" t="s">
        <v>39</v>
      </c>
      <c r="J55" s="6">
        <v>0</v>
      </c>
      <c r="K55" s="6">
        <v>430000000</v>
      </c>
      <c r="L55" s="5" t="s">
        <v>40</v>
      </c>
      <c r="M55" s="6" t="s">
        <v>94</v>
      </c>
      <c r="N55" s="6" t="s">
        <v>42</v>
      </c>
      <c r="O55" s="6" t="s">
        <v>43</v>
      </c>
      <c r="P55" s="6" t="s">
        <v>303</v>
      </c>
      <c r="Q55" s="6" t="s">
        <v>51</v>
      </c>
      <c r="R55" s="6">
        <v>5111</v>
      </c>
      <c r="S55" s="6" t="s">
        <v>118</v>
      </c>
      <c r="T55" s="41">
        <v>250</v>
      </c>
      <c r="U55" s="41">
        <v>110</v>
      </c>
      <c r="V55" s="41">
        <f t="shared" si="3"/>
        <v>27500</v>
      </c>
      <c r="W55" s="41">
        <f t="shared" si="4"/>
        <v>30800.000000000004</v>
      </c>
      <c r="X55" s="6"/>
      <c r="Y55" s="6">
        <v>2016</v>
      </c>
      <c r="Z55" s="42"/>
    </row>
    <row r="56" spans="1:26" ht="51" x14ac:dyDescent="0.2">
      <c r="A56" s="6" t="s">
        <v>304</v>
      </c>
      <c r="B56" s="5" t="s">
        <v>32</v>
      </c>
      <c r="C56" s="5" t="s">
        <v>294</v>
      </c>
      <c r="D56" s="5" t="s">
        <v>295</v>
      </c>
      <c r="E56" s="5" t="s">
        <v>305</v>
      </c>
      <c r="F56" s="5" t="s">
        <v>297</v>
      </c>
      <c r="G56" s="5" t="s">
        <v>305</v>
      </c>
      <c r="H56" s="5" t="s">
        <v>302</v>
      </c>
      <c r="I56" s="6" t="s">
        <v>39</v>
      </c>
      <c r="J56" s="6">
        <v>0</v>
      </c>
      <c r="K56" s="6">
        <v>430000000</v>
      </c>
      <c r="L56" s="5" t="s">
        <v>40</v>
      </c>
      <c r="M56" s="6" t="s">
        <v>94</v>
      </c>
      <c r="N56" s="6" t="s">
        <v>73</v>
      </c>
      <c r="O56" s="6" t="s">
        <v>43</v>
      </c>
      <c r="P56" s="6" t="s">
        <v>84</v>
      </c>
      <c r="Q56" s="6" t="s">
        <v>51</v>
      </c>
      <c r="R56" s="6">
        <v>5111</v>
      </c>
      <c r="S56" s="6" t="s">
        <v>118</v>
      </c>
      <c r="T56" s="41">
        <v>150</v>
      </c>
      <c r="U56" s="41">
        <v>110</v>
      </c>
      <c r="V56" s="41">
        <f t="shared" si="3"/>
        <v>16500</v>
      </c>
      <c r="W56" s="41">
        <f t="shared" si="4"/>
        <v>18480</v>
      </c>
      <c r="X56" s="6"/>
      <c r="Y56" s="6">
        <v>2016</v>
      </c>
      <c r="Z56" s="42"/>
    </row>
    <row r="57" spans="1:26" ht="51" x14ac:dyDescent="0.2">
      <c r="A57" s="6" t="s">
        <v>306</v>
      </c>
      <c r="B57" s="5" t="s">
        <v>32</v>
      </c>
      <c r="C57" s="5" t="s">
        <v>294</v>
      </c>
      <c r="D57" s="5" t="s">
        <v>295</v>
      </c>
      <c r="E57" s="5" t="s">
        <v>296</v>
      </c>
      <c r="F57" s="5" t="s">
        <v>297</v>
      </c>
      <c r="G57" s="5" t="s">
        <v>307</v>
      </c>
      <c r="H57" s="5" t="s">
        <v>308</v>
      </c>
      <c r="I57" s="6" t="s">
        <v>39</v>
      </c>
      <c r="J57" s="6">
        <v>0</v>
      </c>
      <c r="K57" s="6">
        <v>430000000</v>
      </c>
      <c r="L57" s="5" t="s">
        <v>40</v>
      </c>
      <c r="M57" s="6" t="s">
        <v>94</v>
      </c>
      <c r="N57" s="6" t="s">
        <v>66</v>
      </c>
      <c r="O57" s="6" t="s">
        <v>43</v>
      </c>
      <c r="P57" s="6" t="s">
        <v>44</v>
      </c>
      <c r="Q57" s="6" t="s">
        <v>51</v>
      </c>
      <c r="R57" s="6">
        <v>5111</v>
      </c>
      <c r="S57" s="6" t="s">
        <v>118</v>
      </c>
      <c r="T57" s="41">
        <v>5</v>
      </c>
      <c r="U57" s="41">
        <v>53</v>
      </c>
      <c r="V57" s="41">
        <f t="shared" si="3"/>
        <v>265</v>
      </c>
      <c r="W57" s="41">
        <f t="shared" si="4"/>
        <v>296.8</v>
      </c>
      <c r="X57" s="6"/>
      <c r="Y57" s="6">
        <v>2016</v>
      </c>
      <c r="Z57" s="42"/>
    </row>
    <row r="58" spans="1:26" ht="51" x14ac:dyDescent="0.2">
      <c r="A58" s="6" t="s">
        <v>309</v>
      </c>
      <c r="B58" s="5" t="s">
        <v>32</v>
      </c>
      <c r="C58" s="5" t="s">
        <v>294</v>
      </c>
      <c r="D58" s="5" t="s">
        <v>295</v>
      </c>
      <c r="E58" s="5" t="s">
        <v>296</v>
      </c>
      <c r="F58" s="5" t="s">
        <v>297</v>
      </c>
      <c r="G58" s="5" t="s">
        <v>310</v>
      </c>
      <c r="H58" s="5" t="s">
        <v>311</v>
      </c>
      <c r="I58" s="6" t="s">
        <v>39</v>
      </c>
      <c r="J58" s="6">
        <v>0</v>
      </c>
      <c r="K58" s="6">
        <v>430000000</v>
      </c>
      <c r="L58" s="5" t="s">
        <v>40</v>
      </c>
      <c r="M58" s="6" t="s">
        <v>94</v>
      </c>
      <c r="N58" s="6" t="s">
        <v>73</v>
      </c>
      <c r="O58" s="6" t="s">
        <v>43</v>
      </c>
      <c r="P58" s="6" t="s">
        <v>84</v>
      </c>
      <c r="Q58" s="6" t="s">
        <v>51</v>
      </c>
      <c r="R58" s="6">
        <v>5111</v>
      </c>
      <c r="S58" s="6" t="s">
        <v>118</v>
      </c>
      <c r="T58" s="41">
        <v>50</v>
      </c>
      <c r="U58" s="41">
        <v>53</v>
      </c>
      <c r="V58" s="41">
        <f t="shared" si="3"/>
        <v>2650</v>
      </c>
      <c r="W58" s="41">
        <f t="shared" si="4"/>
        <v>2968.0000000000005</v>
      </c>
      <c r="X58" s="6"/>
      <c r="Y58" s="6">
        <v>2016</v>
      </c>
      <c r="Z58" s="42"/>
    </row>
    <row r="59" spans="1:26" ht="51" x14ac:dyDescent="0.2">
      <c r="A59" s="6" t="s">
        <v>312</v>
      </c>
      <c r="B59" s="5" t="s">
        <v>32</v>
      </c>
      <c r="C59" s="5" t="s">
        <v>313</v>
      </c>
      <c r="D59" s="5" t="s">
        <v>314</v>
      </c>
      <c r="E59" s="5" t="s">
        <v>315</v>
      </c>
      <c r="F59" s="5" t="s">
        <v>316</v>
      </c>
      <c r="G59" s="5" t="s">
        <v>315</v>
      </c>
      <c r="H59" s="5" t="s">
        <v>317</v>
      </c>
      <c r="I59" s="6" t="s">
        <v>39</v>
      </c>
      <c r="J59" s="6">
        <v>0</v>
      </c>
      <c r="K59" s="6">
        <v>430000000</v>
      </c>
      <c r="L59" s="5" t="s">
        <v>40</v>
      </c>
      <c r="M59" s="6" t="s">
        <v>94</v>
      </c>
      <c r="N59" s="6" t="s">
        <v>66</v>
      </c>
      <c r="O59" s="6" t="s">
        <v>43</v>
      </c>
      <c r="P59" s="6" t="s">
        <v>44</v>
      </c>
      <c r="Q59" s="6" t="s">
        <v>51</v>
      </c>
      <c r="R59" s="6" t="s">
        <v>96</v>
      </c>
      <c r="S59" s="6" t="s">
        <v>97</v>
      </c>
      <c r="T59" s="41">
        <v>10</v>
      </c>
      <c r="U59" s="41">
        <v>128.25</v>
      </c>
      <c r="V59" s="41">
        <f t="shared" si="3"/>
        <v>1282.5</v>
      </c>
      <c r="W59" s="41">
        <f t="shared" si="4"/>
        <v>1436.4</v>
      </c>
      <c r="X59" s="6"/>
      <c r="Y59" s="6">
        <v>2016</v>
      </c>
      <c r="Z59" s="42"/>
    </row>
    <row r="60" spans="1:26" ht="51" x14ac:dyDescent="0.2">
      <c r="A60" s="6" t="s">
        <v>318</v>
      </c>
      <c r="B60" s="5" t="s">
        <v>32</v>
      </c>
      <c r="C60" s="5" t="s">
        <v>313</v>
      </c>
      <c r="D60" s="5" t="s">
        <v>314</v>
      </c>
      <c r="E60" s="5" t="s">
        <v>315</v>
      </c>
      <c r="F60" s="5" t="s">
        <v>316</v>
      </c>
      <c r="G60" s="5" t="s">
        <v>315</v>
      </c>
      <c r="H60" s="5" t="s">
        <v>317</v>
      </c>
      <c r="I60" s="6" t="s">
        <v>39</v>
      </c>
      <c r="J60" s="6">
        <v>0</v>
      </c>
      <c r="K60" s="6">
        <v>430000000</v>
      </c>
      <c r="L60" s="5" t="s">
        <v>40</v>
      </c>
      <c r="M60" s="6" t="s">
        <v>94</v>
      </c>
      <c r="N60" s="6" t="s">
        <v>95</v>
      </c>
      <c r="O60" s="6" t="s">
        <v>43</v>
      </c>
      <c r="P60" s="6" t="s">
        <v>44</v>
      </c>
      <c r="Q60" s="6" t="s">
        <v>51</v>
      </c>
      <c r="R60" s="6" t="s">
        <v>96</v>
      </c>
      <c r="S60" s="6" t="s">
        <v>97</v>
      </c>
      <c r="T60" s="41">
        <v>15</v>
      </c>
      <c r="U60" s="41">
        <v>128.25</v>
      </c>
      <c r="V60" s="41">
        <f t="shared" si="3"/>
        <v>1923.75</v>
      </c>
      <c r="W60" s="41">
        <f t="shared" si="4"/>
        <v>2154.6000000000004</v>
      </c>
      <c r="X60" s="6"/>
      <c r="Y60" s="6">
        <v>2016</v>
      </c>
      <c r="Z60" s="42"/>
    </row>
    <row r="61" spans="1:26" ht="51" x14ac:dyDescent="0.2">
      <c r="A61" s="6" t="s">
        <v>319</v>
      </c>
      <c r="B61" s="5" t="s">
        <v>32</v>
      </c>
      <c r="C61" s="5" t="s">
        <v>320</v>
      </c>
      <c r="D61" s="5" t="s">
        <v>321</v>
      </c>
      <c r="E61" s="5" t="s">
        <v>279</v>
      </c>
      <c r="F61" s="5" t="s">
        <v>322</v>
      </c>
      <c r="G61" s="5" t="s">
        <v>279</v>
      </c>
      <c r="H61" s="5" t="s">
        <v>323</v>
      </c>
      <c r="I61" s="6" t="s">
        <v>39</v>
      </c>
      <c r="J61" s="6">
        <v>0</v>
      </c>
      <c r="K61" s="6">
        <v>430000000</v>
      </c>
      <c r="L61" s="5" t="s">
        <v>40</v>
      </c>
      <c r="M61" s="6" t="s">
        <v>94</v>
      </c>
      <c r="N61" s="6" t="s">
        <v>66</v>
      </c>
      <c r="O61" s="6" t="s">
        <v>43</v>
      </c>
      <c r="P61" s="6" t="s">
        <v>44</v>
      </c>
      <c r="Q61" s="6" t="s">
        <v>51</v>
      </c>
      <c r="R61" s="6" t="s">
        <v>96</v>
      </c>
      <c r="S61" s="6" t="s">
        <v>97</v>
      </c>
      <c r="T61" s="41">
        <v>30</v>
      </c>
      <c r="U61" s="41">
        <v>10.8</v>
      </c>
      <c r="V61" s="41">
        <f t="shared" si="3"/>
        <v>324</v>
      </c>
      <c r="W61" s="41">
        <f t="shared" si="4"/>
        <v>362.88000000000005</v>
      </c>
      <c r="X61" s="6"/>
      <c r="Y61" s="6">
        <v>2016</v>
      </c>
      <c r="Z61" s="42"/>
    </row>
    <row r="62" spans="1:26" ht="51" x14ac:dyDescent="0.2">
      <c r="A62" s="6" t="s">
        <v>324</v>
      </c>
      <c r="B62" s="5" t="s">
        <v>32</v>
      </c>
      <c r="C62" s="5" t="s">
        <v>313</v>
      </c>
      <c r="D62" s="5" t="s">
        <v>314</v>
      </c>
      <c r="E62" s="5" t="s">
        <v>325</v>
      </c>
      <c r="F62" s="5" t="s">
        <v>316</v>
      </c>
      <c r="G62" s="5" t="s">
        <v>326</v>
      </c>
      <c r="H62" s="5" t="s">
        <v>327</v>
      </c>
      <c r="I62" s="6" t="s">
        <v>39</v>
      </c>
      <c r="J62" s="6">
        <v>0</v>
      </c>
      <c r="K62" s="6">
        <v>430000000</v>
      </c>
      <c r="L62" s="5" t="s">
        <v>40</v>
      </c>
      <c r="M62" s="6" t="s">
        <v>94</v>
      </c>
      <c r="N62" s="6" t="s">
        <v>66</v>
      </c>
      <c r="O62" s="6" t="s">
        <v>43</v>
      </c>
      <c r="P62" s="6" t="s">
        <v>44</v>
      </c>
      <c r="Q62" s="6" t="s">
        <v>51</v>
      </c>
      <c r="R62" s="6" t="s">
        <v>231</v>
      </c>
      <c r="S62" s="6" t="s">
        <v>232</v>
      </c>
      <c r="T62" s="41">
        <v>5</v>
      </c>
      <c r="U62" s="41">
        <v>533.25</v>
      </c>
      <c r="V62" s="41">
        <f t="shared" si="3"/>
        <v>2666.25</v>
      </c>
      <c r="W62" s="41">
        <f t="shared" si="4"/>
        <v>2986.2000000000003</v>
      </c>
      <c r="X62" s="6"/>
      <c r="Y62" s="6">
        <v>2016</v>
      </c>
      <c r="Z62" s="42"/>
    </row>
    <row r="63" spans="1:26" ht="51" x14ac:dyDescent="0.2">
      <c r="A63" s="6" t="s">
        <v>328</v>
      </c>
      <c r="B63" s="5" t="s">
        <v>32</v>
      </c>
      <c r="C63" s="5" t="s">
        <v>329</v>
      </c>
      <c r="D63" s="5" t="s">
        <v>330</v>
      </c>
      <c r="E63" s="5" t="s">
        <v>331</v>
      </c>
      <c r="F63" s="5" t="s">
        <v>332</v>
      </c>
      <c r="G63" s="5" t="s">
        <v>333</v>
      </c>
      <c r="H63" s="5" t="s">
        <v>334</v>
      </c>
      <c r="I63" s="6" t="s">
        <v>39</v>
      </c>
      <c r="J63" s="6">
        <v>0</v>
      </c>
      <c r="K63" s="6">
        <v>430000000</v>
      </c>
      <c r="L63" s="5" t="s">
        <v>40</v>
      </c>
      <c r="M63" s="6" t="s">
        <v>94</v>
      </c>
      <c r="N63" s="6" t="s">
        <v>66</v>
      </c>
      <c r="O63" s="6" t="s">
        <v>43</v>
      </c>
      <c r="P63" s="6" t="s">
        <v>44</v>
      </c>
      <c r="Q63" s="6" t="s">
        <v>51</v>
      </c>
      <c r="R63" s="6">
        <v>5111</v>
      </c>
      <c r="S63" s="6" t="s">
        <v>118</v>
      </c>
      <c r="T63" s="41">
        <v>10</v>
      </c>
      <c r="U63" s="41">
        <v>95</v>
      </c>
      <c r="V63" s="41">
        <f t="shared" si="3"/>
        <v>950</v>
      </c>
      <c r="W63" s="41">
        <f t="shared" si="4"/>
        <v>1064</v>
      </c>
      <c r="X63" s="6"/>
      <c r="Y63" s="6">
        <v>2016</v>
      </c>
      <c r="Z63" s="42"/>
    </row>
    <row r="64" spans="1:26" ht="51" x14ac:dyDescent="0.2">
      <c r="A64" s="6" t="s">
        <v>335</v>
      </c>
      <c r="B64" s="5" t="s">
        <v>32</v>
      </c>
      <c r="C64" s="5" t="s">
        <v>329</v>
      </c>
      <c r="D64" s="5" t="s">
        <v>330</v>
      </c>
      <c r="E64" s="5" t="s">
        <v>336</v>
      </c>
      <c r="F64" s="5" t="s">
        <v>332</v>
      </c>
      <c r="G64" s="5" t="s">
        <v>337</v>
      </c>
      <c r="H64" s="5" t="s">
        <v>338</v>
      </c>
      <c r="I64" s="6" t="s">
        <v>39</v>
      </c>
      <c r="J64" s="6">
        <v>0</v>
      </c>
      <c r="K64" s="6">
        <v>430000000</v>
      </c>
      <c r="L64" s="5" t="s">
        <v>40</v>
      </c>
      <c r="M64" s="6" t="s">
        <v>94</v>
      </c>
      <c r="N64" s="6" t="s">
        <v>66</v>
      </c>
      <c r="O64" s="6" t="s">
        <v>43</v>
      </c>
      <c r="P64" s="6" t="s">
        <v>44</v>
      </c>
      <c r="Q64" s="6" t="s">
        <v>51</v>
      </c>
      <c r="R64" s="6">
        <v>5111</v>
      </c>
      <c r="S64" s="6" t="s">
        <v>118</v>
      </c>
      <c r="T64" s="41">
        <v>5</v>
      </c>
      <c r="U64" s="41">
        <v>135</v>
      </c>
      <c r="V64" s="41">
        <f t="shared" si="3"/>
        <v>675</v>
      </c>
      <c r="W64" s="41">
        <f t="shared" si="4"/>
        <v>756.00000000000011</v>
      </c>
      <c r="X64" s="6"/>
      <c r="Y64" s="6">
        <v>2016</v>
      </c>
      <c r="Z64" s="42"/>
    </row>
    <row r="65" spans="1:26" ht="51" x14ac:dyDescent="0.2">
      <c r="A65" s="6" t="s">
        <v>339</v>
      </c>
      <c r="B65" s="5" t="s">
        <v>32</v>
      </c>
      <c r="C65" s="5" t="s">
        <v>120</v>
      </c>
      <c r="D65" s="5" t="s">
        <v>121</v>
      </c>
      <c r="E65" s="5" t="s">
        <v>340</v>
      </c>
      <c r="F65" s="5" t="s">
        <v>123</v>
      </c>
      <c r="G65" s="5" t="s">
        <v>341</v>
      </c>
      <c r="H65" s="5" t="s">
        <v>342</v>
      </c>
      <c r="I65" s="6" t="s">
        <v>39</v>
      </c>
      <c r="J65" s="6">
        <v>0</v>
      </c>
      <c r="K65" s="6">
        <v>430000000</v>
      </c>
      <c r="L65" s="5" t="s">
        <v>40</v>
      </c>
      <c r="M65" s="6" t="s">
        <v>94</v>
      </c>
      <c r="N65" s="6" t="s">
        <v>66</v>
      </c>
      <c r="O65" s="6" t="s">
        <v>43</v>
      </c>
      <c r="P65" s="6" t="s">
        <v>44</v>
      </c>
      <c r="Q65" s="6" t="s">
        <v>51</v>
      </c>
      <c r="R65" s="6" t="s">
        <v>96</v>
      </c>
      <c r="S65" s="6" t="s">
        <v>97</v>
      </c>
      <c r="T65" s="41">
        <v>50</v>
      </c>
      <c r="U65" s="41">
        <v>48</v>
      </c>
      <c r="V65" s="41">
        <f t="shared" si="3"/>
        <v>2400</v>
      </c>
      <c r="W65" s="41">
        <f t="shared" si="4"/>
        <v>2688.0000000000005</v>
      </c>
      <c r="X65" s="6"/>
      <c r="Y65" s="6">
        <v>2016</v>
      </c>
      <c r="Z65" s="42"/>
    </row>
    <row r="66" spans="1:26" ht="51" x14ac:dyDescent="0.2">
      <c r="A66" s="6" t="s">
        <v>343</v>
      </c>
      <c r="B66" s="5" t="s">
        <v>32</v>
      </c>
      <c r="C66" s="5" t="s">
        <v>141</v>
      </c>
      <c r="D66" s="5" t="s">
        <v>121</v>
      </c>
      <c r="E66" s="5" t="s">
        <v>122</v>
      </c>
      <c r="F66" s="5" t="s">
        <v>142</v>
      </c>
      <c r="G66" s="5" t="s">
        <v>124</v>
      </c>
      <c r="H66" s="5" t="s">
        <v>344</v>
      </c>
      <c r="I66" s="6" t="s">
        <v>39</v>
      </c>
      <c r="J66" s="6">
        <v>0</v>
      </c>
      <c r="K66" s="6">
        <v>430000000</v>
      </c>
      <c r="L66" s="5" t="s">
        <v>40</v>
      </c>
      <c r="M66" s="6" t="s">
        <v>94</v>
      </c>
      <c r="N66" s="6" t="s">
        <v>66</v>
      </c>
      <c r="O66" s="6" t="s">
        <v>43</v>
      </c>
      <c r="P66" s="6" t="s">
        <v>44</v>
      </c>
      <c r="Q66" s="6" t="s">
        <v>51</v>
      </c>
      <c r="R66" s="6" t="s">
        <v>96</v>
      </c>
      <c r="S66" s="6" t="s">
        <v>97</v>
      </c>
      <c r="T66" s="41">
        <v>10</v>
      </c>
      <c r="U66" s="41">
        <v>375</v>
      </c>
      <c r="V66" s="41">
        <f t="shared" si="3"/>
        <v>3750</v>
      </c>
      <c r="W66" s="41">
        <f t="shared" si="4"/>
        <v>4200</v>
      </c>
      <c r="X66" s="6"/>
      <c r="Y66" s="6">
        <v>2016</v>
      </c>
      <c r="Z66" s="42"/>
    </row>
    <row r="67" spans="1:26" ht="51" x14ac:dyDescent="0.2">
      <c r="A67" s="6" t="s">
        <v>345</v>
      </c>
      <c r="B67" s="5" t="s">
        <v>32</v>
      </c>
      <c r="C67" s="5" t="s">
        <v>346</v>
      </c>
      <c r="D67" s="5" t="s">
        <v>347</v>
      </c>
      <c r="E67" s="5" t="s">
        <v>348</v>
      </c>
      <c r="F67" s="5" t="s">
        <v>349</v>
      </c>
      <c r="G67" s="5" t="s">
        <v>350</v>
      </c>
      <c r="H67" s="5" t="s">
        <v>351</v>
      </c>
      <c r="I67" s="6" t="s">
        <v>39</v>
      </c>
      <c r="J67" s="6">
        <v>0</v>
      </c>
      <c r="K67" s="6">
        <v>430000000</v>
      </c>
      <c r="L67" s="5" t="s">
        <v>40</v>
      </c>
      <c r="M67" s="6" t="s">
        <v>94</v>
      </c>
      <c r="N67" s="6" t="s">
        <v>66</v>
      </c>
      <c r="O67" s="6" t="s">
        <v>43</v>
      </c>
      <c r="P67" s="6" t="s">
        <v>44</v>
      </c>
      <c r="Q67" s="6" t="s">
        <v>51</v>
      </c>
      <c r="R67" s="6" t="s">
        <v>96</v>
      </c>
      <c r="S67" s="6" t="s">
        <v>97</v>
      </c>
      <c r="T67" s="41">
        <v>10</v>
      </c>
      <c r="U67" s="41">
        <v>500</v>
      </c>
      <c r="V67" s="41">
        <f t="shared" si="3"/>
        <v>5000</v>
      </c>
      <c r="W67" s="41">
        <f t="shared" si="4"/>
        <v>5600.0000000000009</v>
      </c>
      <c r="X67" s="6"/>
      <c r="Y67" s="6">
        <v>2016</v>
      </c>
      <c r="Z67" s="42"/>
    </row>
    <row r="68" spans="1:26" ht="51" x14ac:dyDescent="0.2">
      <c r="A68" s="6" t="s">
        <v>352</v>
      </c>
      <c r="B68" s="5" t="s">
        <v>32</v>
      </c>
      <c r="C68" s="5" t="s">
        <v>353</v>
      </c>
      <c r="D68" s="5" t="s">
        <v>347</v>
      </c>
      <c r="E68" s="5" t="s">
        <v>354</v>
      </c>
      <c r="F68" s="5" t="s">
        <v>355</v>
      </c>
      <c r="G68" s="5" t="s">
        <v>356</v>
      </c>
      <c r="H68" s="5" t="s">
        <v>357</v>
      </c>
      <c r="I68" s="6" t="s">
        <v>39</v>
      </c>
      <c r="J68" s="6">
        <v>0</v>
      </c>
      <c r="K68" s="6">
        <v>430000000</v>
      </c>
      <c r="L68" s="5" t="s">
        <v>40</v>
      </c>
      <c r="M68" s="6" t="s">
        <v>94</v>
      </c>
      <c r="N68" s="6" t="s">
        <v>66</v>
      </c>
      <c r="O68" s="6" t="s">
        <v>43</v>
      </c>
      <c r="P68" s="6" t="s">
        <v>44</v>
      </c>
      <c r="Q68" s="6" t="s">
        <v>51</v>
      </c>
      <c r="R68" s="6" t="s">
        <v>96</v>
      </c>
      <c r="S68" s="6" t="s">
        <v>97</v>
      </c>
      <c r="T68" s="41">
        <v>5</v>
      </c>
      <c r="U68" s="41">
        <v>430</v>
      </c>
      <c r="V68" s="41">
        <f t="shared" si="3"/>
        <v>2150</v>
      </c>
      <c r="W68" s="41">
        <f t="shared" si="4"/>
        <v>2408.0000000000005</v>
      </c>
      <c r="X68" s="6"/>
      <c r="Y68" s="6">
        <v>2016</v>
      </c>
      <c r="Z68" s="42"/>
    </row>
    <row r="69" spans="1:26" ht="51" x14ac:dyDescent="0.2">
      <c r="A69" s="6" t="s">
        <v>358</v>
      </c>
      <c r="B69" s="5" t="s">
        <v>32</v>
      </c>
      <c r="C69" s="5" t="s">
        <v>346</v>
      </c>
      <c r="D69" s="5" t="s">
        <v>347</v>
      </c>
      <c r="E69" s="5" t="s">
        <v>359</v>
      </c>
      <c r="F69" s="5" t="s">
        <v>349</v>
      </c>
      <c r="G69" s="5" t="s">
        <v>360</v>
      </c>
      <c r="H69" s="5" t="s">
        <v>351</v>
      </c>
      <c r="I69" s="6" t="s">
        <v>39</v>
      </c>
      <c r="J69" s="6">
        <v>0</v>
      </c>
      <c r="K69" s="6">
        <v>430000000</v>
      </c>
      <c r="L69" s="5" t="s">
        <v>40</v>
      </c>
      <c r="M69" s="6" t="s">
        <v>94</v>
      </c>
      <c r="N69" s="6" t="s">
        <v>95</v>
      </c>
      <c r="O69" s="6" t="s">
        <v>43</v>
      </c>
      <c r="P69" s="6" t="s">
        <v>44</v>
      </c>
      <c r="Q69" s="6" t="s">
        <v>51</v>
      </c>
      <c r="R69" s="6" t="s">
        <v>96</v>
      </c>
      <c r="S69" s="6" t="s">
        <v>97</v>
      </c>
      <c r="T69" s="41">
        <v>15</v>
      </c>
      <c r="U69" s="41">
        <v>500</v>
      </c>
      <c r="V69" s="41">
        <f t="shared" si="3"/>
        <v>7500</v>
      </c>
      <c r="W69" s="41">
        <f t="shared" si="4"/>
        <v>8400</v>
      </c>
      <c r="X69" s="6"/>
      <c r="Y69" s="6">
        <v>2016</v>
      </c>
      <c r="Z69" s="42"/>
    </row>
    <row r="70" spans="1:26" ht="51" x14ac:dyDescent="0.2">
      <c r="A70" s="6" t="s">
        <v>361</v>
      </c>
      <c r="B70" s="5" t="s">
        <v>32</v>
      </c>
      <c r="C70" s="5" t="s">
        <v>353</v>
      </c>
      <c r="D70" s="5" t="s">
        <v>347</v>
      </c>
      <c r="E70" s="5" t="s">
        <v>354</v>
      </c>
      <c r="F70" s="5" t="s">
        <v>355</v>
      </c>
      <c r="G70" s="5" t="s">
        <v>356</v>
      </c>
      <c r="H70" s="5" t="s">
        <v>357</v>
      </c>
      <c r="I70" s="6" t="s">
        <v>39</v>
      </c>
      <c r="J70" s="6">
        <v>0</v>
      </c>
      <c r="K70" s="6">
        <v>430000000</v>
      </c>
      <c r="L70" s="5" t="s">
        <v>40</v>
      </c>
      <c r="M70" s="6" t="s">
        <v>94</v>
      </c>
      <c r="N70" s="6" t="s">
        <v>95</v>
      </c>
      <c r="O70" s="6" t="s">
        <v>43</v>
      </c>
      <c r="P70" s="6" t="s">
        <v>44</v>
      </c>
      <c r="Q70" s="6" t="s">
        <v>51</v>
      </c>
      <c r="R70" s="6" t="s">
        <v>96</v>
      </c>
      <c r="S70" s="6" t="s">
        <v>97</v>
      </c>
      <c r="T70" s="41">
        <v>20</v>
      </c>
      <c r="U70" s="41">
        <v>430</v>
      </c>
      <c r="V70" s="41">
        <f t="shared" si="3"/>
        <v>8600</v>
      </c>
      <c r="W70" s="41">
        <f t="shared" si="4"/>
        <v>9632.0000000000018</v>
      </c>
      <c r="X70" s="6"/>
      <c r="Y70" s="6">
        <v>2016</v>
      </c>
      <c r="Z70" s="42"/>
    </row>
    <row r="71" spans="1:26" ht="51" x14ac:dyDescent="0.2">
      <c r="A71" s="6" t="s">
        <v>362</v>
      </c>
      <c r="B71" s="5" t="s">
        <v>32</v>
      </c>
      <c r="C71" s="5" t="s">
        <v>105</v>
      </c>
      <c r="D71" s="5" t="s">
        <v>106</v>
      </c>
      <c r="E71" s="5" t="s">
        <v>107</v>
      </c>
      <c r="F71" s="5" t="s">
        <v>363</v>
      </c>
      <c r="G71" s="5" t="s">
        <v>108</v>
      </c>
      <c r="H71" s="5" t="s">
        <v>364</v>
      </c>
      <c r="I71" s="6" t="s">
        <v>39</v>
      </c>
      <c r="J71" s="6">
        <v>0</v>
      </c>
      <c r="K71" s="6">
        <v>430000000</v>
      </c>
      <c r="L71" s="5" t="s">
        <v>40</v>
      </c>
      <c r="M71" s="6" t="s">
        <v>94</v>
      </c>
      <c r="N71" s="6" t="s">
        <v>66</v>
      </c>
      <c r="O71" s="6" t="s">
        <v>43</v>
      </c>
      <c r="P71" s="6" t="s">
        <v>44</v>
      </c>
      <c r="Q71" s="6" t="s">
        <v>51</v>
      </c>
      <c r="R71" s="6" t="s">
        <v>96</v>
      </c>
      <c r="S71" s="6" t="s">
        <v>97</v>
      </c>
      <c r="T71" s="41">
        <v>5</v>
      </c>
      <c r="U71" s="41">
        <v>135</v>
      </c>
      <c r="V71" s="41">
        <f t="shared" si="3"/>
        <v>675</v>
      </c>
      <c r="W71" s="41">
        <f t="shared" si="4"/>
        <v>756.00000000000011</v>
      </c>
      <c r="X71" s="6"/>
      <c r="Y71" s="6">
        <v>2016</v>
      </c>
      <c r="Z71" s="42"/>
    </row>
    <row r="72" spans="1:26" ht="51" x14ac:dyDescent="0.2">
      <c r="A72" s="6" t="s">
        <v>365</v>
      </c>
      <c r="B72" s="5" t="s">
        <v>32</v>
      </c>
      <c r="C72" s="5" t="s">
        <v>134</v>
      </c>
      <c r="D72" s="5" t="s">
        <v>135</v>
      </c>
      <c r="E72" s="5" t="s">
        <v>366</v>
      </c>
      <c r="F72" s="5" t="s">
        <v>367</v>
      </c>
      <c r="G72" s="5" t="s">
        <v>137</v>
      </c>
      <c r="H72" s="5" t="s">
        <v>368</v>
      </c>
      <c r="I72" s="6" t="s">
        <v>39</v>
      </c>
      <c r="J72" s="6">
        <v>0</v>
      </c>
      <c r="K72" s="6">
        <v>430000000</v>
      </c>
      <c r="L72" s="5" t="s">
        <v>40</v>
      </c>
      <c r="M72" s="6" t="s">
        <v>94</v>
      </c>
      <c r="N72" s="6" t="s">
        <v>66</v>
      </c>
      <c r="O72" s="6" t="s">
        <v>43</v>
      </c>
      <c r="P72" s="6" t="s">
        <v>44</v>
      </c>
      <c r="Q72" s="6" t="s">
        <v>51</v>
      </c>
      <c r="R72" s="6" t="s">
        <v>96</v>
      </c>
      <c r="S72" s="6" t="s">
        <v>97</v>
      </c>
      <c r="T72" s="41">
        <v>20</v>
      </c>
      <c r="U72" s="41">
        <v>220</v>
      </c>
      <c r="V72" s="41">
        <f t="shared" si="3"/>
        <v>4400</v>
      </c>
      <c r="W72" s="41">
        <f t="shared" si="4"/>
        <v>4928.0000000000009</v>
      </c>
      <c r="X72" s="6"/>
      <c r="Y72" s="6">
        <v>2016</v>
      </c>
      <c r="Z72" s="42"/>
    </row>
    <row r="73" spans="1:26" ht="51" x14ac:dyDescent="0.2">
      <c r="A73" s="6" t="s">
        <v>369</v>
      </c>
      <c r="B73" s="5" t="s">
        <v>32</v>
      </c>
      <c r="C73" s="5" t="s">
        <v>370</v>
      </c>
      <c r="D73" s="5" t="s">
        <v>135</v>
      </c>
      <c r="E73" s="5" t="s">
        <v>366</v>
      </c>
      <c r="F73" s="5" t="s">
        <v>371</v>
      </c>
      <c r="G73" s="5" t="s">
        <v>372</v>
      </c>
      <c r="H73" s="5" t="s">
        <v>373</v>
      </c>
      <c r="I73" s="6" t="s">
        <v>39</v>
      </c>
      <c r="J73" s="6">
        <v>0</v>
      </c>
      <c r="K73" s="6">
        <v>430000000</v>
      </c>
      <c r="L73" s="5" t="s">
        <v>40</v>
      </c>
      <c r="M73" s="6" t="s">
        <v>94</v>
      </c>
      <c r="N73" s="6" t="s">
        <v>66</v>
      </c>
      <c r="O73" s="6" t="s">
        <v>43</v>
      </c>
      <c r="P73" s="6" t="s">
        <v>44</v>
      </c>
      <c r="Q73" s="6" t="s">
        <v>51</v>
      </c>
      <c r="R73" s="6" t="s">
        <v>96</v>
      </c>
      <c r="S73" s="6" t="s">
        <v>97</v>
      </c>
      <c r="T73" s="41">
        <v>20</v>
      </c>
      <c r="U73" s="41">
        <v>220</v>
      </c>
      <c r="V73" s="41">
        <f t="shared" si="3"/>
        <v>4400</v>
      </c>
      <c r="W73" s="41">
        <f t="shared" si="4"/>
        <v>4928.0000000000009</v>
      </c>
      <c r="X73" s="6"/>
      <c r="Y73" s="6">
        <v>2016</v>
      </c>
      <c r="Z73" s="42"/>
    </row>
    <row r="74" spans="1:26" ht="51" x14ac:dyDescent="0.2">
      <c r="A74" s="6" t="s">
        <v>374</v>
      </c>
      <c r="B74" s="5" t="s">
        <v>32</v>
      </c>
      <c r="C74" s="5" t="s">
        <v>375</v>
      </c>
      <c r="D74" s="5" t="s">
        <v>376</v>
      </c>
      <c r="E74" s="5" t="s">
        <v>377</v>
      </c>
      <c r="F74" s="5" t="s">
        <v>378</v>
      </c>
      <c r="G74" s="5" t="s">
        <v>379</v>
      </c>
      <c r="H74" s="5" t="s">
        <v>380</v>
      </c>
      <c r="I74" s="6" t="s">
        <v>39</v>
      </c>
      <c r="J74" s="6">
        <v>0</v>
      </c>
      <c r="K74" s="6">
        <v>430000000</v>
      </c>
      <c r="L74" s="5" t="s">
        <v>40</v>
      </c>
      <c r="M74" s="6" t="s">
        <v>94</v>
      </c>
      <c r="N74" s="6" t="s">
        <v>66</v>
      </c>
      <c r="O74" s="6" t="s">
        <v>43</v>
      </c>
      <c r="P74" s="6" t="s">
        <v>44</v>
      </c>
      <c r="Q74" s="6" t="s">
        <v>51</v>
      </c>
      <c r="R74" s="6">
        <v>5111</v>
      </c>
      <c r="S74" s="6" t="s">
        <v>118</v>
      </c>
      <c r="T74" s="41">
        <v>5</v>
      </c>
      <c r="U74" s="41">
        <v>208</v>
      </c>
      <c r="V74" s="41">
        <f t="shared" ref="V74:V105" si="5">T74*U74</f>
        <v>1040</v>
      </c>
      <c r="W74" s="41">
        <f t="shared" ref="W74:W105" si="6">V74*1.12</f>
        <v>1164.8000000000002</v>
      </c>
      <c r="X74" s="6"/>
      <c r="Y74" s="6">
        <v>2016</v>
      </c>
      <c r="Z74" s="42"/>
    </row>
    <row r="75" spans="1:26" ht="51" x14ac:dyDescent="0.2">
      <c r="A75" s="6" t="s">
        <v>381</v>
      </c>
      <c r="B75" s="5" t="s">
        <v>32</v>
      </c>
      <c r="C75" s="5" t="s">
        <v>382</v>
      </c>
      <c r="D75" s="5" t="s">
        <v>383</v>
      </c>
      <c r="E75" s="5" t="s">
        <v>384</v>
      </c>
      <c r="F75" s="5" t="s">
        <v>384</v>
      </c>
      <c r="G75" s="5" t="s">
        <v>385</v>
      </c>
      <c r="H75" s="5" t="s">
        <v>386</v>
      </c>
      <c r="I75" s="6" t="s">
        <v>39</v>
      </c>
      <c r="J75" s="6">
        <v>0</v>
      </c>
      <c r="K75" s="6">
        <v>430000000</v>
      </c>
      <c r="L75" s="5" t="s">
        <v>40</v>
      </c>
      <c r="M75" s="6" t="s">
        <v>94</v>
      </c>
      <c r="N75" s="6" t="s">
        <v>66</v>
      </c>
      <c r="O75" s="6" t="s">
        <v>43</v>
      </c>
      <c r="P75" s="6" t="s">
        <v>44</v>
      </c>
      <c r="Q75" s="6" t="s">
        <v>51</v>
      </c>
      <c r="R75" s="6" t="s">
        <v>96</v>
      </c>
      <c r="S75" s="6" t="s">
        <v>97</v>
      </c>
      <c r="T75" s="41">
        <v>5</v>
      </c>
      <c r="U75" s="41">
        <v>353</v>
      </c>
      <c r="V75" s="41">
        <f t="shared" si="5"/>
        <v>1765</v>
      </c>
      <c r="W75" s="41">
        <f t="shared" si="6"/>
        <v>1976.8000000000002</v>
      </c>
      <c r="X75" s="6"/>
      <c r="Y75" s="6">
        <v>2016</v>
      </c>
      <c r="Z75" s="42"/>
    </row>
    <row r="76" spans="1:26" ht="51" x14ac:dyDescent="0.2">
      <c r="A76" s="6" t="s">
        <v>387</v>
      </c>
      <c r="B76" s="5" t="s">
        <v>32</v>
      </c>
      <c r="C76" s="5" t="s">
        <v>388</v>
      </c>
      <c r="D76" s="5" t="s">
        <v>389</v>
      </c>
      <c r="E76" s="5" t="s">
        <v>390</v>
      </c>
      <c r="F76" s="5" t="s">
        <v>390</v>
      </c>
      <c r="G76" s="5" t="s">
        <v>391</v>
      </c>
      <c r="H76" s="5" t="s">
        <v>392</v>
      </c>
      <c r="I76" s="6" t="s">
        <v>39</v>
      </c>
      <c r="J76" s="6">
        <v>0</v>
      </c>
      <c r="K76" s="6">
        <v>430000000</v>
      </c>
      <c r="L76" s="5" t="s">
        <v>40</v>
      </c>
      <c r="M76" s="6" t="s">
        <v>94</v>
      </c>
      <c r="N76" s="6" t="s">
        <v>66</v>
      </c>
      <c r="O76" s="6" t="s">
        <v>43</v>
      </c>
      <c r="P76" s="6" t="s">
        <v>44</v>
      </c>
      <c r="Q76" s="6" t="s">
        <v>51</v>
      </c>
      <c r="R76" s="6" t="s">
        <v>96</v>
      </c>
      <c r="S76" s="6" t="s">
        <v>97</v>
      </c>
      <c r="T76" s="41">
        <v>10</v>
      </c>
      <c r="U76" s="41">
        <v>22</v>
      </c>
      <c r="V76" s="41">
        <f t="shared" si="5"/>
        <v>220</v>
      </c>
      <c r="W76" s="41">
        <f t="shared" si="6"/>
        <v>246.40000000000003</v>
      </c>
      <c r="X76" s="6"/>
      <c r="Y76" s="6">
        <v>2016</v>
      </c>
      <c r="Z76" s="42"/>
    </row>
    <row r="77" spans="1:26" ht="51" x14ac:dyDescent="0.2">
      <c r="A77" s="6" t="s">
        <v>393</v>
      </c>
      <c r="B77" s="5" t="s">
        <v>32</v>
      </c>
      <c r="C77" s="5" t="s">
        <v>388</v>
      </c>
      <c r="D77" s="5" t="s">
        <v>389</v>
      </c>
      <c r="E77" s="5" t="s">
        <v>390</v>
      </c>
      <c r="F77" s="5" t="s">
        <v>390</v>
      </c>
      <c r="G77" s="5" t="s">
        <v>391</v>
      </c>
      <c r="H77" s="5" t="s">
        <v>392</v>
      </c>
      <c r="I77" s="6" t="s">
        <v>39</v>
      </c>
      <c r="J77" s="6">
        <v>0</v>
      </c>
      <c r="K77" s="6">
        <v>430000000</v>
      </c>
      <c r="L77" s="5" t="s">
        <v>40</v>
      </c>
      <c r="M77" s="6" t="s">
        <v>94</v>
      </c>
      <c r="N77" s="6" t="s">
        <v>95</v>
      </c>
      <c r="O77" s="6" t="s">
        <v>43</v>
      </c>
      <c r="P77" s="6" t="s">
        <v>44</v>
      </c>
      <c r="Q77" s="6" t="s">
        <v>51</v>
      </c>
      <c r="R77" s="6" t="s">
        <v>96</v>
      </c>
      <c r="S77" s="6" t="s">
        <v>97</v>
      </c>
      <c r="T77" s="41">
        <v>15</v>
      </c>
      <c r="U77" s="41">
        <v>22</v>
      </c>
      <c r="V77" s="41">
        <f t="shared" si="5"/>
        <v>330</v>
      </c>
      <c r="W77" s="41">
        <f t="shared" si="6"/>
        <v>369.6</v>
      </c>
      <c r="X77" s="6"/>
      <c r="Y77" s="6">
        <v>2016</v>
      </c>
      <c r="Z77" s="42"/>
    </row>
    <row r="78" spans="1:26" ht="51" x14ac:dyDescent="0.2">
      <c r="A78" s="6" t="s">
        <v>394</v>
      </c>
      <c r="B78" s="5" t="s">
        <v>32</v>
      </c>
      <c r="C78" s="5" t="s">
        <v>395</v>
      </c>
      <c r="D78" s="5" t="s">
        <v>396</v>
      </c>
      <c r="E78" s="5" t="s">
        <v>397</v>
      </c>
      <c r="F78" s="5" t="s">
        <v>397</v>
      </c>
      <c r="G78" s="5" t="s">
        <v>398</v>
      </c>
      <c r="H78" s="5" t="s">
        <v>399</v>
      </c>
      <c r="I78" s="6" t="s">
        <v>39</v>
      </c>
      <c r="J78" s="6">
        <v>0</v>
      </c>
      <c r="K78" s="6">
        <v>430000000</v>
      </c>
      <c r="L78" s="5" t="s">
        <v>40</v>
      </c>
      <c r="M78" s="6" t="s">
        <v>94</v>
      </c>
      <c r="N78" s="6" t="s">
        <v>66</v>
      </c>
      <c r="O78" s="6" t="s">
        <v>43</v>
      </c>
      <c r="P78" s="6" t="s">
        <v>44</v>
      </c>
      <c r="Q78" s="6" t="s">
        <v>51</v>
      </c>
      <c r="R78" s="6" t="s">
        <v>96</v>
      </c>
      <c r="S78" s="6" t="s">
        <v>97</v>
      </c>
      <c r="T78" s="41">
        <v>5</v>
      </c>
      <c r="U78" s="41">
        <v>62</v>
      </c>
      <c r="V78" s="41">
        <f t="shared" si="5"/>
        <v>310</v>
      </c>
      <c r="W78" s="41">
        <f t="shared" si="6"/>
        <v>347.20000000000005</v>
      </c>
      <c r="X78" s="6"/>
      <c r="Y78" s="6">
        <v>2016</v>
      </c>
      <c r="Z78" s="42"/>
    </row>
    <row r="79" spans="1:26" ht="51" x14ac:dyDescent="0.2">
      <c r="A79" s="6" t="s">
        <v>400</v>
      </c>
      <c r="B79" s="5" t="s">
        <v>32</v>
      </c>
      <c r="C79" s="5" t="s">
        <v>401</v>
      </c>
      <c r="D79" s="5" t="s">
        <v>402</v>
      </c>
      <c r="E79" s="5" t="s">
        <v>403</v>
      </c>
      <c r="F79" s="5" t="s">
        <v>404</v>
      </c>
      <c r="G79" s="5" t="s">
        <v>403</v>
      </c>
      <c r="H79" s="5" t="s">
        <v>404</v>
      </c>
      <c r="I79" s="6" t="s">
        <v>39</v>
      </c>
      <c r="J79" s="6">
        <v>0</v>
      </c>
      <c r="K79" s="6">
        <v>430000000</v>
      </c>
      <c r="L79" s="5" t="s">
        <v>40</v>
      </c>
      <c r="M79" s="6" t="s">
        <v>94</v>
      </c>
      <c r="N79" s="6" t="s">
        <v>66</v>
      </c>
      <c r="O79" s="6" t="s">
        <v>43</v>
      </c>
      <c r="P79" s="6" t="s">
        <v>44</v>
      </c>
      <c r="Q79" s="6" t="s">
        <v>51</v>
      </c>
      <c r="R79" s="6" t="s">
        <v>231</v>
      </c>
      <c r="S79" s="6" t="s">
        <v>232</v>
      </c>
      <c r="T79" s="41">
        <v>5</v>
      </c>
      <c r="U79" s="41">
        <v>1500</v>
      </c>
      <c r="V79" s="41">
        <f t="shared" si="5"/>
        <v>7500</v>
      </c>
      <c r="W79" s="41">
        <f t="shared" si="6"/>
        <v>8400</v>
      </c>
      <c r="X79" s="6"/>
      <c r="Y79" s="6">
        <v>2016</v>
      </c>
      <c r="Z79" s="42"/>
    </row>
    <row r="80" spans="1:26" ht="51" x14ac:dyDescent="0.2">
      <c r="A80" s="6" t="s">
        <v>405</v>
      </c>
      <c r="B80" s="5" t="s">
        <v>32</v>
      </c>
      <c r="C80" s="5" t="s">
        <v>406</v>
      </c>
      <c r="D80" s="5" t="s">
        <v>121</v>
      </c>
      <c r="E80" s="5" t="s">
        <v>407</v>
      </c>
      <c r="F80" s="5" t="s">
        <v>408</v>
      </c>
      <c r="G80" s="5" t="s">
        <v>407</v>
      </c>
      <c r="H80" s="5" t="s">
        <v>409</v>
      </c>
      <c r="I80" s="6" t="s">
        <v>39</v>
      </c>
      <c r="J80" s="6">
        <v>0</v>
      </c>
      <c r="K80" s="6">
        <v>430000000</v>
      </c>
      <c r="L80" s="5" t="s">
        <v>40</v>
      </c>
      <c r="M80" s="6" t="s">
        <v>94</v>
      </c>
      <c r="N80" s="6" t="s">
        <v>66</v>
      </c>
      <c r="O80" s="6" t="s">
        <v>43</v>
      </c>
      <c r="P80" s="6" t="s">
        <v>44</v>
      </c>
      <c r="Q80" s="6" t="s">
        <v>51</v>
      </c>
      <c r="R80" s="6" t="s">
        <v>96</v>
      </c>
      <c r="S80" s="6" t="s">
        <v>97</v>
      </c>
      <c r="T80" s="41">
        <v>20</v>
      </c>
      <c r="U80" s="41">
        <v>225</v>
      </c>
      <c r="V80" s="41">
        <f t="shared" si="5"/>
        <v>4500</v>
      </c>
      <c r="W80" s="41">
        <f t="shared" si="6"/>
        <v>5040.0000000000009</v>
      </c>
      <c r="X80" s="6"/>
      <c r="Y80" s="6">
        <v>2016</v>
      </c>
      <c r="Z80" s="42"/>
    </row>
    <row r="81" spans="1:26" ht="51" x14ac:dyDescent="0.2">
      <c r="A81" s="6" t="s">
        <v>410</v>
      </c>
      <c r="B81" s="5" t="s">
        <v>32</v>
      </c>
      <c r="C81" s="5" t="s">
        <v>411</v>
      </c>
      <c r="D81" s="5" t="s">
        <v>121</v>
      </c>
      <c r="E81" s="5" t="s">
        <v>412</v>
      </c>
      <c r="F81" s="5" t="s">
        <v>413</v>
      </c>
      <c r="G81" s="5" t="s">
        <v>412</v>
      </c>
      <c r="H81" s="5" t="s">
        <v>414</v>
      </c>
      <c r="I81" s="6" t="s">
        <v>39</v>
      </c>
      <c r="J81" s="6">
        <v>0</v>
      </c>
      <c r="K81" s="6">
        <v>430000000</v>
      </c>
      <c r="L81" s="5" t="s">
        <v>40</v>
      </c>
      <c r="M81" s="6" t="s">
        <v>94</v>
      </c>
      <c r="N81" s="6" t="s">
        <v>66</v>
      </c>
      <c r="O81" s="6" t="s">
        <v>43</v>
      </c>
      <c r="P81" s="6" t="s">
        <v>44</v>
      </c>
      <c r="Q81" s="6" t="s">
        <v>51</v>
      </c>
      <c r="R81" s="6" t="s">
        <v>96</v>
      </c>
      <c r="S81" s="6" t="s">
        <v>97</v>
      </c>
      <c r="T81" s="41">
        <v>50</v>
      </c>
      <c r="U81" s="41">
        <v>200</v>
      </c>
      <c r="V81" s="41">
        <f t="shared" si="5"/>
        <v>10000</v>
      </c>
      <c r="W81" s="41">
        <f t="shared" si="6"/>
        <v>11200.000000000002</v>
      </c>
      <c r="X81" s="6"/>
      <c r="Y81" s="6">
        <v>2016</v>
      </c>
      <c r="Z81" s="42"/>
    </row>
    <row r="82" spans="1:26" ht="51" x14ac:dyDescent="0.2">
      <c r="A82" s="6" t="s">
        <v>415</v>
      </c>
      <c r="B82" s="5" t="s">
        <v>32</v>
      </c>
      <c r="C82" s="5" t="s">
        <v>416</v>
      </c>
      <c r="D82" s="5" t="s">
        <v>121</v>
      </c>
      <c r="E82" s="5" t="s">
        <v>417</v>
      </c>
      <c r="F82" s="5" t="s">
        <v>418</v>
      </c>
      <c r="G82" s="5" t="s">
        <v>417</v>
      </c>
      <c r="H82" s="5" t="s">
        <v>419</v>
      </c>
      <c r="I82" s="6" t="s">
        <v>39</v>
      </c>
      <c r="J82" s="6">
        <v>0</v>
      </c>
      <c r="K82" s="6">
        <v>430000000</v>
      </c>
      <c r="L82" s="5" t="s">
        <v>40</v>
      </c>
      <c r="M82" s="6" t="s">
        <v>94</v>
      </c>
      <c r="N82" s="6" t="s">
        <v>66</v>
      </c>
      <c r="O82" s="6" t="s">
        <v>43</v>
      </c>
      <c r="P82" s="6" t="s">
        <v>44</v>
      </c>
      <c r="Q82" s="6" t="s">
        <v>51</v>
      </c>
      <c r="R82" s="6" t="s">
        <v>96</v>
      </c>
      <c r="S82" s="6" t="s">
        <v>97</v>
      </c>
      <c r="T82" s="41">
        <v>30</v>
      </c>
      <c r="U82" s="41">
        <v>550</v>
      </c>
      <c r="V82" s="41">
        <f t="shared" si="5"/>
        <v>16500</v>
      </c>
      <c r="W82" s="41">
        <f t="shared" si="6"/>
        <v>18480</v>
      </c>
      <c r="X82" s="6"/>
      <c r="Y82" s="6">
        <v>2016</v>
      </c>
      <c r="Z82" s="42"/>
    </row>
    <row r="83" spans="1:26" ht="51" x14ac:dyDescent="0.2">
      <c r="A83" s="6" t="s">
        <v>420</v>
      </c>
      <c r="B83" s="5" t="s">
        <v>32</v>
      </c>
      <c r="C83" s="5" t="s">
        <v>421</v>
      </c>
      <c r="D83" s="5" t="s">
        <v>422</v>
      </c>
      <c r="E83" s="5" t="s">
        <v>423</v>
      </c>
      <c r="F83" s="5" t="s">
        <v>424</v>
      </c>
      <c r="G83" s="5" t="s">
        <v>423</v>
      </c>
      <c r="H83" s="5" t="s">
        <v>425</v>
      </c>
      <c r="I83" s="6" t="s">
        <v>39</v>
      </c>
      <c r="J83" s="6">
        <v>0</v>
      </c>
      <c r="K83" s="6">
        <v>430000000</v>
      </c>
      <c r="L83" s="5" t="s">
        <v>40</v>
      </c>
      <c r="M83" s="6" t="s">
        <v>94</v>
      </c>
      <c r="N83" s="6" t="s">
        <v>66</v>
      </c>
      <c r="O83" s="6" t="s">
        <v>43</v>
      </c>
      <c r="P83" s="6" t="s">
        <v>44</v>
      </c>
      <c r="Q83" s="6" t="s">
        <v>51</v>
      </c>
      <c r="R83" s="6" t="s">
        <v>96</v>
      </c>
      <c r="S83" s="6" t="s">
        <v>97</v>
      </c>
      <c r="T83" s="41">
        <v>5</v>
      </c>
      <c r="U83" s="41">
        <v>2862.25</v>
      </c>
      <c r="V83" s="41">
        <f t="shared" si="5"/>
        <v>14311.25</v>
      </c>
      <c r="W83" s="41">
        <f t="shared" si="6"/>
        <v>16028.600000000002</v>
      </c>
      <c r="X83" s="6"/>
      <c r="Y83" s="6">
        <v>2016</v>
      </c>
      <c r="Z83" s="42"/>
    </row>
    <row r="84" spans="1:26" ht="51" x14ac:dyDescent="0.2">
      <c r="A84" s="6" t="s">
        <v>426</v>
      </c>
      <c r="B84" s="5" t="s">
        <v>32</v>
      </c>
      <c r="C84" s="5" t="s">
        <v>427</v>
      </c>
      <c r="D84" s="5" t="s">
        <v>428</v>
      </c>
      <c r="E84" s="5" t="s">
        <v>429</v>
      </c>
      <c r="F84" s="5" t="s">
        <v>430</v>
      </c>
      <c r="G84" s="5" t="s">
        <v>429</v>
      </c>
      <c r="H84" s="5" t="s">
        <v>428</v>
      </c>
      <c r="I84" s="6" t="s">
        <v>39</v>
      </c>
      <c r="J84" s="6">
        <v>0</v>
      </c>
      <c r="K84" s="6">
        <v>430000000</v>
      </c>
      <c r="L84" s="5" t="s">
        <v>40</v>
      </c>
      <c r="M84" s="6" t="s">
        <v>94</v>
      </c>
      <c r="N84" s="6" t="s">
        <v>66</v>
      </c>
      <c r="O84" s="6" t="s">
        <v>43</v>
      </c>
      <c r="P84" s="6" t="s">
        <v>44</v>
      </c>
      <c r="Q84" s="6" t="s">
        <v>51</v>
      </c>
      <c r="R84" s="6" t="s">
        <v>96</v>
      </c>
      <c r="S84" s="6" t="s">
        <v>97</v>
      </c>
      <c r="T84" s="41">
        <v>3</v>
      </c>
      <c r="U84" s="41">
        <v>165</v>
      </c>
      <c r="V84" s="41">
        <f t="shared" si="5"/>
        <v>495</v>
      </c>
      <c r="W84" s="41">
        <f t="shared" si="6"/>
        <v>554.40000000000009</v>
      </c>
      <c r="X84" s="6"/>
      <c r="Y84" s="6">
        <v>2016</v>
      </c>
      <c r="Z84" s="42"/>
    </row>
    <row r="85" spans="1:26" ht="51" x14ac:dyDescent="0.2">
      <c r="A85" s="6" t="s">
        <v>431</v>
      </c>
      <c r="B85" s="5" t="s">
        <v>32</v>
      </c>
      <c r="C85" s="5" t="s">
        <v>193</v>
      </c>
      <c r="D85" s="5" t="s">
        <v>155</v>
      </c>
      <c r="E85" s="5" t="s">
        <v>194</v>
      </c>
      <c r="F85" s="5" t="s">
        <v>195</v>
      </c>
      <c r="G85" s="5" t="s">
        <v>432</v>
      </c>
      <c r="H85" s="5" t="s">
        <v>433</v>
      </c>
      <c r="I85" s="6" t="s">
        <v>39</v>
      </c>
      <c r="J85" s="6">
        <v>0</v>
      </c>
      <c r="K85" s="6">
        <v>430000000</v>
      </c>
      <c r="L85" s="5" t="s">
        <v>40</v>
      </c>
      <c r="M85" s="6" t="s">
        <v>94</v>
      </c>
      <c r="N85" s="6" t="s">
        <v>66</v>
      </c>
      <c r="O85" s="6" t="s">
        <v>43</v>
      </c>
      <c r="P85" s="6" t="s">
        <v>44</v>
      </c>
      <c r="Q85" s="6" t="s">
        <v>51</v>
      </c>
      <c r="R85" s="6" t="s">
        <v>96</v>
      </c>
      <c r="S85" s="6" t="s">
        <v>97</v>
      </c>
      <c r="T85" s="41">
        <v>10</v>
      </c>
      <c r="U85" s="41">
        <v>365</v>
      </c>
      <c r="V85" s="41">
        <f t="shared" si="5"/>
        <v>3650</v>
      </c>
      <c r="W85" s="41">
        <f t="shared" si="6"/>
        <v>4088.0000000000005</v>
      </c>
      <c r="X85" s="6"/>
      <c r="Y85" s="6">
        <v>2016</v>
      </c>
      <c r="Z85" s="42"/>
    </row>
    <row r="86" spans="1:26" ht="51" x14ac:dyDescent="0.2">
      <c r="A86" s="6" t="s">
        <v>434</v>
      </c>
      <c r="B86" s="5" t="s">
        <v>32</v>
      </c>
      <c r="C86" s="5" t="s">
        <v>198</v>
      </c>
      <c r="D86" s="5" t="s">
        <v>155</v>
      </c>
      <c r="E86" s="5" t="s">
        <v>199</v>
      </c>
      <c r="F86" s="5" t="s">
        <v>200</v>
      </c>
      <c r="G86" s="5" t="s">
        <v>435</v>
      </c>
      <c r="H86" s="5" t="s">
        <v>436</v>
      </c>
      <c r="I86" s="6" t="s">
        <v>39</v>
      </c>
      <c r="J86" s="6">
        <v>0</v>
      </c>
      <c r="K86" s="6">
        <v>430000000</v>
      </c>
      <c r="L86" s="5" t="s">
        <v>40</v>
      </c>
      <c r="M86" s="6" t="s">
        <v>94</v>
      </c>
      <c r="N86" s="6" t="s">
        <v>66</v>
      </c>
      <c r="O86" s="6" t="s">
        <v>43</v>
      </c>
      <c r="P86" s="6" t="s">
        <v>44</v>
      </c>
      <c r="Q86" s="6" t="s">
        <v>51</v>
      </c>
      <c r="R86" s="6" t="s">
        <v>96</v>
      </c>
      <c r="S86" s="6" t="s">
        <v>97</v>
      </c>
      <c r="T86" s="41">
        <v>10</v>
      </c>
      <c r="U86" s="41">
        <v>210</v>
      </c>
      <c r="V86" s="41">
        <f t="shared" si="5"/>
        <v>2100</v>
      </c>
      <c r="W86" s="41">
        <f t="shared" si="6"/>
        <v>2352</v>
      </c>
      <c r="X86" s="6"/>
      <c r="Y86" s="6">
        <v>2016</v>
      </c>
      <c r="Z86" s="42"/>
    </row>
    <row r="87" spans="1:26" ht="51" x14ac:dyDescent="0.2">
      <c r="A87" s="6" t="s">
        <v>437</v>
      </c>
      <c r="B87" s="5" t="s">
        <v>32</v>
      </c>
      <c r="C87" s="5" t="s">
        <v>438</v>
      </c>
      <c r="D87" s="5" t="s">
        <v>155</v>
      </c>
      <c r="E87" s="5" t="s">
        <v>170</v>
      </c>
      <c r="F87" s="5" t="s">
        <v>439</v>
      </c>
      <c r="G87" s="5" t="s">
        <v>440</v>
      </c>
      <c r="H87" s="5" t="s">
        <v>441</v>
      </c>
      <c r="I87" s="6" t="s">
        <v>39</v>
      </c>
      <c r="J87" s="6">
        <v>0</v>
      </c>
      <c r="K87" s="6">
        <v>430000000</v>
      </c>
      <c r="L87" s="5" t="s">
        <v>40</v>
      </c>
      <c r="M87" s="6" t="s">
        <v>94</v>
      </c>
      <c r="N87" s="6" t="s">
        <v>66</v>
      </c>
      <c r="O87" s="6" t="s">
        <v>43</v>
      </c>
      <c r="P87" s="6" t="s">
        <v>44</v>
      </c>
      <c r="Q87" s="6" t="s">
        <v>51</v>
      </c>
      <c r="R87" s="6" t="s">
        <v>96</v>
      </c>
      <c r="S87" s="6" t="s">
        <v>97</v>
      </c>
      <c r="T87" s="41">
        <v>15</v>
      </c>
      <c r="U87" s="41">
        <v>665</v>
      </c>
      <c r="V87" s="41">
        <f t="shared" si="5"/>
        <v>9975</v>
      </c>
      <c r="W87" s="41">
        <f t="shared" si="6"/>
        <v>11172.000000000002</v>
      </c>
      <c r="X87" s="6"/>
      <c r="Y87" s="6">
        <v>2016</v>
      </c>
      <c r="Z87" s="42"/>
    </row>
    <row r="88" spans="1:26" ht="51" x14ac:dyDescent="0.2">
      <c r="A88" s="6" t="s">
        <v>442</v>
      </c>
      <c r="B88" s="5" t="s">
        <v>32</v>
      </c>
      <c r="C88" s="5" t="s">
        <v>443</v>
      </c>
      <c r="D88" s="5" t="s">
        <v>175</v>
      </c>
      <c r="E88" s="5" t="s">
        <v>235</v>
      </c>
      <c r="F88" s="5" t="s">
        <v>444</v>
      </c>
      <c r="G88" s="5" t="s">
        <v>445</v>
      </c>
      <c r="H88" s="5" t="s">
        <v>446</v>
      </c>
      <c r="I88" s="6" t="s">
        <v>39</v>
      </c>
      <c r="J88" s="6">
        <v>0</v>
      </c>
      <c r="K88" s="6">
        <v>430000000</v>
      </c>
      <c r="L88" s="5" t="s">
        <v>40</v>
      </c>
      <c r="M88" s="6" t="s">
        <v>94</v>
      </c>
      <c r="N88" s="6" t="s">
        <v>66</v>
      </c>
      <c r="O88" s="6" t="s">
        <v>43</v>
      </c>
      <c r="P88" s="6" t="s">
        <v>44</v>
      </c>
      <c r="Q88" s="6" t="s">
        <v>51</v>
      </c>
      <c r="R88" s="6">
        <v>868</v>
      </c>
      <c r="S88" s="6" t="s">
        <v>46</v>
      </c>
      <c r="T88" s="41">
        <v>30</v>
      </c>
      <c r="U88" s="41">
        <v>345</v>
      </c>
      <c r="V88" s="41">
        <f t="shared" si="5"/>
        <v>10350</v>
      </c>
      <c r="W88" s="41">
        <f t="shared" si="6"/>
        <v>11592.000000000002</v>
      </c>
      <c r="X88" s="6"/>
      <c r="Y88" s="6">
        <v>2016</v>
      </c>
      <c r="Z88" s="42"/>
    </row>
    <row r="89" spans="1:26" ht="51" x14ac:dyDescent="0.2">
      <c r="A89" s="6" t="s">
        <v>447</v>
      </c>
      <c r="B89" s="5" t="s">
        <v>32</v>
      </c>
      <c r="C89" s="5" t="s">
        <v>448</v>
      </c>
      <c r="D89" s="5" t="s">
        <v>449</v>
      </c>
      <c r="E89" s="5" t="s">
        <v>450</v>
      </c>
      <c r="F89" s="5" t="s">
        <v>451</v>
      </c>
      <c r="G89" s="5" t="s">
        <v>450</v>
      </c>
      <c r="H89" s="5" t="s">
        <v>452</v>
      </c>
      <c r="I89" s="6" t="s">
        <v>39</v>
      </c>
      <c r="J89" s="6">
        <v>0</v>
      </c>
      <c r="K89" s="6">
        <v>430000000</v>
      </c>
      <c r="L89" s="5" t="s">
        <v>40</v>
      </c>
      <c r="M89" s="6" t="s">
        <v>94</v>
      </c>
      <c r="N89" s="6" t="s">
        <v>66</v>
      </c>
      <c r="O89" s="6" t="s">
        <v>43</v>
      </c>
      <c r="P89" s="6" t="s">
        <v>44</v>
      </c>
      <c r="Q89" s="6" t="s">
        <v>51</v>
      </c>
      <c r="R89" s="6" t="s">
        <v>96</v>
      </c>
      <c r="S89" s="6" t="s">
        <v>97</v>
      </c>
      <c r="T89" s="41">
        <v>30</v>
      </c>
      <c r="U89" s="41">
        <v>260</v>
      </c>
      <c r="V89" s="41">
        <f t="shared" si="5"/>
        <v>7800</v>
      </c>
      <c r="W89" s="41">
        <f t="shared" si="6"/>
        <v>8736</v>
      </c>
      <c r="X89" s="6"/>
      <c r="Y89" s="6">
        <v>2016</v>
      </c>
      <c r="Z89" s="42"/>
    </row>
    <row r="90" spans="1:26" ht="51" x14ac:dyDescent="0.2">
      <c r="A90" s="6" t="s">
        <v>453</v>
      </c>
      <c r="B90" s="5" t="s">
        <v>32</v>
      </c>
      <c r="C90" s="5" t="s">
        <v>454</v>
      </c>
      <c r="D90" s="5" t="s">
        <v>455</v>
      </c>
      <c r="E90" s="5" t="s">
        <v>456</v>
      </c>
      <c r="F90" s="5" t="s">
        <v>457</v>
      </c>
      <c r="G90" s="5" t="s">
        <v>458</v>
      </c>
      <c r="H90" s="5" t="s">
        <v>459</v>
      </c>
      <c r="I90" s="6" t="s">
        <v>39</v>
      </c>
      <c r="J90" s="6">
        <v>0</v>
      </c>
      <c r="K90" s="6">
        <v>430000000</v>
      </c>
      <c r="L90" s="5" t="s">
        <v>40</v>
      </c>
      <c r="M90" s="6" t="s">
        <v>94</v>
      </c>
      <c r="N90" s="6" t="s">
        <v>66</v>
      </c>
      <c r="O90" s="6" t="s">
        <v>43</v>
      </c>
      <c r="P90" s="6" t="s">
        <v>44</v>
      </c>
      <c r="Q90" s="6" t="s">
        <v>51</v>
      </c>
      <c r="R90" s="6" t="s">
        <v>85</v>
      </c>
      <c r="S90" s="6" t="s">
        <v>86</v>
      </c>
      <c r="T90" s="41">
        <v>15</v>
      </c>
      <c r="U90" s="41">
        <v>195</v>
      </c>
      <c r="V90" s="41">
        <f t="shared" si="5"/>
        <v>2925</v>
      </c>
      <c r="W90" s="41">
        <f t="shared" si="6"/>
        <v>3276.0000000000005</v>
      </c>
      <c r="X90" s="6"/>
      <c r="Y90" s="6">
        <v>2016</v>
      </c>
      <c r="Z90" s="42"/>
    </row>
    <row r="91" spans="1:26" ht="51" x14ac:dyDescent="0.2">
      <c r="A91" s="6" t="s">
        <v>460</v>
      </c>
      <c r="B91" s="5" t="s">
        <v>32</v>
      </c>
      <c r="C91" s="5" t="s">
        <v>461</v>
      </c>
      <c r="D91" s="5" t="s">
        <v>462</v>
      </c>
      <c r="E91" s="5" t="s">
        <v>463</v>
      </c>
      <c r="F91" s="5" t="s">
        <v>464</v>
      </c>
      <c r="G91" s="5" t="s">
        <v>463</v>
      </c>
      <c r="H91" s="5" t="s">
        <v>465</v>
      </c>
      <c r="I91" s="6" t="s">
        <v>39</v>
      </c>
      <c r="J91" s="6">
        <v>0</v>
      </c>
      <c r="K91" s="6">
        <v>430000000</v>
      </c>
      <c r="L91" s="5" t="s">
        <v>40</v>
      </c>
      <c r="M91" s="6" t="s">
        <v>94</v>
      </c>
      <c r="N91" s="6" t="s">
        <v>66</v>
      </c>
      <c r="O91" s="6" t="s">
        <v>43</v>
      </c>
      <c r="P91" s="6" t="s">
        <v>44</v>
      </c>
      <c r="Q91" s="6" t="s">
        <v>51</v>
      </c>
      <c r="R91" s="6" t="s">
        <v>231</v>
      </c>
      <c r="S91" s="6" t="s">
        <v>232</v>
      </c>
      <c r="T91" s="41">
        <v>20</v>
      </c>
      <c r="U91" s="41">
        <v>75</v>
      </c>
      <c r="V91" s="41">
        <f t="shared" si="5"/>
        <v>1500</v>
      </c>
      <c r="W91" s="41">
        <f t="shared" si="6"/>
        <v>1680.0000000000002</v>
      </c>
      <c r="X91" s="6"/>
      <c r="Y91" s="6">
        <v>2016</v>
      </c>
      <c r="Z91" s="42"/>
    </row>
    <row r="92" spans="1:26" ht="51" x14ac:dyDescent="0.2">
      <c r="A92" s="6" t="s">
        <v>466</v>
      </c>
      <c r="B92" s="5" t="s">
        <v>32</v>
      </c>
      <c r="C92" s="5" t="s">
        <v>467</v>
      </c>
      <c r="D92" s="5" t="s">
        <v>468</v>
      </c>
      <c r="E92" s="5" t="s">
        <v>469</v>
      </c>
      <c r="F92" s="5" t="s">
        <v>470</v>
      </c>
      <c r="G92" s="5" t="s">
        <v>471</v>
      </c>
      <c r="H92" s="5" t="s">
        <v>472</v>
      </c>
      <c r="I92" s="6" t="s">
        <v>39</v>
      </c>
      <c r="J92" s="6">
        <v>0</v>
      </c>
      <c r="K92" s="6">
        <v>430000000</v>
      </c>
      <c r="L92" s="5" t="s">
        <v>40</v>
      </c>
      <c r="M92" s="6" t="s">
        <v>94</v>
      </c>
      <c r="N92" s="6" t="s">
        <v>66</v>
      </c>
      <c r="O92" s="6" t="s">
        <v>43</v>
      </c>
      <c r="P92" s="6" t="s">
        <v>44</v>
      </c>
      <c r="Q92" s="6" t="s">
        <v>51</v>
      </c>
      <c r="R92" s="6">
        <v>736</v>
      </c>
      <c r="S92" s="6" t="s">
        <v>213</v>
      </c>
      <c r="T92" s="41">
        <v>150</v>
      </c>
      <c r="U92" s="41">
        <v>325</v>
      </c>
      <c r="V92" s="41">
        <f t="shared" si="5"/>
        <v>48750</v>
      </c>
      <c r="W92" s="41">
        <f t="shared" si="6"/>
        <v>54600.000000000007</v>
      </c>
      <c r="X92" s="6"/>
      <c r="Y92" s="6">
        <v>2016</v>
      </c>
      <c r="Z92" s="42"/>
    </row>
    <row r="93" spans="1:26" ht="51" x14ac:dyDescent="0.2">
      <c r="A93" s="6" t="s">
        <v>473</v>
      </c>
      <c r="B93" s="5" t="s">
        <v>32</v>
      </c>
      <c r="C93" s="5" t="s">
        <v>467</v>
      </c>
      <c r="D93" s="5" t="s">
        <v>468</v>
      </c>
      <c r="E93" s="5" t="s">
        <v>469</v>
      </c>
      <c r="F93" s="5" t="s">
        <v>470</v>
      </c>
      <c r="G93" s="5" t="s">
        <v>474</v>
      </c>
      <c r="H93" s="5" t="s">
        <v>472</v>
      </c>
      <c r="I93" s="6" t="s">
        <v>39</v>
      </c>
      <c r="J93" s="6">
        <v>0</v>
      </c>
      <c r="K93" s="6">
        <v>430000000</v>
      </c>
      <c r="L93" s="5" t="s">
        <v>40</v>
      </c>
      <c r="M93" s="6" t="s">
        <v>94</v>
      </c>
      <c r="N93" s="6" t="s">
        <v>95</v>
      </c>
      <c r="O93" s="6" t="s">
        <v>43</v>
      </c>
      <c r="P93" s="6" t="s">
        <v>44</v>
      </c>
      <c r="Q93" s="6" t="s">
        <v>51</v>
      </c>
      <c r="R93" s="6">
        <v>736</v>
      </c>
      <c r="S93" s="6" t="s">
        <v>213</v>
      </c>
      <c r="T93" s="41">
        <v>1050</v>
      </c>
      <c r="U93" s="41">
        <v>325</v>
      </c>
      <c r="V93" s="41">
        <f t="shared" si="5"/>
        <v>341250</v>
      </c>
      <c r="W93" s="41">
        <f t="shared" si="6"/>
        <v>382200.00000000006</v>
      </c>
      <c r="X93" s="6"/>
      <c r="Y93" s="6">
        <v>2016</v>
      </c>
      <c r="Z93" s="42"/>
    </row>
    <row r="94" spans="1:26" ht="51" x14ac:dyDescent="0.2">
      <c r="A94" s="6" t="s">
        <v>475</v>
      </c>
      <c r="B94" s="5" t="s">
        <v>32</v>
      </c>
      <c r="C94" s="5" t="s">
        <v>476</v>
      </c>
      <c r="D94" s="5" t="s">
        <v>209</v>
      </c>
      <c r="E94" s="5" t="s">
        <v>210</v>
      </c>
      <c r="F94" s="5" t="s">
        <v>211</v>
      </c>
      <c r="G94" s="5" t="s">
        <v>210</v>
      </c>
      <c r="H94" s="5" t="s">
        <v>477</v>
      </c>
      <c r="I94" s="6" t="s">
        <v>39</v>
      </c>
      <c r="J94" s="6">
        <v>0</v>
      </c>
      <c r="K94" s="6">
        <v>430000000</v>
      </c>
      <c r="L94" s="5" t="s">
        <v>40</v>
      </c>
      <c r="M94" s="6" t="s">
        <v>94</v>
      </c>
      <c r="N94" s="6" t="s">
        <v>66</v>
      </c>
      <c r="O94" s="6" t="s">
        <v>43</v>
      </c>
      <c r="P94" s="6" t="s">
        <v>44</v>
      </c>
      <c r="Q94" s="6" t="s">
        <v>51</v>
      </c>
      <c r="R94" s="6" t="s">
        <v>96</v>
      </c>
      <c r="S94" s="6" t="s">
        <v>97</v>
      </c>
      <c r="T94" s="41">
        <v>200</v>
      </c>
      <c r="U94" s="41">
        <v>470</v>
      </c>
      <c r="V94" s="41">
        <f t="shared" si="5"/>
        <v>94000</v>
      </c>
      <c r="W94" s="41">
        <f t="shared" si="6"/>
        <v>105280.00000000001</v>
      </c>
      <c r="X94" s="6"/>
      <c r="Y94" s="6">
        <v>2016</v>
      </c>
      <c r="Z94" s="42"/>
    </row>
    <row r="95" spans="1:26" ht="51" x14ac:dyDescent="0.2">
      <c r="A95" s="6" t="s">
        <v>478</v>
      </c>
      <c r="B95" s="5" t="s">
        <v>32</v>
      </c>
      <c r="C95" s="5" t="s">
        <v>479</v>
      </c>
      <c r="D95" s="5" t="s">
        <v>449</v>
      </c>
      <c r="E95" s="5" t="s">
        <v>480</v>
      </c>
      <c r="F95" s="5" t="s">
        <v>451</v>
      </c>
      <c r="G95" s="5" t="s">
        <v>481</v>
      </c>
      <c r="H95" s="5" t="s">
        <v>482</v>
      </c>
      <c r="I95" s="6" t="s">
        <v>39</v>
      </c>
      <c r="J95" s="6">
        <v>0</v>
      </c>
      <c r="K95" s="6">
        <v>430000000</v>
      </c>
      <c r="L95" s="5" t="s">
        <v>40</v>
      </c>
      <c r="M95" s="6" t="s">
        <v>94</v>
      </c>
      <c r="N95" s="6" t="s">
        <v>66</v>
      </c>
      <c r="O95" s="6" t="s">
        <v>43</v>
      </c>
      <c r="P95" s="6" t="s">
        <v>44</v>
      </c>
      <c r="Q95" s="6" t="s">
        <v>51</v>
      </c>
      <c r="R95" s="6" t="s">
        <v>231</v>
      </c>
      <c r="S95" s="6" t="s">
        <v>232</v>
      </c>
      <c r="T95" s="41">
        <v>20</v>
      </c>
      <c r="U95" s="41">
        <v>1020</v>
      </c>
      <c r="V95" s="41">
        <f t="shared" si="5"/>
        <v>20400</v>
      </c>
      <c r="W95" s="41">
        <f t="shared" si="6"/>
        <v>22848.000000000004</v>
      </c>
      <c r="X95" s="6"/>
      <c r="Y95" s="6">
        <v>2016</v>
      </c>
      <c r="Z95" s="42"/>
    </row>
    <row r="96" spans="1:26" ht="51" x14ac:dyDescent="0.2">
      <c r="A96" s="6" t="s">
        <v>483</v>
      </c>
      <c r="B96" s="5" t="s">
        <v>32</v>
      </c>
      <c r="C96" s="5" t="s">
        <v>180</v>
      </c>
      <c r="D96" s="5" t="s">
        <v>175</v>
      </c>
      <c r="E96" s="5" t="s">
        <v>176</v>
      </c>
      <c r="F96" s="5" t="s">
        <v>182</v>
      </c>
      <c r="G96" s="5" t="s">
        <v>176</v>
      </c>
      <c r="H96" s="5" t="s">
        <v>484</v>
      </c>
      <c r="I96" s="6" t="s">
        <v>39</v>
      </c>
      <c r="J96" s="6">
        <v>0</v>
      </c>
      <c r="K96" s="6">
        <v>430000000</v>
      </c>
      <c r="L96" s="5" t="s">
        <v>40</v>
      </c>
      <c r="M96" s="6" t="s">
        <v>94</v>
      </c>
      <c r="N96" s="6" t="s">
        <v>66</v>
      </c>
      <c r="O96" s="6" t="s">
        <v>43</v>
      </c>
      <c r="P96" s="6" t="s">
        <v>44</v>
      </c>
      <c r="Q96" s="6" t="s">
        <v>51</v>
      </c>
      <c r="R96" s="6" t="s">
        <v>96</v>
      </c>
      <c r="S96" s="6" t="s">
        <v>97</v>
      </c>
      <c r="T96" s="41">
        <v>5</v>
      </c>
      <c r="U96" s="41">
        <v>130</v>
      </c>
      <c r="V96" s="41">
        <f t="shared" si="5"/>
        <v>650</v>
      </c>
      <c r="W96" s="41">
        <f t="shared" si="6"/>
        <v>728.00000000000011</v>
      </c>
      <c r="X96" s="6"/>
      <c r="Y96" s="6">
        <v>2016</v>
      </c>
      <c r="Z96" s="42"/>
    </row>
    <row r="97" spans="1:26" ht="51" x14ac:dyDescent="0.2">
      <c r="A97" s="6" t="s">
        <v>485</v>
      </c>
      <c r="B97" s="5" t="s">
        <v>32</v>
      </c>
      <c r="C97" s="5" t="s">
        <v>203</v>
      </c>
      <c r="D97" s="5" t="s">
        <v>204</v>
      </c>
      <c r="E97" s="5" t="s">
        <v>205</v>
      </c>
      <c r="F97" s="5" t="s">
        <v>206</v>
      </c>
      <c r="G97" s="5" t="s">
        <v>205</v>
      </c>
      <c r="H97" s="5" t="s">
        <v>204</v>
      </c>
      <c r="I97" s="6" t="s">
        <v>39</v>
      </c>
      <c r="J97" s="6">
        <v>0</v>
      </c>
      <c r="K97" s="6">
        <v>430000000</v>
      </c>
      <c r="L97" s="5" t="s">
        <v>40</v>
      </c>
      <c r="M97" s="6" t="s">
        <v>94</v>
      </c>
      <c r="N97" s="6" t="s">
        <v>66</v>
      </c>
      <c r="O97" s="6" t="s">
        <v>43</v>
      </c>
      <c r="P97" s="6" t="s">
        <v>44</v>
      </c>
      <c r="Q97" s="6" t="s">
        <v>51</v>
      </c>
      <c r="R97" s="6" t="s">
        <v>96</v>
      </c>
      <c r="S97" s="6" t="s">
        <v>97</v>
      </c>
      <c r="T97" s="41">
        <v>10</v>
      </c>
      <c r="U97" s="41">
        <v>220</v>
      </c>
      <c r="V97" s="41">
        <f t="shared" si="5"/>
        <v>2200</v>
      </c>
      <c r="W97" s="41">
        <f t="shared" si="6"/>
        <v>2464.0000000000005</v>
      </c>
      <c r="X97" s="6"/>
      <c r="Y97" s="6">
        <v>2016</v>
      </c>
      <c r="Z97" s="42"/>
    </row>
    <row r="98" spans="1:26" ht="51" x14ac:dyDescent="0.2">
      <c r="A98" s="6" t="s">
        <v>486</v>
      </c>
      <c r="B98" s="5" t="s">
        <v>32</v>
      </c>
      <c r="C98" s="5" t="s">
        <v>215</v>
      </c>
      <c r="D98" s="5" t="s">
        <v>113</v>
      </c>
      <c r="E98" s="5" t="s">
        <v>216</v>
      </c>
      <c r="F98" s="5" t="s">
        <v>217</v>
      </c>
      <c r="G98" s="5" t="s">
        <v>216</v>
      </c>
      <c r="H98" s="5" t="s">
        <v>487</v>
      </c>
      <c r="I98" s="6" t="s">
        <v>39</v>
      </c>
      <c r="J98" s="6">
        <v>0</v>
      </c>
      <c r="K98" s="6">
        <v>430000000</v>
      </c>
      <c r="L98" s="5" t="s">
        <v>40</v>
      </c>
      <c r="M98" s="6" t="s">
        <v>94</v>
      </c>
      <c r="N98" s="6" t="s">
        <v>66</v>
      </c>
      <c r="O98" s="6" t="s">
        <v>43</v>
      </c>
      <c r="P98" s="6" t="s">
        <v>44</v>
      </c>
      <c r="Q98" s="6" t="s">
        <v>51</v>
      </c>
      <c r="R98" s="6" t="s">
        <v>96</v>
      </c>
      <c r="S98" s="6" t="s">
        <v>97</v>
      </c>
      <c r="T98" s="41">
        <v>500</v>
      </c>
      <c r="U98" s="41">
        <v>60</v>
      </c>
      <c r="V98" s="41">
        <f t="shared" si="5"/>
        <v>30000</v>
      </c>
      <c r="W98" s="41">
        <f t="shared" si="6"/>
        <v>33600</v>
      </c>
      <c r="X98" s="6"/>
      <c r="Y98" s="6">
        <v>2016</v>
      </c>
      <c r="Z98" s="42"/>
    </row>
    <row r="99" spans="1:26" ht="51" x14ac:dyDescent="0.2">
      <c r="A99" s="6" t="s">
        <v>488</v>
      </c>
      <c r="B99" s="5" t="s">
        <v>32</v>
      </c>
      <c r="C99" s="5" t="s">
        <v>489</v>
      </c>
      <c r="D99" s="5" t="s">
        <v>449</v>
      </c>
      <c r="E99" s="5" t="s">
        <v>490</v>
      </c>
      <c r="F99" s="5" t="s">
        <v>491</v>
      </c>
      <c r="G99" s="5" t="s">
        <v>490</v>
      </c>
      <c r="H99" s="5" t="s">
        <v>492</v>
      </c>
      <c r="I99" s="6" t="s">
        <v>39</v>
      </c>
      <c r="J99" s="6">
        <v>0</v>
      </c>
      <c r="K99" s="6">
        <v>430000000</v>
      </c>
      <c r="L99" s="5" t="s">
        <v>40</v>
      </c>
      <c r="M99" s="6" t="s">
        <v>94</v>
      </c>
      <c r="N99" s="6" t="s">
        <v>66</v>
      </c>
      <c r="O99" s="6" t="s">
        <v>43</v>
      </c>
      <c r="P99" s="6" t="s">
        <v>44</v>
      </c>
      <c r="Q99" s="6" t="s">
        <v>51</v>
      </c>
      <c r="R99" s="6">
        <v>5111</v>
      </c>
      <c r="S99" s="6" t="s">
        <v>118</v>
      </c>
      <c r="T99" s="41">
        <v>150</v>
      </c>
      <c r="U99" s="41">
        <v>115</v>
      </c>
      <c r="V99" s="41">
        <f t="shared" si="5"/>
        <v>17250</v>
      </c>
      <c r="W99" s="41">
        <f t="shared" si="6"/>
        <v>19320.000000000004</v>
      </c>
      <c r="X99" s="6"/>
      <c r="Y99" s="6">
        <v>2016</v>
      </c>
      <c r="Z99" s="42"/>
    </row>
    <row r="100" spans="1:26" ht="51" x14ac:dyDescent="0.2">
      <c r="A100" s="6" t="s">
        <v>493</v>
      </c>
      <c r="B100" s="5" t="s">
        <v>32</v>
      </c>
      <c r="C100" s="5" t="s">
        <v>494</v>
      </c>
      <c r="D100" s="5" t="s">
        <v>495</v>
      </c>
      <c r="E100" s="5" t="s">
        <v>496</v>
      </c>
      <c r="F100" s="5" t="s">
        <v>497</v>
      </c>
      <c r="G100" s="5" t="s">
        <v>496</v>
      </c>
      <c r="H100" s="5" t="s">
        <v>498</v>
      </c>
      <c r="I100" s="6" t="s">
        <v>39</v>
      </c>
      <c r="J100" s="6">
        <v>0</v>
      </c>
      <c r="K100" s="6">
        <v>430000000</v>
      </c>
      <c r="L100" s="5" t="s">
        <v>40</v>
      </c>
      <c r="M100" s="6" t="s">
        <v>94</v>
      </c>
      <c r="N100" s="6" t="s">
        <v>66</v>
      </c>
      <c r="O100" s="6" t="s">
        <v>43</v>
      </c>
      <c r="P100" s="6" t="s">
        <v>44</v>
      </c>
      <c r="Q100" s="6" t="s">
        <v>51</v>
      </c>
      <c r="R100" s="6" t="s">
        <v>96</v>
      </c>
      <c r="S100" s="6" t="s">
        <v>97</v>
      </c>
      <c r="T100" s="41">
        <v>1</v>
      </c>
      <c r="U100" s="41">
        <v>495</v>
      </c>
      <c r="V100" s="41">
        <f t="shared" si="5"/>
        <v>495</v>
      </c>
      <c r="W100" s="41">
        <f t="shared" si="6"/>
        <v>554.40000000000009</v>
      </c>
      <c r="X100" s="6"/>
      <c r="Y100" s="6">
        <v>2016</v>
      </c>
      <c r="Z100" s="42"/>
    </row>
    <row r="101" spans="1:26" ht="51" x14ac:dyDescent="0.2">
      <c r="A101" s="6" t="s">
        <v>499</v>
      </c>
      <c r="B101" s="5" t="s">
        <v>32</v>
      </c>
      <c r="C101" s="5" t="s">
        <v>500</v>
      </c>
      <c r="D101" s="5" t="s">
        <v>501</v>
      </c>
      <c r="E101" s="5" t="s">
        <v>502</v>
      </c>
      <c r="F101" s="5" t="s">
        <v>497</v>
      </c>
      <c r="G101" s="5" t="s">
        <v>502</v>
      </c>
      <c r="H101" s="5" t="s">
        <v>503</v>
      </c>
      <c r="I101" s="6" t="s">
        <v>39</v>
      </c>
      <c r="J101" s="6">
        <v>0</v>
      </c>
      <c r="K101" s="6">
        <v>430000000</v>
      </c>
      <c r="L101" s="5" t="s">
        <v>40</v>
      </c>
      <c r="M101" s="6" t="s">
        <v>94</v>
      </c>
      <c r="N101" s="6" t="s">
        <v>66</v>
      </c>
      <c r="O101" s="6" t="s">
        <v>43</v>
      </c>
      <c r="P101" s="6" t="s">
        <v>44</v>
      </c>
      <c r="Q101" s="6" t="s">
        <v>51</v>
      </c>
      <c r="R101" s="6" t="s">
        <v>96</v>
      </c>
      <c r="S101" s="6" t="s">
        <v>97</v>
      </c>
      <c r="T101" s="41">
        <v>1</v>
      </c>
      <c r="U101" s="41">
        <v>2950</v>
      </c>
      <c r="V101" s="41">
        <f t="shared" si="5"/>
        <v>2950</v>
      </c>
      <c r="W101" s="41">
        <f t="shared" si="6"/>
        <v>3304.0000000000005</v>
      </c>
      <c r="X101" s="6"/>
      <c r="Y101" s="6">
        <v>2016</v>
      </c>
      <c r="Z101" s="42"/>
    </row>
    <row r="102" spans="1:26" ht="51" x14ac:dyDescent="0.2">
      <c r="A102" s="6" t="s">
        <v>504</v>
      </c>
      <c r="B102" s="5" t="s">
        <v>32</v>
      </c>
      <c r="C102" s="5" t="s">
        <v>505</v>
      </c>
      <c r="D102" s="5" t="s">
        <v>506</v>
      </c>
      <c r="E102" s="5" t="s">
        <v>507</v>
      </c>
      <c r="F102" s="5" t="s">
        <v>508</v>
      </c>
      <c r="G102" s="5" t="s">
        <v>507</v>
      </c>
      <c r="H102" s="5" t="s">
        <v>509</v>
      </c>
      <c r="I102" s="6" t="s">
        <v>39</v>
      </c>
      <c r="J102" s="6">
        <v>0</v>
      </c>
      <c r="K102" s="6">
        <v>430000000</v>
      </c>
      <c r="L102" s="5" t="s">
        <v>40</v>
      </c>
      <c r="M102" s="6" t="s">
        <v>94</v>
      </c>
      <c r="N102" s="6" t="s">
        <v>66</v>
      </c>
      <c r="O102" s="6" t="s">
        <v>43</v>
      </c>
      <c r="P102" s="6" t="s">
        <v>44</v>
      </c>
      <c r="Q102" s="6" t="s">
        <v>51</v>
      </c>
      <c r="R102" s="6" t="s">
        <v>96</v>
      </c>
      <c r="S102" s="6" t="s">
        <v>97</v>
      </c>
      <c r="T102" s="41">
        <v>1</v>
      </c>
      <c r="U102" s="41">
        <v>150</v>
      </c>
      <c r="V102" s="41">
        <f t="shared" si="5"/>
        <v>150</v>
      </c>
      <c r="W102" s="41">
        <f t="shared" si="6"/>
        <v>168.00000000000003</v>
      </c>
      <c r="X102" s="6"/>
      <c r="Y102" s="6">
        <v>2016</v>
      </c>
      <c r="Z102" s="42"/>
    </row>
    <row r="103" spans="1:26" ht="51" x14ac:dyDescent="0.2">
      <c r="A103" s="6" t="s">
        <v>510</v>
      </c>
      <c r="B103" s="5" t="s">
        <v>32</v>
      </c>
      <c r="C103" s="5" t="s">
        <v>511</v>
      </c>
      <c r="D103" s="5" t="s">
        <v>512</v>
      </c>
      <c r="E103" s="5" t="s">
        <v>513</v>
      </c>
      <c r="F103" s="5" t="s">
        <v>514</v>
      </c>
      <c r="G103" s="5" t="s">
        <v>515</v>
      </c>
      <c r="H103" s="5" t="s">
        <v>516</v>
      </c>
      <c r="I103" s="6" t="s">
        <v>47</v>
      </c>
      <c r="J103" s="6">
        <v>0</v>
      </c>
      <c r="K103" s="6">
        <v>430000000</v>
      </c>
      <c r="L103" s="5" t="s">
        <v>40</v>
      </c>
      <c r="M103" s="6" t="s">
        <v>41</v>
      </c>
      <c r="N103" s="6" t="s">
        <v>73</v>
      </c>
      <c r="O103" s="6" t="s">
        <v>43</v>
      </c>
      <c r="P103" s="6" t="s">
        <v>84</v>
      </c>
      <c r="Q103" s="6" t="s">
        <v>51</v>
      </c>
      <c r="R103" s="6">
        <v>715</v>
      </c>
      <c r="S103" s="6" t="s">
        <v>191</v>
      </c>
      <c r="T103" s="41">
        <v>300</v>
      </c>
      <c r="U103" s="41">
        <v>39690</v>
      </c>
      <c r="V103" s="41">
        <f t="shared" si="5"/>
        <v>11907000</v>
      </c>
      <c r="W103" s="41">
        <f t="shared" si="6"/>
        <v>13335840.000000002</v>
      </c>
      <c r="X103" s="6"/>
      <c r="Y103" s="6">
        <v>2016</v>
      </c>
      <c r="Z103" s="42"/>
    </row>
    <row r="104" spans="1:26" ht="51" x14ac:dyDescent="0.2">
      <c r="A104" s="6" t="s">
        <v>517</v>
      </c>
      <c r="B104" s="5" t="s">
        <v>32</v>
      </c>
      <c r="C104" s="5" t="s">
        <v>518</v>
      </c>
      <c r="D104" s="5" t="s">
        <v>519</v>
      </c>
      <c r="E104" s="5" t="s">
        <v>520</v>
      </c>
      <c r="F104" s="5" t="s">
        <v>521</v>
      </c>
      <c r="G104" s="5" t="s">
        <v>522</v>
      </c>
      <c r="H104" s="5" t="s">
        <v>523</v>
      </c>
      <c r="I104" s="6" t="s">
        <v>60</v>
      </c>
      <c r="J104" s="6">
        <v>0</v>
      </c>
      <c r="K104" s="6">
        <v>430000000</v>
      </c>
      <c r="L104" s="5" t="s">
        <v>40</v>
      </c>
      <c r="M104" s="6" t="s">
        <v>41</v>
      </c>
      <c r="N104" s="6" t="s">
        <v>73</v>
      </c>
      <c r="O104" s="6" t="s">
        <v>43</v>
      </c>
      <c r="P104" s="6" t="s">
        <v>84</v>
      </c>
      <c r="Q104" s="6" t="s">
        <v>51</v>
      </c>
      <c r="R104" s="6">
        <v>715</v>
      </c>
      <c r="S104" s="6" t="s">
        <v>191</v>
      </c>
      <c r="T104" s="41">
        <v>1560</v>
      </c>
      <c r="U104" s="43">
        <v>2227.5</v>
      </c>
      <c r="V104" s="41">
        <f t="shared" si="5"/>
        <v>3474900</v>
      </c>
      <c r="W104" s="41">
        <f t="shared" si="6"/>
        <v>3891888.0000000005</v>
      </c>
      <c r="X104" s="6"/>
      <c r="Y104" s="6">
        <v>2016</v>
      </c>
      <c r="Z104" s="42"/>
    </row>
    <row r="105" spans="1:26" ht="51" x14ac:dyDescent="0.2">
      <c r="A105" s="6" t="s">
        <v>524</v>
      </c>
      <c r="B105" s="5" t="s">
        <v>32</v>
      </c>
      <c r="C105" s="5" t="s">
        <v>525</v>
      </c>
      <c r="D105" s="5" t="s">
        <v>526</v>
      </c>
      <c r="E105" s="5" t="s">
        <v>527</v>
      </c>
      <c r="F105" s="5" t="s">
        <v>528</v>
      </c>
      <c r="G105" s="5" t="s">
        <v>529</v>
      </c>
      <c r="H105" s="5" t="s">
        <v>530</v>
      </c>
      <c r="I105" s="6" t="s">
        <v>60</v>
      </c>
      <c r="J105" s="6">
        <v>0</v>
      </c>
      <c r="K105" s="6">
        <v>430000000</v>
      </c>
      <c r="L105" s="5" t="s">
        <v>40</v>
      </c>
      <c r="M105" s="6" t="s">
        <v>41</v>
      </c>
      <c r="N105" s="6" t="s">
        <v>73</v>
      </c>
      <c r="O105" s="6" t="s">
        <v>43</v>
      </c>
      <c r="P105" s="6" t="s">
        <v>84</v>
      </c>
      <c r="Q105" s="6" t="s">
        <v>51</v>
      </c>
      <c r="R105" s="6" t="s">
        <v>96</v>
      </c>
      <c r="S105" s="6" t="s">
        <v>97</v>
      </c>
      <c r="T105" s="41">
        <v>227</v>
      </c>
      <c r="U105" s="41">
        <v>8775</v>
      </c>
      <c r="V105" s="41">
        <f t="shared" si="5"/>
        <v>1991925</v>
      </c>
      <c r="W105" s="41">
        <f t="shared" si="6"/>
        <v>2230956</v>
      </c>
      <c r="X105" s="6"/>
      <c r="Y105" s="6">
        <v>2016</v>
      </c>
      <c r="Z105" s="42"/>
    </row>
    <row r="106" spans="1:26" ht="51" x14ac:dyDescent="0.2">
      <c r="A106" s="6" t="s">
        <v>531</v>
      </c>
      <c r="B106" s="5" t="s">
        <v>32</v>
      </c>
      <c r="C106" s="5" t="s">
        <v>532</v>
      </c>
      <c r="D106" s="5" t="s">
        <v>533</v>
      </c>
      <c r="E106" s="5" t="s">
        <v>534</v>
      </c>
      <c r="F106" s="5" t="s">
        <v>535</v>
      </c>
      <c r="G106" s="5" t="s">
        <v>536</v>
      </c>
      <c r="H106" s="5" t="s">
        <v>537</v>
      </c>
      <c r="I106" s="6" t="s">
        <v>47</v>
      </c>
      <c r="J106" s="6">
        <v>0</v>
      </c>
      <c r="K106" s="6">
        <v>430000000</v>
      </c>
      <c r="L106" s="5" t="s">
        <v>40</v>
      </c>
      <c r="M106" s="6" t="s">
        <v>41</v>
      </c>
      <c r="N106" s="6" t="s">
        <v>73</v>
      </c>
      <c r="O106" s="6" t="s">
        <v>43</v>
      </c>
      <c r="P106" s="6" t="s">
        <v>84</v>
      </c>
      <c r="Q106" s="6" t="s">
        <v>51</v>
      </c>
      <c r="R106" s="6" t="s">
        <v>75</v>
      </c>
      <c r="S106" s="6" t="s">
        <v>76</v>
      </c>
      <c r="T106" s="41">
        <v>1560</v>
      </c>
      <c r="U106" s="41">
        <v>6277.5</v>
      </c>
      <c r="V106" s="41">
        <f t="shared" ref="V106:V109" si="7">T106*U106</f>
        <v>9792900</v>
      </c>
      <c r="W106" s="41">
        <f t="shared" ref="W106:W109" si="8">V106*1.12</f>
        <v>10968048.000000002</v>
      </c>
      <c r="X106" s="6"/>
      <c r="Y106" s="6">
        <v>2016</v>
      </c>
      <c r="Z106" s="42"/>
    </row>
    <row r="107" spans="1:26" ht="51" x14ac:dyDescent="0.2">
      <c r="A107" s="6" t="s">
        <v>538</v>
      </c>
      <c r="B107" s="5" t="s">
        <v>32</v>
      </c>
      <c r="C107" s="5" t="s">
        <v>539</v>
      </c>
      <c r="D107" s="5" t="s">
        <v>540</v>
      </c>
      <c r="E107" s="5" t="s">
        <v>541</v>
      </c>
      <c r="F107" s="5" t="s">
        <v>542</v>
      </c>
      <c r="G107" s="5" t="s">
        <v>543</v>
      </c>
      <c r="H107" s="5" t="s">
        <v>544</v>
      </c>
      <c r="I107" s="6" t="s">
        <v>60</v>
      </c>
      <c r="J107" s="6">
        <v>0</v>
      </c>
      <c r="K107" s="6">
        <v>430000000</v>
      </c>
      <c r="L107" s="5" t="s">
        <v>40</v>
      </c>
      <c r="M107" s="6" t="s">
        <v>41</v>
      </c>
      <c r="N107" s="6" t="s">
        <v>73</v>
      </c>
      <c r="O107" s="6" t="s">
        <v>43</v>
      </c>
      <c r="P107" s="6" t="s">
        <v>84</v>
      </c>
      <c r="Q107" s="6" t="s">
        <v>51</v>
      </c>
      <c r="R107" s="6" t="s">
        <v>96</v>
      </c>
      <c r="S107" s="6" t="s">
        <v>97</v>
      </c>
      <c r="T107" s="41">
        <v>520</v>
      </c>
      <c r="U107" s="41">
        <v>9652.5</v>
      </c>
      <c r="V107" s="41">
        <f t="shared" si="7"/>
        <v>5019300</v>
      </c>
      <c r="W107" s="41">
        <f t="shared" si="8"/>
        <v>5621616.0000000009</v>
      </c>
      <c r="X107" s="6"/>
      <c r="Y107" s="6">
        <v>2016</v>
      </c>
      <c r="Z107" s="42"/>
    </row>
    <row r="108" spans="1:26" ht="51" x14ac:dyDescent="0.2">
      <c r="A108" s="6" t="s">
        <v>545</v>
      </c>
      <c r="B108" s="5" t="s">
        <v>32</v>
      </c>
      <c r="C108" s="5" t="s">
        <v>546</v>
      </c>
      <c r="D108" s="5" t="s">
        <v>547</v>
      </c>
      <c r="E108" s="5" t="s">
        <v>548</v>
      </c>
      <c r="F108" s="5" t="s">
        <v>549</v>
      </c>
      <c r="G108" s="5" t="s">
        <v>550</v>
      </c>
      <c r="H108" s="5" t="s">
        <v>551</v>
      </c>
      <c r="I108" s="6" t="s">
        <v>60</v>
      </c>
      <c r="J108" s="6">
        <v>70</v>
      </c>
      <c r="K108" s="6">
        <v>430000000</v>
      </c>
      <c r="L108" s="5" t="s">
        <v>40</v>
      </c>
      <c r="M108" s="6" t="s">
        <v>41</v>
      </c>
      <c r="N108" s="6" t="s">
        <v>73</v>
      </c>
      <c r="O108" s="6" t="s">
        <v>43</v>
      </c>
      <c r="P108" s="6" t="s">
        <v>74</v>
      </c>
      <c r="Q108" s="6" t="s">
        <v>45</v>
      </c>
      <c r="R108" s="6" t="s">
        <v>96</v>
      </c>
      <c r="S108" s="6" t="s">
        <v>97</v>
      </c>
      <c r="T108" s="41">
        <v>195</v>
      </c>
      <c r="U108" s="41">
        <v>12150</v>
      </c>
      <c r="V108" s="41">
        <f t="shared" si="7"/>
        <v>2369250</v>
      </c>
      <c r="W108" s="41">
        <f t="shared" si="8"/>
        <v>2653560.0000000005</v>
      </c>
      <c r="X108" s="6"/>
      <c r="Y108" s="6">
        <v>2016</v>
      </c>
      <c r="Z108" s="42"/>
    </row>
    <row r="109" spans="1:26" ht="51" x14ac:dyDescent="0.2">
      <c r="A109" s="6" t="s">
        <v>552</v>
      </c>
      <c r="B109" s="5" t="s">
        <v>32</v>
      </c>
      <c r="C109" s="5" t="s">
        <v>553</v>
      </c>
      <c r="D109" s="5" t="s">
        <v>512</v>
      </c>
      <c r="E109" s="5" t="s">
        <v>554</v>
      </c>
      <c r="F109" s="5" t="s">
        <v>555</v>
      </c>
      <c r="G109" s="5" t="s">
        <v>556</v>
      </c>
      <c r="H109" s="5" t="s">
        <v>557</v>
      </c>
      <c r="I109" s="6" t="s">
        <v>47</v>
      </c>
      <c r="J109" s="6">
        <v>0</v>
      </c>
      <c r="K109" s="6">
        <v>430000000</v>
      </c>
      <c r="L109" s="5" t="s">
        <v>40</v>
      </c>
      <c r="M109" s="6" t="s">
        <v>41</v>
      </c>
      <c r="N109" s="6" t="s">
        <v>73</v>
      </c>
      <c r="O109" s="6" t="s">
        <v>43</v>
      </c>
      <c r="P109" s="6" t="s">
        <v>84</v>
      </c>
      <c r="Q109" s="6" t="s">
        <v>51</v>
      </c>
      <c r="R109" s="6">
        <v>715</v>
      </c>
      <c r="S109" s="6" t="s">
        <v>191</v>
      </c>
      <c r="T109" s="41">
        <v>504</v>
      </c>
      <c r="U109" s="41">
        <v>20587.5</v>
      </c>
      <c r="V109" s="41">
        <f t="shared" si="7"/>
        <v>10376100</v>
      </c>
      <c r="W109" s="41">
        <f t="shared" si="8"/>
        <v>11621232.000000002</v>
      </c>
      <c r="X109" s="6"/>
      <c r="Y109" s="6">
        <v>2016</v>
      </c>
      <c r="Z109" s="42"/>
    </row>
    <row r="110" spans="1:26" ht="51" x14ac:dyDescent="0.2">
      <c r="A110" s="6" t="s">
        <v>558</v>
      </c>
      <c r="B110" s="5" t="s">
        <v>32</v>
      </c>
      <c r="C110" s="5" t="s">
        <v>559</v>
      </c>
      <c r="D110" s="5" t="s">
        <v>560</v>
      </c>
      <c r="E110" s="5" t="s">
        <v>561</v>
      </c>
      <c r="F110" s="5" t="s">
        <v>562</v>
      </c>
      <c r="G110" s="5" t="s">
        <v>563</v>
      </c>
      <c r="H110" s="5" t="s">
        <v>564</v>
      </c>
      <c r="I110" s="6" t="s">
        <v>60</v>
      </c>
      <c r="J110" s="6">
        <v>0</v>
      </c>
      <c r="K110" s="6">
        <v>430000000</v>
      </c>
      <c r="L110" s="5" t="s">
        <v>40</v>
      </c>
      <c r="M110" s="6" t="s">
        <v>41</v>
      </c>
      <c r="N110" s="6" t="s">
        <v>73</v>
      </c>
      <c r="O110" s="6" t="s">
        <v>43</v>
      </c>
      <c r="P110" s="6" t="s">
        <v>84</v>
      </c>
      <c r="Q110" s="6" t="s">
        <v>51</v>
      </c>
      <c r="R110" s="6" t="s">
        <v>96</v>
      </c>
      <c r="S110" s="6" t="s">
        <v>97</v>
      </c>
      <c r="T110" s="41">
        <v>550</v>
      </c>
      <c r="U110" s="43">
        <v>3876.4285714285702</v>
      </c>
      <c r="V110" s="41"/>
      <c r="W110" s="41"/>
      <c r="X110" s="6"/>
      <c r="Y110" s="6">
        <v>2016</v>
      </c>
      <c r="Z110" s="6"/>
    </row>
    <row r="111" spans="1:26" ht="51" x14ac:dyDescent="0.2">
      <c r="A111" s="6" t="s">
        <v>565</v>
      </c>
      <c r="B111" s="5" t="s">
        <v>32</v>
      </c>
      <c r="C111" s="5" t="s">
        <v>559</v>
      </c>
      <c r="D111" s="5" t="s">
        <v>560</v>
      </c>
      <c r="E111" s="5" t="s">
        <v>561</v>
      </c>
      <c r="F111" s="5" t="s">
        <v>562</v>
      </c>
      <c r="G111" s="5" t="s">
        <v>563</v>
      </c>
      <c r="H111" s="5" t="s">
        <v>564</v>
      </c>
      <c r="I111" s="6" t="s">
        <v>60</v>
      </c>
      <c r="J111" s="6">
        <v>0</v>
      </c>
      <c r="K111" s="6">
        <v>430000000</v>
      </c>
      <c r="L111" s="5" t="s">
        <v>40</v>
      </c>
      <c r="M111" s="6" t="s">
        <v>566</v>
      </c>
      <c r="N111" s="6" t="s">
        <v>73</v>
      </c>
      <c r="O111" s="6" t="s">
        <v>43</v>
      </c>
      <c r="P111" s="6" t="s">
        <v>84</v>
      </c>
      <c r="Q111" s="6" t="s">
        <v>51</v>
      </c>
      <c r="R111" s="6" t="s">
        <v>96</v>
      </c>
      <c r="S111" s="6" t="s">
        <v>97</v>
      </c>
      <c r="T111" s="41">
        <v>550</v>
      </c>
      <c r="U111" s="43">
        <v>3876.42</v>
      </c>
      <c r="V111" s="41">
        <f>T111*U111</f>
        <v>2132031</v>
      </c>
      <c r="W111" s="41">
        <f>V111*1.12</f>
        <v>2387874.7200000002</v>
      </c>
      <c r="X111" s="6"/>
      <c r="Y111" s="6">
        <v>2016</v>
      </c>
      <c r="Z111" s="6" t="s">
        <v>567</v>
      </c>
    </row>
    <row r="112" spans="1:26" ht="51" x14ac:dyDescent="0.2">
      <c r="A112" s="6" t="s">
        <v>568</v>
      </c>
      <c r="B112" s="5" t="s">
        <v>32</v>
      </c>
      <c r="C112" s="5" t="s">
        <v>569</v>
      </c>
      <c r="D112" s="5" t="s">
        <v>570</v>
      </c>
      <c r="E112" s="5" t="s">
        <v>571</v>
      </c>
      <c r="F112" s="5" t="s">
        <v>572</v>
      </c>
      <c r="G112" s="5" t="s">
        <v>573</v>
      </c>
      <c r="H112" s="5" t="s">
        <v>574</v>
      </c>
      <c r="I112" s="6" t="s">
        <v>39</v>
      </c>
      <c r="J112" s="6">
        <v>0</v>
      </c>
      <c r="K112" s="6">
        <v>430000000</v>
      </c>
      <c r="L112" s="5" t="s">
        <v>40</v>
      </c>
      <c r="M112" s="6" t="s">
        <v>41</v>
      </c>
      <c r="N112" s="6" t="s">
        <v>73</v>
      </c>
      <c r="O112" s="6" t="s">
        <v>43</v>
      </c>
      <c r="P112" s="6" t="s">
        <v>84</v>
      </c>
      <c r="Q112" s="6" t="s">
        <v>51</v>
      </c>
      <c r="R112" s="6" t="s">
        <v>75</v>
      </c>
      <c r="S112" s="6" t="s">
        <v>76</v>
      </c>
      <c r="T112" s="41">
        <v>390</v>
      </c>
      <c r="U112" s="41">
        <v>4387.5</v>
      </c>
      <c r="V112" s="41">
        <f>T112*U112</f>
        <v>1711125</v>
      </c>
      <c r="W112" s="41">
        <f>V112*1.12</f>
        <v>1916460.0000000002</v>
      </c>
      <c r="X112" s="6"/>
      <c r="Y112" s="6">
        <v>2016</v>
      </c>
      <c r="Z112" s="42"/>
    </row>
    <row r="113" spans="1:26" ht="51" x14ac:dyDescent="0.2">
      <c r="A113" s="6" t="s">
        <v>575</v>
      </c>
      <c r="B113" s="5" t="s">
        <v>32</v>
      </c>
      <c r="C113" s="5" t="s">
        <v>576</v>
      </c>
      <c r="D113" s="5" t="s">
        <v>577</v>
      </c>
      <c r="E113" s="5" t="s">
        <v>578</v>
      </c>
      <c r="F113" s="5" t="s">
        <v>579</v>
      </c>
      <c r="G113" s="5" t="s">
        <v>580</v>
      </c>
      <c r="H113" s="5" t="s">
        <v>581</v>
      </c>
      <c r="I113" s="6" t="s">
        <v>39</v>
      </c>
      <c r="J113" s="6">
        <v>50</v>
      </c>
      <c r="K113" s="6">
        <v>430000000</v>
      </c>
      <c r="L113" s="5" t="s">
        <v>40</v>
      </c>
      <c r="M113" s="6" t="s">
        <v>94</v>
      </c>
      <c r="N113" s="6" t="s">
        <v>42</v>
      </c>
      <c r="O113" s="6" t="s">
        <v>43</v>
      </c>
      <c r="P113" s="6" t="s">
        <v>303</v>
      </c>
      <c r="Q113" s="6" t="s">
        <v>45</v>
      </c>
      <c r="R113" s="6" t="s">
        <v>96</v>
      </c>
      <c r="S113" s="6" t="s">
        <v>97</v>
      </c>
      <c r="T113" s="41">
        <v>10</v>
      </c>
      <c r="U113" s="41">
        <v>4452.3</v>
      </c>
      <c r="V113" s="41">
        <f>T113*U113</f>
        <v>44523</v>
      </c>
      <c r="W113" s="41">
        <f>V113*1.12</f>
        <v>49865.760000000002</v>
      </c>
      <c r="X113" s="6" t="s">
        <v>582</v>
      </c>
      <c r="Y113" s="6">
        <v>2016</v>
      </c>
      <c r="Z113" s="42"/>
    </row>
    <row r="114" spans="1:26" ht="51" x14ac:dyDescent="0.2">
      <c r="A114" s="6" t="s">
        <v>583</v>
      </c>
      <c r="B114" s="5" t="s">
        <v>32</v>
      </c>
      <c r="C114" s="5" t="s">
        <v>584</v>
      </c>
      <c r="D114" s="5" t="s">
        <v>585</v>
      </c>
      <c r="E114" s="5" t="s">
        <v>586</v>
      </c>
      <c r="F114" s="5" t="s">
        <v>587</v>
      </c>
      <c r="G114" s="5" t="s">
        <v>588</v>
      </c>
      <c r="H114" s="5" t="s">
        <v>589</v>
      </c>
      <c r="I114" s="6" t="s">
        <v>47</v>
      </c>
      <c r="J114" s="6">
        <v>0</v>
      </c>
      <c r="K114" s="6">
        <v>430000000</v>
      </c>
      <c r="L114" s="5" t="s">
        <v>40</v>
      </c>
      <c r="M114" s="6" t="s">
        <v>94</v>
      </c>
      <c r="N114" s="6" t="s">
        <v>73</v>
      </c>
      <c r="O114" s="6" t="s">
        <v>43</v>
      </c>
      <c r="P114" s="6" t="s">
        <v>74</v>
      </c>
      <c r="Q114" s="6" t="s">
        <v>51</v>
      </c>
      <c r="R114" s="6" t="s">
        <v>96</v>
      </c>
      <c r="S114" s="6" t="s">
        <v>97</v>
      </c>
      <c r="T114" s="41">
        <v>2</v>
      </c>
      <c r="U114" s="41">
        <v>650000</v>
      </c>
      <c r="V114" s="41"/>
      <c r="W114" s="41"/>
      <c r="X114" s="6"/>
      <c r="Y114" s="6">
        <v>2016</v>
      </c>
      <c r="Z114" s="5"/>
    </row>
    <row r="115" spans="1:26" ht="51" x14ac:dyDescent="0.2">
      <c r="A115" s="6" t="s">
        <v>590</v>
      </c>
      <c r="B115" s="5" t="s">
        <v>32</v>
      </c>
      <c r="C115" s="5" t="s">
        <v>584</v>
      </c>
      <c r="D115" s="5" t="s">
        <v>585</v>
      </c>
      <c r="E115" s="5" t="s">
        <v>586</v>
      </c>
      <c r="F115" s="5" t="s">
        <v>587</v>
      </c>
      <c r="G115" s="5" t="s">
        <v>588</v>
      </c>
      <c r="H115" s="5" t="s">
        <v>589</v>
      </c>
      <c r="I115" s="6" t="s">
        <v>47</v>
      </c>
      <c r="J115" s="6">
        <v>0</v>
      </c>
      <c r="K115" s="6">
        <v>430000000</v>
      </c>
      <c r="L115" s="5" t="s">
        <v>40</v>
      </c>
      <c r="M115" s="6" t="s">
        <v>591</v>
      </c>
      <c r="N115" s="6" t="s">
        <v>73</v>
      </c>
      <c r="O115" s="6" t="s">
        <v>43</v>
      </c>
      <c r="P115" s="6" t="s">
        <v>74</v>
      </c>
      <c r="Q115" s="6" t="s">
        <v>51</v>
      </c>
      <c r="R115" s="6" t="s">
        <v>96</v>
      </c>
      <c r="S115" s="6" t="s">
        <v>97</v>
      </c>
      <c r="T115" s="41">
        <v>1</v>
      </c>
      <c r="U115" s="41">
        <v>650000</v>
      </c>
      <c r="V115" s="41">
        <f>T115*U115</f>
        <v>650000</v>
      </c>
      <c r="W115" s="41">
        <f>V115*1.12</f>
        <v>728000.00000000012</v>
      </c>
      <c r="X115" s="6"/>
      <c r="Y115" s="6">
        <v>2016</v>
      </c>
      <c r="Z115" s="6" t="s">
        <v>592</v>
      </c>
    </row>
    <row r="116" spans="1:26" ht="51" x14ac:dyDescent="0.2">
      <c r="A116" s="6" t="s">
        <v>593</v>
      </c>
      <c r="B116" s="5" t="s">
        <v>32</v>
      </c>
      <c r="C116" s="5" t="s">
        <v>584</v>
      </c>
      <c r="D116" s="5" t="s">
        <v>585</v>
      </c>
      <c r="E116" s="5" t="s">
        <v>586</v>
      </c>
      <c r="F116" s="5" t="s">
        <v>587</v>
      </c>
      <c r="G116" s="5" t="s">
        <v>594</v>
      </c>
      <c r="H116" s="5" t="s">
        <v>595</v>
      </c>
      <c r="I116" s="6" t="s">
        <v>47</v>
      </c>
      <c r="J116" s="6">
        <v>0</v>
      </c>
      <c r="K116" s="6">
        <v>430000000</v>
      </c>
      <c r="L116" s="5" t="s">
        <v>40</v>
      </c>
      <c r="M116" s="6" t="s">
        <v>94</v>
      </c>
      <c r="N116" s="6" t="s">
        <v>73</v>
      </c>
      <c r="O116" s="6" t="s">
        <v>43</v>
      </c>
      <c r="P116" s="6" t="s">
        <v>74</v>
      </c>
      <c r="Q116" s="6" t="s">
        <v>51</v>
      </c>
      <c r="R116" s="6" t="s">
        <v>96</v>
      </c>
      <c r="S116" s="6" t="s">
        <v>97</v>
      </c>
      <c r="T116" s="41">
        <v>2</v>
      </c>
      <c r="U116" s="41">
        <v>445000</v>
      </c>
      <c r="V116" s="41"/>
      <c r="W116" s="41"/>
      <c r="X116" s="6"/>
      <c r="Y116" s="6">
        <v>2016</v>
      </c>
      <c r="Z116" s="5"/>
    </row>
    <row r="117" spans="1:26" ht="51" x14ac:dyDescent="0.2">
      <c r="A117" s="6" t="s">
        <v>596</v>
      </c>
      <c r="B117" s="5" t="s">
        <v>32</v>
      </c>
      <c r="C117" s="5" t="s">
        <v>584</v>
      </c>
      <c r="D117" s="5" t="s">
        <v>585</v>
      </c>
      <c r="E117" s="5" t="s">
        <v>586</v>
      </c>
      <c r="F117" s="5" t="s">
        <v>587</v>
      </c>
      <c r="G117" s="5" t="s">
        <v>594</v>
      </c>
      <c r="H117" s="5" t="s">
        <v>595</v>
      </c>
      <c r="I117" s="6" t="s">
        <v>47</v>
      </c>
      <c r="J117" s="6">
        <v>0</v>
      </c>
      <c r="K117" s="6">
        <v>430000000</v>
      </c>
      <c r="L117" s="5" t="s">
        <v>40</v>
      </c>
      <c r="M117" s="6" t="s">
        <v>591</v>
      </c>
      <c r="N117" s="6" t="s">
        <v>73</v>
      </c>
      <c r="O117" s="6" t="s">
        <v>43</v>
      </c>
      <c r="P117" s="6" t="s">
        <v>74</v>
      </c>
      <c r="Q117" s="6" t="s">
        <v>51</v>
      </c>
      <c r="R117" s="6" t="s">
        <v>96</v>
      </c>
      <c r="S117" s="6" t="s">
        <v>97</v>
      </c>
      <c r="T117" s="41">
        <v>1</v>
      </c>
      <c r="U117" s="41">
        <v>445000</v>
      </c>
      <c r="V117" s="41">
        <f>T117*U117</f>
        <v>445000</v>
      </c>
      <c r="W117" s="41">
        <f>V117*1.12</f>
        <v>498400.00000000006</v>
      </c>
      <c r="X117" s="6"/>
      <c r="Y117" s="6">
        <v>2016</v>
      </c>
      <c r="Z117" s="6" t="s">
        <v>592</v>
      </c>
    </row>
    <row r="118" spans="1:26" ht="51" x14ac:dyDescent="0.2">
      <c r="A118" s="6" t="s">
        <v>597</v>
      </c>
      <c r="B118" s="5" t="s">
        <v>32</v>
      </c>
      <c r="C118" s="5" t="s">
        <v>584</v>
      </c>
      <c r="D118" s="5" t="s">
        <v>585</v>
      </c>
      <c r="E118" s="5" t="s">
        <v>586</v>
      </c>
      <c r="F118" s="5" t="s">
        <v>587</v>
      </c>
      <c r="G118" s="5" t="s">
        <v>598</v>
      </c>
      <c r="H118" s="5" t="s">
        <v>599</v>
      </c>
      <c r="I118" s="6" t="s">
        <v>47</v>
      </c>
      <c r="J118" s="6">
        <v>0</v>
      </c>
      <c r="K118" s="6">
        <v>430000000</v>
      </c>
      <c r="L118" s="5" t="s">
        <v>40</v>
      </c>
      <c r="M118" s="6" t="s">
        <v>94</v>
      </c>
      <c r="N118" s="6" t="s">
        <v>73</v>
      </c>
      <c r="O118" s="6" t="s">
        <v>43</v>
      </c>
      <c r="P118" s="6" t="s">
        <v>74</v>
      </c>
      <c r="Q118" s="6" t="s">
        <v>51</v>
      </c>
      <c r="R118" s="6" t="s">
        <v>96</v>
      </c>
      <c r="S118" s="6" t="s">
        <v>97</v>
      </c>
      <c r="T118" s="41">
        <v>2</v>
      </c>
      <c r="U118" s="41">
        <v>650000</v>
      </c>
      <c r="V118" s="41"/>
      <c r="W118" s="41"/>
      <c r="X118" s="6"/>
      <c r="Y118" s="6">
        <v>2016</v>
      </c>
      <c r="Z118" s="5"/>
    </row>
    <row r="119" spans="1:26" ht="51" x14ac:dyDescent="0.2">
      <c r="A119" s="6" t="s">
        <v>600</v>
      </c>
      <c r="B119" s="5" t="s">
        <v>32</v>
      </c>
      <c r="C119" s="5" t="s">
        <v>584</v>
      </c>
      <c r="D119" s="5" t="s">
        <v>585</v>
      </c>
      <c r="E119" s="5" t="s">
        <v>586</v>
      </c>
      <c r="F119" s="5" t="s">
        <v>587</v>
      </c>
      <c r="G119" s="5" t="s">
        <v>598</v>
      </c>
      <c r="H119" s="5" t="s">
        <v>599</v>
      </c>
      <c r="I119" s="6" t="s">
        <v>47</v>
      </c>
      <c r="J119" s="6">
        <v>0</v>
      </c>
      <c r="K119" s="6">
        <v>430000000</v>
      </c>
      <c r="L119" s="5" t="s">
        <v>40</v>
      </c>
      <c r="M119" s="6" t="s">
        <v>591</v>
      </c>
      <c r="N119" s="6" t="s">
        <v>73</v>
      </c>
      <c r="O119" s="6" t="s">
        <v>43</v>
      </c>
      <c r="P119" s="6" t="s">
        <v>74</v>
      </c>
      <c r="Q119" s="6" t="s">
        <v>51</v>
      </c>
      <c r="R119" s="6" t="s">
        <v>96</v>
      </c>
      <c r="S119" s="6" t="s">
        <v>97</v>
      </c>
      <c r="T119" s="41">
        <v>1</v>
      </c>
      <c r="U119" s="41">
        <v>650000</v>
      </c>
      <c r="V119" s="41">
        <f>T119*U119</f>
        <v>650000</v>
      </c>
      <c r="W119" s="41">
        <f>V119*1.12</f>
        <v>728000.00000000012</v>
      </c>
      <c r="X119" s="6"/>
      <c r="Y119" s="6">
        <v>2016</v>
      </c>
      <c r="Z119" s="6" t="s">
        <v>592</v>
      </c>
    </row>
    <row r="120" spans="1:26" ht="51" x14ac:dyDescent="0.2">
      <c r="A120" s="6" t="s">
        <v>601</v>
      </c>
      <c r="B120" s="5" t="s">
        <v>32</v>
      </c>
      <c r="C120" s="5" t="s">
        <v>584</v>
      </c>
      <c r="D120" s="5" t="s">
        <v>585</v>
      </c>
      <c r="E120" s="5" t="s">
        <v>586</v>
      </c>
      <c r="F120" s="5" t="s">
        <v>587</v>
      </c>
      <c r="G120" s="5" t="s">
        <v>602</v>
      </c>
      <c r="H120" s="5" t="s">
        <v>603</v>
      </c>
      <c r="I120" s="6" t="s">
        <v>47</v>
      </c>
      <c r="J120" s="6">
        <v>0</v>
      </c>
      <c r="K120" s="6">
        <v>430000000</v>
      </c>
      <c r="L120" s="5" t="s">
        <v>40</v>
      </c>
      <c r="M120" s="6" t="s">
        <v>94</v>
      </c>
      <c r="N120" s="6" t="s">
        <v>73</v>
      </c>
      <c r="O120" s="6" t="s">
        <v>43</v>
      </c>
      <c r="P120" s="6" t="s">
        <v>74</v>
      </c>
      <c r="Q120" s="6" t="s">
        <v>51</v>
      </c>
      <c r="R120" s="6" t="s">
        <v>96</v>
      </c>
      <c r="S120" s="6" t="s">
        <v>97</v>
      </c>
      <c r="T120" s="41">
        <v>2</v>
      </c>
      <c r="U120" s="41">
        <v>650000</v>
      </c>
      <c r="V120" s="41"/>
      <c r="W120" s="41"/>
      <c r="X120" s="6"/>
      <c r="Y120" s="6">
        <v>2016</v>
      </c>
      <c r="Z120" s="5"/>
    </row>
    <row r="121" spans="1:26" ht="51" x14ac:dyDescent="0.2">
      <c r="A121" s="6" t="s">
        <v>604</v>
      </c>
      <c r="B121" s="5" t="s">
        <v>32</v>
      </c>
      <c r="C121" s="5" t="s">
        <v>584</v>
      </c>
      <c r="D121" s="5" t="s">
        <v>585</v>
      </c>
      <c r="E121" s="5" t="s">
        <v>586</v>
      </c>
      <c r="F121" s="5" t="s">
        <v>587</v>
      </c>
      <c r="G121" s="5" t="s">
        <v>602</v>
      </c>
      <c r="H121" s="5" t="s">
        <v>603</v>
      </c>
      <c r="I121" s="6" t="s">
        <v>47</v>
      </c>
      <c r="J121" s="6">
        <v>0</v>
      </c>
      <c r="K121" s="6">
        <v>430000000</v>
      </c>
      <c r="L121" s="5" t="s">
        <v>40</v>
      </c>
      <c r="M121" s="6" t="s">
        <v>591</v>
      </c>
      <c r="N121" s="6" t="s">
        <v>73</v>
      </c>
      <c r="O121" s="6" t="s">
        <v>43</v>
      </c>
      <c r="P121" s="6" t="s">
        <v>74</v>
      </c>
      <c r="Q121" s="6" t="s">
        <v>51</v>
      </c>
      <c r="R121" s="6" t="s">
        <v>96</v>
      </c>
      <c r="S121" s="6" t="s">
        <v>97</v>
      </c>
      <c r="T121" s="41">
        <v>1</v>
      </c>
      <c r="U121" s="41">
        <v>650000</v>
      </c>
      <c r="V121" s="41">
        <f>T121*U121</f>
        <v>650000</v>
      </c>
      <c r="W121" s="41">
        <f>V121*1.12</f>
        <v>728000.00000000012</v>
      </c>
      <c r="X121" s="6"/>
      <c r="Y121" s="6">
        <v>2016</v>
      </c>
      <c r="Z121" s="6" t="s">
        <v>592</v>
      </c>
    </row>
    <row r="122" spans="1:26" ht="51" x14ac:dyDescent="0.2">
      <c r="A122" s="6" t="s">
        <v>605</v>
      </c>
      <c r="B122" s="5" t="s">
        <v>32</v>
      </c>
      <c r="C122" s="5" t="s">
        <v>606</v>
      </c>
      <c r="D122" s="5" t="s">
        <v>607</v>
      </c>
      <c r="E122" s="5" t="s">
        <v>608</v>
      </c>
      <c r="F122" s="5" t="s">
        <v>609</v>
      </c>
      <c r="G122" s="5" t="s">
        <v>610</v>
      </c>
      <c r="H122" s="5" t="s">
        <v>611</v>
      </c>
      <c r="I122" s="6" t="s">
        <v>47</v>
      </c>
      <c r="J122" s="6">
        <v>0</v>
      </c>
      <c r="K122" s="6">
        <v>430000000</v>
      </c>
      <c r="L122" s="5" t="s">
        <v>40</v>
      </c>
      <c r="M122" s="6" t="s">
        <v>94</v>
      </c>
      <c r="N122" s="6" t="s">
        <v>73</v>
      </c>
      <c r="O122" s="6" t="s">
        <v>43</v>
      </c>
      <c r="P122" s="6" t="s">
        <v>84</v>
      </c>
      <c r="Q122" s="6" t="s">
        <v>51</v>
      </c>
      <c r="R122" s="6" t="s">
        <v>96</v>
      </c>
      <c r="S122" s="6" t="s">
        <v>97</v>
      </c>
      <c r="T122" s="41">
        <v>180</v>
      </c>
      <c r="U122" s="41">
        <v>17500</v>
      </c>
      <c r="V122" s="41"/>
      <c r="W122" s="41"/>
      <c r="X122" s="6"/>
      <c r="Y122" s="6">
        <v>2016</v>
      </c>
      <c r="Z122" s="5"/>
    </row>
    <row r="123" spans="1:26" ht="51" x14ac:dyDescent="0.2">
      <c r="A123" s="6" t="s">
        <v>612</v>
      </c>
      <c r="B123" s="5" t="s">
        <v>32</v>
      </c>
      <c r="C123" s="5" t="s">
        <v>606</v>
      </c>
      <c r="D123" s="5" t="s">
        <v>607</v>
      </c>
      <c r="E123" s="5" t="s">
        <v>608</v>
      </c>
      <c r="F123" s="5" t="s">
        <v>609</v>
      </c>
      <c r="G123" s="5" t="s">
        <v>613</v>
      </c>
      <c r="H123" s="5" t="s">
        <v>614</v>
      </c>
      <c r="I123" s="6" t="s">
        <v>47</v>
      </c>
      <c r="J123" s="6">
        <v>0</v>
      </c>
      <c r="K123" s="6">
        <v>430000000</v>
      </c>
      <c r="L123" s="5" t="s">
        <v>40</v>
      </c>
      <c r="M123" s="6" t="s">
        <v>94</v>
      </c>
      <c r="N123" s="6" t="s">
        <v>73</v>
      </c>
      <c r="O123" s="6" t="s">
        <v>43</v>
      </c>
      <c r="P123" s="6" t="s">
        <v>84</v>
      </c>
      <c r="Q123" s="6" t="s">
        <v>51</v>
      </c>
      <c r="R123" s="6" t="s">
        <v>96</v>
      </c>
      <c r="S123" s="6" t="s">
        <v>97</v>
      </c>
      <c r="T123" s="41">
        <v>180</v>
      </c>
      <c r="U123" s="41">
        <v>17500</v>
      </c>
      <c r="V123" s="41"/>
      <c r="W123" s="41"/>
      <c r="X123" s="6"/>
      <c r="Y123" s="6">
        <v>2016</v>
      </c>
      <c r="Z123" s="6" t="s">
        <v>615</v>
      </c>
    </row>
    <row r="124" spans="1:26" ht="51" x14ac:dyDescent="0.2">
      <c r="A124" s="6" t="s">
        <v>616</v>
      </c>
      <c r="B124" s="5" t="s">
        <v>32</v>
      </c>
      <c r="C124" s="5" t="s">
        <v>606</v>
      </c>
      <c r="D124" s="5" t="s">
        <v>607</v>
      </c>
      <c r="E124" s="5" t="s">
        <v>608</v>
      </c>
      <c r="F124" s="5" t="s">
        <v>609</v>
      </c>
      <c r="G124" s="5" t="s">
        <v>613</v>
      </c>
      <c r="H124" s="5" t="s">
        <v>617</v>
      </c>
      <c r="I124" s="6" t="s">
        <v>47</v>
      </c>
      <c r="J124" s="6">
        <v>0</v>
      </c>
      <c r="K124" s="6">
        <v>430000000</v>
      </c>
      <c r="L124" s="5" t="s">
        <v>40</v>
      </c>
      <c r="M124" s="6" t="s">
        <v>94</v>
      </c>
      <c r="N124" s="6" t="s">
        <v>73</v>
      </c>
      <c r="O124" s="6" t="s">
        <v>43</v>
      </c>
      <c r="P124" s="6" t="s">
        <v>84</v>
      </c>
      <c r="Q124" s="6" t="s">
        <v>51</v>
      </c>
      <c r="R124" s="6" t="s">
        <v>96</v>
      </c>
      <c r="S124" s="6" t="s">
        <v>97</v>
      </c>
      <c r="T124" s="41">
        <f>180+50</f>
        <v>230</v>
      </c>
      <c r="U124" s="41">
        <v>17500</v>
      </c>
      <c r="V124" s="41">
        <f>T124*U124</f>
        <v>4025000</v>
      </c>
      <c r="W124" s="41">
        <f>V124*1.12</f>
        <v>4508000</v>
      </c>
      <c r="X124" s="6"/>
      <c r="Y124" s="6">
        <v>2016</v>
      </c>
      <c r="Z124" s="6" t="s">
        <v>618</v>
      </c>
    </row>
    <row r="125" spans="1:26" ht="63.75" x14ac:dyDescent="0.2">
      <c r="A125" s="6" t="s">
        <v>619</v>
      </c>
      <c r="B125" s="5" t="s">
        <v>32</v>
      </c>
      <c r="C125" s="5" t="s">
        <v>620</v>
      </c>
      <c r="D125" s="5" t="s">
        <v>621</v>
      </c>
      <c r="E125" s="5" t="s">
        <v>622</v>
      </c>
      <c r="F125" s="5" t="s">
        <v>623</v>
      </c>
      <c r="G125" s="5" t="s">
        <v>624</v>
      </c>
      <c r="H125" s="5" t="s">
        <v>625</v>
      </c>
      <c r="I125" s="6" t="s">
        <v>47</v>
      </c>
      <c r="J125" s="6">
        <v>0</v>
      </c>
      <c r="K125" s="6">
        <v>430000000</v>
      </c>
      <c r="L125" s="5" t="s">
        <v>40</v>
      </c>
      <c r="M125" s="6" t="s">
        <v>94</v>
      </c>
      <c r="N125" s="6" t="s">
        <v>73</v>
      </c>
      <c r="O125" s="6" t="s">
        <v>43</v>
      </c>
      <c r="P125" s="6" t="s">
        <v>84</v>
      </c>
      <c r="Q125" s="6" t="s">
        <v>51</v>
      </c>
      <c r="R125" s="6" t="s">
        <v>96</v>
      </c>
      <c r="S125" s="6" t="s">
        <v>97</v>
      </c>
      <c r="T125" s="41">
        <v>10</v>
      </c>
      <c r="U125" s="41">
        <v>85000</v>
      </c>
      <c r="V125" s="41"/>
      <c r="W125" s="41"/>
      <c r="X125" s="6"/>
      <c r="Y125" s="6">
        <v>2016</v>
      </c>
      <c r="Z125" s="6"/>
    </row>
    <row r="126" spans="1:26" ht="63.75" x14ac:dyDescent="0.2">
      <c r="A126" s="6" t="s">
        <v>626</v>
      </c>
      <c r="B126" s="5" t="s">
        <v>32</v>
      </c>
      <c r="C126" s="5" t="s">
        <v>620</v>
      </c>
      <c r="D126" s="5" t="s">
        <v>621</v>
      </c>
      <c r="E126" s="5" t="s">
        <v>622</v>
      </c>
      <c r="F126" s="5" t="s">
        <v>623</v>
      </c>
      <c r="G126" s="5" t="s">
        <v>624</v>
      </c>
      <c r="H126" s="5" t="s">
        <v>627</v>
      </c>
      <c r="I126" s="6" t="s">
        <v>47</v>
      </c>
      <c r="J126" s="6">
        <v>0</v>
      </c>
      <c r="K126" s="6">
        <v>430000000</v>
      </c>
      <c r="L126" s="5" t="s">
        <v>40</v>
      </c>
      <c r="M126" s="6" t="s">
        <v>94</v>
      </c>
      <c r="N126" s="6" t="s">
        <v>73</v>
      </c>
      <c r="O126" s="6" t="s">
        <v>43</v>
      </c>
      <c r="P126" s="6" t="s">
        <v>84</v>
      </c>
      <c r="Q126" s="6" t="s">
        <v>51</v>
      </c>
      <c r="R126" s="6" t="s">
        <v>96</v>
      </c>
      <c r="S126" s="6" t="s">
        <v>97</v>
      </c>
      <c r="T126" s="41">
        <v>10</v>
      </c>
      <c r="U126" s="41">
        <v>85000</v>
      </c>
      <c r="V126" s="41">
        <f>T126*U126</f>
        <v>850000</v>
      </c>
      <c r="W126" s="41">
        <f>V126*1.12</f>
        <v>952000.00000000012</v>
      </c>
      <c r="X126" s="6"/>
      <c r="Y126" s="6">
        <v>2016</v>
      </c>
      <c r="Z126" s="6" t="s">
        <v>615</v>
      </c>
    </row>
    <row r="127" spans="1:26" ht="63.75" x14ac:dyDescent="0.2">
      <c r="A127" s="6" t="s">
        <v>628</v>
      </c>
      <c r="B127" s="5" t="s">
        <v>32</v>
      </c>
      <c r="C127" s="5" t="s">
        <v>629</v>
      </c>
      <c r="D127" s="5" t="s">
        <v>621</v>
      </c>
      <c r="E127" s="5" t="s">
        <v>622</v>
      </c>
      <c r="F127" s="5" t="s">
        <v>630</v>
      </c>
      <c r="G127" s="5" t="s">
        <v>631</v>
      </c>
      <c r="H127" s="5" t="s">
        <v>632</v>
      </c>
      <c r="I127" s="6" t="s">
        <v>47</v>
      </c>
      <c r="J127" s="6">
        <v>0</v>
      </c>
      <c r="K127" s="6">
        <v>430000000</v>
      </c>
      <c r="L127" s="5" t="s">
        <v>40</v>
      </c>
      <c r="M127" s="6" t="s">
        <v>94</v>
      </c>
      <c r="N127" s="6" t="s">
        <v>73</v>
      </c>
      <c r="O127" s="6" t="s">
        <v>43</v>
      </c>
      <c r="P127" s="6" t="s">
        <v>84</v>
      </c>
      <c r="Q127" s="6" t="s">
        <v>51</v>
      </c>
      <c r="R127" s="6" t="s">
        <v>96</v>
      </c>
      <c r="S127" s="6" t="s">
        <v>97</v>
      </c>
      <c r="T127" s="41">
        <v>20</v>
      </c>
      <c r="U127" s="41">
        <v>77000</v>
      </c>
      <c r="V127" s="41"/>
      <c r="W127" s="41"/>
      <c r="X127" s="6"/>
      <c r="Y127" s="6">
        <v>2016</v>
      </c>
      <c r="Z127" s="6"/>
    </row>
    <row r="128" spans="1:26" ht="63.75" x14ac:dyDescent="0.2">
      <c r="A128" s="6" t="s">
        <v>633</v>
      </c>
      <c r="B128" s="5" t="s">
        <v>32</v>
      </c>
      <c r="C128" s="5" t="s">
        <v>629</v>
      </c>
      <c r="D128" s="5" t="s">
        <v>621</v>
      </c>
      <c r="E128" s="5" t="s">
        <v>622</v>
      </c>
      <c r="F128" s="5" t="s">
        <v>630</v>
      </c>
      <c r="G128" s="5" t="s">
        <v>631</v>
      </c>
      <c r="H128" s="5" t="s">
        <v>634</v>
      </c>
      <c r="I128" s="6" t="s">
        <v>47</v>
      </c>
      <c r="J128" s="6">
        <v>0</v>
      </c>
      <c r="K128" s="6">
        <v>430000000</v>
      </c>
      <c r="L128" s="5" t="s">
        <v>40</v>
      </c>
      <c r="M128" s="6" t="s">
        <v>94</v>
      </c>
      <c r="N128" s="6" t="s">
        <v>73</v>
      </c>
      <c r="O128" s="6" t="s">
        <v>43</v>
      </c>
      <c r="P128" s="6" t="s">
        <v>84</v>
      </c>
      <c r="Q128" s="6" t="s">
        <v>51</v>
      </c>
      <c r="R128" s="6" t="s">
        <v>96</v>
      </c>
      <c r="S128" s="6" t="s">
        <v>97</v>
      </c>
      <c r="T128" s="41">
        <v>20</v>
      </c>
      <c r="U128" s="41">
        <v>77000</v>
      </c>
      <c r="V128" s="41">
        <f>T128*U128</f>
        <v>1540000</v>
      </c>
      <c r="W128" s="41">
        <f>V128*1.12</f>
        <v>1724800.0000000002</v>
      </c>
      <c r="X128" s="6"/>
      <c r="Y128" s="6">
        <v>2016</v>
      </c>
      <c r="Z128" s="6" t="s">
        <v>615</v>
      </c>
    </row>
    <row r="129" spans="1:26" ht="63.75" x14ac:dyDescent="0.2">
      <c r="A129" s="6" t="s">
        <v>635</v>
      </c>
      <c r="B129" s="5" t="s">
        <v>32</v>
      </c>
      <c r="C129" s="5" t="s">
        <v>636</v>
      </c>
      <c r="D129" s="5" t="s">
        <v>621</v>
      </c>
      <c r="E129" s="5" t="s">
        <v>622</v>
      </c>
      <c r="F129" s="5" t="s">
        <v>637</v>
      </c>
      <c r="G129" s="5" t="s">
        <v>638</v>
      </c>
      <c r="H129" s="5" t="s">
        <v>639</v>
      </c>
      <c r="I129" s="6" t="s">
        <v>47</v>
      </c>
      <c r="J129" s="6">
        <v>0</v>
      </c>
      <c r="K129" s="6">
        <v>430000000</v>
      </c>
      <c r="L129" s="5" t="s">
        <v>40</v>
      </c>
      <c r="M129" s="6" t="s">
        <v>94</v>
      </c>
      <c r="N129" s="6" t="s">
        <v>73</v>
      </c>
      <c r="O129" s="6" t="s">
        <v>43</v>
      </c>
      <c r="P129" s="6" t="s">
        <v>84</v>
      </c>
      <c r="Q129" s="6" t="s">
        <v>51</v>
      </c>
      <c r="R129" s="6" t="s">
        <v>96</v>
      </c>
      <c r="S129" s="6" t="s">
        <v>97</v>
      </c>
      <c r="T129" s="41">
        <v>30</v>
      </c>
      <c r="U129" s="41">
        <v>77000</v>
      </c>
      <c r="V129" s="41"/>
      <c r="W129" s="41"/>
      <c r="X129" s="6"/>
      <c r="Y129" s="6">
        <v>2016</v>
      </c>
      <c r="Z129" s="6"/>
    </row>
    <row r="130" spans="1:26" ht="63.75" x14ac:dyDescent="0.2">
      <c r="A130" s="6" t="s">
        <v>640</v>
      </c>
      <c r="B130" s="5" t="s">
        <v>32</v>
      </c>
      <c r="C130" s="5" t="s">
        <v>636</v>
      </c>
      <c r="D130" s="5" t="s">
        <v>621</v>
      </c>
      <c r="E130" s="5" t="s">
        <v>622</v>
      </c>
      <c r="F130" s="5" t="s">
        <v>637</v>
      </c>
      <c r="G130" s="5" t="s">
        <v>638</v>
      </c>
      <c r="H130" s="5" t="s">
        <v>641</v>
      </c>
      <c r="I130" s="6" t="s">
        <v>47</v>
      </c>
      <c r="J130" s="6">
        <v>0</v>
      </c>
      <c r="K130" s="6">
        <v>430000000</v>
      </c>
      <c r="L130" s="5" t="s">
        <v>40</v>
      </c>
      <c r="M130" s="6" t="s">
        <v>94</v>
      </c>
      <c r="N130" s="6" t="s">
        <v>73</v>
      </c>
      <c r="O130" s="6" t="s">
        <v>43</v>
      </c>
      <c r="P130" s="6" t="s">
        <v>84</v>
      </c>
      <c r="Q130" s="6" t="s">
        <v>51</v>
      </c>
      <c r="R130" s="6" t="s">
        <v>96</v>
      </c>
      <c r="S130" s="6" t="s">
        <v>97</v>
      </c>
      <c r="T130" s="41">
        <v>30</v>
      </c>
      <c r="U130" s="41">
        <v>77000</v>
      </c>
      <c r="V130" s="41">
        <f>T130*U130</f>
        <v>2310000</v>
      </c>
      <c r="W130" s="41">
        <f>V130*1.12</f>
        <v>2587200.0000000005</v>
      </c>
      <c r="X130" s="6"/>
      <c r="Y130" s="6">
        <v>2016</v>
      </c>
      <c r="Z130" s="6" t="s">
        <v>615</v>
      </c>
    </row>
    <row r="131" spans="1:26" ht="63.75" x14ac:dyDescent="0.2">
      <c r="A131" s="6" t="s">
        <v>642</v>
      </c>
      <c r="B131" s="5" t="s">
        <v>32</v>
      </c>
      <c r="C131" s="5" t="s">
        <v>643</v>
      </c>
      <c r="D131" s="5" t="s">
        <v>621</v>
      </c>
      <c r="E131" s="5" t="s">
        <v>622</v>
      </c>
      <c r="F131" s="5" t="s">
        <v>644</v>
      </c>
      <c r="G131" s="5" t="s">
        <v>645</v>
      </c>
      <c r="H131" s="5" t="s">
        <v>646</v>
      </c>
      <c r="I131" s="6" t="s">
        <v>47</v>
      </c>
      <c r="J131" s="6">
        <v>0</v>
      </c>
      <c r="K131" s="6">
        <v>430000000</v>
      </c>
      <c r="L131" s="5" t="s">
        <v>40</v>
      </c>
      <c r="M131" s="6" t="s">
        <v>94</v>
      </c>
      <c r="N131" s="6" t="s">
        <v>73</v>
      </c>
      <c r="O131" s="6" t="s">
        <v>43</v>
      </c>
      <c r="P131" s="6" t="s">
        <v>84</v>
      </c>
      <c r="Q131" s="6" t="s">
        <v>51</v>
      </c>
      <c r="R131" s="6" t="s">
        <v>96</v>
      </c>
      <c r="S131" s="6" t="s">
        <v>97</v>
      </c>
      <c r="T131" s="41">
        <v>50</v>
      </c>
      <c r="U131" s="41">
        <v>77000</v>
      </c>
      <c r="V131" s="41"/>
      <c r="W131" s="41"/>
      <c r="X131" s="6"/>
      <c r="Y131" s="6">
        <v>2016</v>
      </c>
      <c r="Z131" s="6"/>
    </row>
    <row r="132" spans="1:26" ht="63.75" x14ac:dyDescent="0.2">
      <c r="A132" s="6" t="s">
        <v>647</v>
      </c>
      <c r="B132" s="5" t="s">
        <v>32</v>
      </c>
      <c r="C132" s="5" t="s">
        <v>643</v>
      </c>
      <c r="D132" s="5" t="s">
        <v>621</v>
      </c>
      <c r="E132" s="5" t="s">
        <v>622</v>
      </c>
      <c r="F132" s="5" t="s">
        <v>644</v>
      </c>
      <c r="G132" s="5" t="s">
        <v>645</v>
      </c>
      <c r="H132" s="5" t="s">
        <v>648</v>
      </c>
      <c r="I132" s="6" t="s">
        <v>47</v>
      </c>
      <c r="J132" s="6">
        <v>0</v>
      </c>
      <c r="K132" s="6">
        <v>430000000</v>
      </c>
      <c r="L132" s="5" t="s">
        <v>40</v>
      </c>
      <c r="M132" s="6" t="s">
        <v>94</v>
      </c>
      <c r="N132" s="6" t="s">
        <v>73</v>
      </c>
      <c r="O132" s="6" t="s">
        <v>43</v>
      </c>
      <c r="P132" s="6" t="s">
        <v>84</v>
      </c>
      <c r="Q132" s="6" t="s">
        <v>51</v>
      </c>
      <c r="R132" s="6" t="s">
        <v>96</v>
      </c>
      <c r="S132" s="6" t="s">
        <v>97</v>
      </c>
      <c r="T132" s="41">
        <v>50</v>
      </c>
      <c r="U132" s="41">
        <v>77000</v>
      </c>
      <c r="V132" s="41">
        <f>T132*U132</f>
        <v>3850000</v>
      </c>
      <c r="W132" s="41">
        <f>V132*1.12</f>
        <v>4312000</v>
      </c>
      <c r="X132" s="6"/>
      <c r="Y132" s="6">
        <v>2016</v>
      </c>
      <c r="Z132" s="6" t="s">
        <v>615</v>
      </c>
    </row>
    <row r="133" spans="1:26" ht="63.75" x14ac:dyDescent="0.2">
      <c r="A133" s="6" t="s">
        <v>649</v>
      </c>
      <c r="B133" s="5" t="s">
        <v>32</v>
      </c>
      <c r="C133" s="5" t="s">
        <v>650</v>
      </c>
      <c r="D133" s="5" t="s">
        <v>621</v>
      </c>
      <c r="E133" s="5" t="s">
        <v>622</v>
      </c>
      <c r="F133" s="5" t="s">
        <v>651</v>
      </c>
      <c r="G133" s="5" t="s">
        <v>652</v>
      </c>
      <c r="H133" s="5" t="s">
        <v>653</v>
      </c>
      <c r="I133" s="6" t="s">
        <v>47</v>
      </c>
      <c r="J133" s="6">
        <v>0</v>
      </c>
      <c r="K133" s="6">
        <v>430000000</v>
      </c>
      <c r="L133" s="5" t="s">
        <v>40</v>
      </c>
      <c r="M133" s="6" t="s">
        <v>94</v>
      </c>
      <c r="N133" s="6" t="s">
        <v>73</v>
      </c>
      <c r="O133" s="6" t="s">
        <v>43</v>
      </c>
      <c r="P133" s="6" t="s">
        <v>84</v>
      </c>
      <c r="Q133" s="6" t="s">
        <v>51</v>
      </c>
      <c r="R133" s="6" t="s">
        <v>96</v>
      </c>
      <c r="S133" s="6" t="s">
        <v>97</v>
      </c>
      <c r="T133" s="41">
        <v>100</v>
      </c>
      <c r="U133" s="41">
        <v>73681.649999999994</v>
      </c>
      <c r="V133" s="41"/>
      <c r="W133" s="41"/>
      <c r="X133" s="6"/>
      <c r="Y133" s="6">
        <v>2016</v>
      </c>
      <c r="Z133" s="6"/>
    </row>
    <row r="134" spans="1:26" ht="63.75" x14ac:dyDescent="0.2">
      <c r="A134" s="6" t="s">
        <v>654</v>
      </c>
      <c r="B134" s="5" t="s">
        <v>32</v>
      </c>
      <c r="C134" s="5" t="s">
        <v>650</v>
      </c>
      <c r="D134" s="5" t="s">
        <v>621</v>
      </c>
      <c r="E134" s="5" t="s">
        <v>622</v>
      </c>
      <c r="F134" s="5" t="s">
        <v>651</v>
      </c>
      <c r="G134" s="5" t="s">
        <v>652</v>
      </c>
      <c r="H134" s="5" t="s">
        <v>655</v>
      </c>
      <c r="I134" s="6" t="s">
        <v>47</v>
      </c>
      <c r="J134" s="6">
        <v>0</v>
      </c>
      <c r="K134" s="6">
        <v>430000000</v>
      </c>
      <c r="L134" s="5" t="s">
        <v>40</v>
      </c>
      <c r="M134" s="6" t="s">
        <v>94</v>
      </c>
      <c r="N134" s="6" t="s">
        <v>73</v>
      </c>
      <c r="O134" s="6" t="s">
        <v>43</v>
      </c>
      <c r="P134" s="6" t="s">
        <v>84</v>
      </c>
      <c r="Q134" s="6" t="s">
        <v>51</v>
      </c>
      <c r="R134" s="6" t="s">
        <v>96</v>
      </c>
      <c r="S134" s="6" t="s">
        <v>97</v>
      </c>
      <c r="T134" s="41">
        <v>100</v>
      </c>
      <c r="U134" s="41">
        <v>73681.649999999994</v>
      </c>
      <c r="V134" s="41">
        <f>T134*U134</f>
        <v>7368164.9999999991</v>
      </c>
      <c r="W134" s="41">
        <f>V134*1.12</f>
        <v>8252344.7999999998</v>
      </c>
      <c r="X134" s="6"/>
      <c r="Y134" s="6">
        <v>2016</v>
      </c>
      <c r="Z134" s="6" t="s">
        <v>615</v>
      </c>
    </row>
    <row r="135" spans="1:26" ht="63.75" x14ac:dyDescent="0.2">
      <c r="A135" s="6" t="s">
        <v>656</v>
      </c>
      <c r="B135" s="5" t="s">
        <v>32</v>
      </c>
      <c r="C135" s="5" t="s">
        <v>657</v>
      </c>
      <c r="D135" s="5" t="s">
        <v>621</v>
      </c>
      <c r="E135" s="5" t="s">
        <v>622</v>
      </c>
      <c r="F135" s="5" t="s">
        <v>658</v>
      </c>
      <c r="G135" s="5" t="s">
        <v>659</v>
      </c>
      <c r="H135" s="5" t="s">
        <v>660</v>
      </c>
      <c r="I135" s="6" t="s">
        <v>47</v>
      </c>
      <c r="J135" s="6">
        <v>0</v>
      </c>
      <c r="K135" s="6">
        <v>430000000</v>
      </c>
      <c r="L135" s="5" t="s">
        <v>40</v>
      </c>
      <c r="M135" s="6" t="s">
        <v>94</v>
      </c>
      <c r="N135" s="6" t="s">
        <v>73</v>
      </c>
      <c r="O135" s="6" t="s">
        <v>43</v>
      </c>
      <c r="P135" s="6" t="s">
        <v>84</v>
      </c>
      <c r="Q135" s="6" t="s">
        <v>51</v>
      </c>
      <c r="R135" s="6" t="s">
        <v>96</v>
      </c>
      <c r="S135" s="6" t="s">
        <v>97</v>
      </c>
      <c r="T135" s="41">
        <v>140</v>
      </c>
      <c r="U135" s="41">
        <v>80000</v>
      </c>
      <c r="V135" s="41"/>
      <c r="W135" s="41"/>
      <c r="X135" s="6"/>
      <c r="Y135" s="6">
        <v>2016</v>
      </c>
      <c r="Z135" s="6"/>
    </row>
    <row r="136" spans="1:26" ht="63.75" x14ac:dyDescent="0.2">
      <c r="A136" s="6" t="s">
        <v>661</v>
      </c>
      <c r="B136" s="5" t="s">
        <v>32</v>
      </c>
      <c r="C136" s="5" t="s">
        <v>657</v>
      </c>
      <c r="D136" s="5" t="s">
        <v>621</v>
      </c>
      <c r="E136" s="5" t="s">
        <v>622</v>
      </c>
      <c r="F136" s="5" t="s">
        <v>658</v>
      </c>
      <c r="G136" s="5" t="s">
        <v>659</v>
      </c>
      <c r="H136" s="5" t="s">
        <v>662</v>
      </c>
      <c r="I136" s="6" t="s">
        <v>47</v>
      </c>
      <c r="J136" s="6">
        <v>0</v>
      </c>
      <c r="K136" s="6">
        <v>430000000</v>
      </c>
      <c r="L136" s="5" t="s">
        <v>40</v>
      </c>
      <c r="M136" s="6" t="s">
        <v>94</v>
      </c>
      <c r="N136" s="6" t="s">
        <v>73</v>
      </c>
      <c r="O136" s="6" t="s">
        <v>43</v>
      </c>
      <c r="P136" s="6" t="s">
        <v>84</v>
      </c>
      <c r="Q136" s="6" t="s">
        <v>51</v>
      </c>
      <c r="R136" s="6" t="s">
        <v>96</v>
      </c>
      <c r="S136" s="6" t="s">
        <v>97</v>
      </c>
      <c r="T136" s="41">
        <v>140</v>
      </c>
      <c r="U136" s="41">
        <v>80000</v>
      </c>
      <c r="V136" s="41">
        <f>T136*U136</f>
        <v>11200000</v>
      </c>
      <c r="W136" s="41">
        <f>V136*1.12</f>
        <v>12544000.000000002</v>
      </c>
      <c r="X136" s="6"/>
      <c r="Y136" s="6">
        <v>2016</v>
      </c>
      <c r="Z136" s="6" t="s">
        <v>615</v>
      </c>
    </row>
    <row r="137" spans="1:26" ht="63.75" x14ac:dyDescent="0.2">
      <c r="A137" s="6" t="s">
        <v>663</v>
      </c>
      <c r="B137" s="5" t="s">
        <v>32</v>
      </c>
      <c r="C137" s="5" t="s">
        <v>664</v>
      </c>
      <c r="D137" s="5" t="s">
        <v>621</v>
      </c>
      <c r="E137" s="5" t="s">
        <v>622</v>
      </c>
      <c r="F137" s="5" t="s">
        <v>665</v>
      </c>
      <c r="G137" s="5" t="s">
        <v>666</v>
      </c>
      <c r="H137" s="5" t="s">
        <v>667</v>
      </c>
      <c r="I137" s="6" t="s">
        <v>47</v>
      </c>
      <c r="J137" s="6">
        <v>0</v>
      </c>
      <c r="K137" s="6">
        <v>430000000</v>
      </c>
      <c r="L137" s="5" t="s">
        <v>40</v>
      </c>
      <c r="M137" s="6" t="s">
        <v>94</v>
      </c>
      <c r="N137" s="6" t="s">
        <v>73</v>
      </c>
      <c r="O137" s="6" t="s">
        <v>43</v>
      </c>
      <c r="P137" s="6" t="s">
        <v>84</v>
      </c>
      <c r="Q137" s="6" t="s">
        <v>51</v>
      </c>
      <c r="R137" s="6" t="s">
        <v>96</v>
      </c>
      <c r="S137" s="6" t="s">
        <v>97</v>
      </c>
      <c r="T137" s="41">
        <v>80</v>
      </c>
      <c r="U137" s="41">
        <v>80000</v>
      </c>
      <c r="V137" s="41"/>
      <c r="W137" s="41"/>
      <c r="X137" s="6"/>
      <c r="Y137" s="6">
        <v>2016</v>
      </c>
      <c r="Z137" s="6"/>
    </row>
    <row r="138" spans="1:26" ht="63.75" x14ac:dyDescent="0.2">
      <c r="A138" s="6" t="s">
        <v>668</v>
      </c>
      <c r="B138" s="5" t="s">
        <v>32</v>
      </c>
      <c r="C138" s="5" t="s">
        <v>664</v>
      </c>
      <c r="D138" s="5" t="s">
        <v>621</v>
      </c>
      <c r="E138" s="5" t="s">
        <v>622</v>
      </c>
      <c r="F138" s="5" t="s">
        <v>665</v>
      </c>
      <c r="G138" s="5" t="s">
        <v>666</v>
      </c>
      <c r="H138" s="5" t="s">
        <v>669</v>
      </c>
      <c r="I138" s="6" t="s">
        <v>47</v>
      </c>
      <c r="J138" s="6">
        <v>0</v>
      </c>
      <c r="K138" s="6">
        <v>430000000</v>
      </c>
      <c r="L138" s="5" t="s">
        <v>40</v>
      </c>
      <c r="M138" s="6" t="s">
        <v>94</v>
      </c>
      <c r="N138" s="6" t="s">
        <v>73</v>
      </c>
      <c r="O138" s="6" t="s">
        <v>43</v>
      </c>
      <c r="P138" s="6" t="s">
        <v>84</v>
      </c>
      <c r="Q138" s="6" t="s">
        <v>51</v>
      </c>
      <c r="R138" s="6" t="s">
        <v>96</v>
      </c>
      <c r="S138" s="6" t="s">
        <v>97</v>
      </c>
      <c r="T138" s="41">
        <v>80</v>
      </c>
      <c r="U138" s="41">
        <v>80000</v>
      </c>
      <c r="V138" s="41">
        <f>T138*U138</f>
        <v>6400000</v>
      </c>
      <c r="W138" s="41">
        <f>V138*1.12</f>
        <v>7168000.0000000009</v>
      </c>
      <c r="X138" s="6"/>
      <c r="Y138" s="6">
        <v>2016</v>
      </c>
      <c r="Z138" s="6" t="s">
        <v>615</v>
      </c>
    </row>
    <row r="139" spans="1:26" ht="63.75" x14ac:dyDescent="0.2">
      <c r="A139" s="6" t="s">
        <v>670</v>
      </c>
      <c r="B139" s="5" t="s">
        <v>32</v>
      </c>
      <c r="C139" s="5" t="s">
        <v>671</v>
      </c>
      <c r="D139" s="5" t="s">
        <v>621</v>
      </c>
      <c r="E139" s="5" t="s">
        <v>622</v>
      </c>
      <c r="F139" s="5" t="s">
        <v>672</v>
      </c>
      <c r="G139" s="5" t="s">
        <v>673</v>
      </c>
      <c r="H139" s="5" t="s">
        <v>674</v>
      </c>
      <c r="I139" s="6" t="s">
        <v>47</v>
      </c>
      <c r="J139" s="6">
        <v>0</v>
      </c>
      <c r="K139" s="6">
        <v>430000000</v>
      </c>
      <c r="L139" s="5" t="s">
        <v>40</v>
      </c>
      <c r="M139" s="6" t="s">
        <v>94</v>
      </c>
      <c r="N139" s="6" t="s">
        <v>73</v>
      </c>
      <c r="O139" s="6" t="s">
        <v>43</v>
      </c>
      <c r="P139" s="6" t="s">
        <v>84</v>
      </c>
      <c r="Q139" s="6" t="s">
        <v>51</v>
      </c>
      <c r="R139" s="6" t="s">
        <v>96</v>
      </c>
      <c r="S139" s="6" t="s">
        <v>97</v>
      </c>
      <c r="T139" s="41">
        <v>35</v>
      </c>
      <c r="U139" s="41">
        <v>158517</v>
      </c>
      <c r="V139" s="41"/>
      <c r="W139" s="41"/>
      <c r="X139" s="6"/>
      <c r="Y139" s="6">
        <v>2016</v>
      </c>
      <c r="Z139" s="6"/>
    </row>
    <row r="140" spans="1:26" ht="63.75" x14ac:dyDescent="0.2">
      <c r="A140" s="6" t="s">
        <v>675</v>
      </c>
      <c r="B140" s="5" t="s">
        <v>32</v>
      </c>
      <c r="C140" s="5" t="s">
        <v>671</v>
      </c>
      <c r="D140" s="5" t="s">
        <v>621</v>
      </c>
      <c r="E140" s="5" t="s">
        <v>622</v>
      </c>
      <c r="F140" s="5" t="s">
        <v>672</v>
      </c>
      <c r="G140" s="5" t="s">
        <v>673</v>
      </c>
      <c r="H140" s="5" t="s">
        <v>676</v>
      </c>
      <c r="I140" s="6" t="s">
        <v>47</v>
      </c>
      <c r="J140" s="6">
        <v>0</v>
      </c>
      <c r="K140" s="6">
        <v>430000000</v>
      </c>
      <c r="L140" s="5" t="s">
        <v>40</v>
      </c>
      <c r="M140" s="6" t="s">
        <v>94</v>
      </c>
      <c r="N140" s="6" t="s">
        <v>73</v>
      </c>
      <c r="O140" s="6" t="s">
        <v>43</v>
      </c>
      <c r="P140" s="6" t="s">
        <v>84</v>
      </c>
      <c r="Q140" s="6" t="s">
        <v>51</v>
      </c>
      <c r="R140" s="6" t="s">
        <v>96</v>
      </c>
      <c r="S140" s="6" t="s">
        <v>97</v>
      </c>
      <c r="T140" s="41">
        <v>35</v>
      </c>
      <c r="U140" s="41">
        <v>158517</v>
      </c>
      <c r="V140" s="41">
        <f>T140*U140</f>
        <v>5548095</v>
      </c>
      <c r="W140" s="41">
        <f>V140*1.12</f>
        <v>6213866.4000000004</v>
      </c>
      <c r="X140" s="6"/>
      <c r="Y140" s="6">
        <v>2016</v>
      </c>
      <c r="Z140" s="6" t="s">
        <v>615</v>
      </c>
    </row>
    <row r="141" spans="1:26" ht="51" x14ac:dyDescent="0.2">
      <c r="A141" s="6" t="s">
        <v>677</v>
      </c>
      <c r="B141" s="5" t="s">
        <v>32</v>
      </c>
      <c r="C141" s="5" t="s">
        <v>678</v>
      </c>
      <c r="D141" s="5" t="s">
        <v>679</v>
      </c>
      <c r="E141" s="5" t="s">
        <v>680</v>
      </c>
      <c r="F141" s="5" t="s">
        <v>681</v>
      </c>
      <c r="G141" s="5" t="s">
        <v>682</v>
      </c>
      <c r="H141" s="5" t="s">
        <v>683</v>
      </c>
      <c r="I141" s="6" t="s">
        <v>60</v>
      </c>
      <c r="J141" s="6">
        <v>0</v>
      </c>
      <c r="K141" s="6">
        <v>430000000</v>
      </c>
      <c r="L141" s="5" t="s">
        <v>40</v>
      </c>
      <c r="M141" s="6" t="s">
        <v>94</v>
      </c>
      <c r="N141" s="6" t="s">
        <v>73</v>
      </c>
      <c r="O141" s="6" t="s">
        <v>43</v>
      </c>
      <c r="P141" s="6" t="s">
        <v>84</v>
      </c>
      <c r="Q141" s="6" t="s">
        <v>51</v>
      </c>
      <c r="R141" s="6" t="s">
        <v>85</v>
      </c>
      <c r="S141" s="6" t="s">
        <v>86</v>
      </c>
      <c r="T141" s="41">
        <v>2000</v>
      </c>
      <c r="U141" s="41">
        <v>400</v>
      </c>
      <c r="V141" s="41"/>
      <c r="W141" s="41"/>
      <c r="X141" s="6"/>
      <c r="Y141" s="6">
        <v>2016</v>
      </c>
      <c r="Z141" s="6"/>
    </row>
    <row r="142" spans="1:26" ht="51" x14ac:dyDescent="0.2">
      <c r="A142" s="6" t="s">
        <v>684</v>
      </c>
      <c r="B142" s="5" t="s">
        <v>32</v>
      </c>
      <c r="C142" s="5" t="s">
        <v>678</v>
      </c>
      <c r="D142" s="5" t="s">
        <v>679</v>
      </c>
      <c r="E142" s="5" t="s">
        <v>680</v>
      </c>
      <c r="F142" s="5" t="s">
        <v>681</v>
      </c>
      <c r="G142" s="5" t="s">
        <v>682</v>
      </c>
      <c r="H142" s="5" t="s">
        <v>683</v>
      </c>
      <c r="I142" s="6" t="s">
        <v>60</v>
      </c>
      <c r="J142" s="6">
        <v>0</v>
      </c>
      <c r="K142" s="6">
        <v>430000000</v>
      </c>
      <c r="L142" s="5" t="s">
        <v>40</v>
      </c>
      <c r="M142" s="6" t="s">
        <v>685</v>
      </c>
      <c r="N142" s="6" t="s">
        <v>73</v>
      </c>
      <c r="O142" s="6" t="s">
        <v>43</v>
      </c>
      <c r="P142" s="6" t="s">
        <v>84</v>
      </c>
      <c r="Q142" s="6" t="s">
        <v>51</v>
      </c>
      <c r="R142" s="6" t="s">
        <v>85</v>
      </c>
      <c r="S142" s="6" t="s">
        <v>86</v>
      </c>
      <c r="T142" s="41">
        <v>2000</v>
      </c>
      <c r="U142" s="41">
        <v>400</v>
      </c>
      <c r="V142" s="41">
        <f>T142*U142</f>
        <v>800000</v>
      </c>
      <c r="W142" s="41">
        <f>V142*1.12</f>
        <v>896000.00000000012</v>
      </c>
      <c r="X142" s="6"/>
      <c r="Y142" s="6">
        <v>2016</v>
      </c>
      <c r="Z142" s="6" t="s">
        <v>686</v>
      </c>
    </row>
    <row r="143" spans="1:26" ht="51" x14ac:dyDescent="0.2">
      <c r="A143" s="6" t="s">
        <v>687</v>
      </c>
      <c r="B143" s="5" t="s">
        <v>32</v>
      </c>
      <c r="C143" s="5" t="s">
        <v>688</v>
      </c>
      <c r="D143" s="5" t="s">
        <v>679</v>
      </c>
      <c r="E143" s="5" t="s">
        <v>680</v>
      </c>
      <c r="F143" s="5" t="s">
        <v>689</v>
      </c>
      <c r="G143" s="5" t="s">
        <v>690</v>
      </c>
      <c r="H143" s="5" t="s">
        <v>691</v>
      </c>
      <c r="I143" s="6" t="s">
        <v>60</v>
      </c>
      <c r="J143" s="6">
        <v>0</v>
      </c>
      <c r="K143" s="6">
        <v>430000000</v>
      </c>
      <c r="L143" s="5" t="s">
        <v>40</v>
      </c>
      <c r="M143" s="6" t="s">
        <v>94</v>
      </c>
      <c r="N143" s="6" t="s">
        <v>73</v>
      </c>
      <c r="O143" s="6" t="s">
        <v>43</v>
      </c>
      <c r="P143" s="6" t="s">
        <v>84</v>
      </c>
      <c r="Q143" s="6" t="s">
        <v>51</v>
      </c>
      <c r="R143" s="6" t="s">
        <v>85</v>
      </c>
      <c r="S143" s="6" t="s">
        <v>86</v>
      </c>
      <c r="T143" s="41">
        <v>1500</v>
      </c>
      <c r="U143" s="41">
        <v>635</v>
      </c>
      <c r="V143" s="41"/>
      <c r="W143" s="41"/>
      <c r="X143" s="6"/>
      <c r="Y143" s="6">
        <v>2016</v>
      </c>
      <c r="Z143" s="6"/>
    </row>
    <row r="144" spans="1:26" ht="51" x14ac:dyDescent="0.2">
      <c r="A144" s="6" t="s">
        <v>692</v>
      </c>
      <c r="B144" s="5" t="s">
        <v>32</v>
      </c>
      <c r="C144" s="5" t="s">
        <v>688</v>
      </c>
      <c r="D144" s="5" t="s">
        <v>679</v>
      </c>
      <c r="E144" s="5" t="s">
        <v>680</v>
      </c>
      <c r="F144" s="5" t="s">
        <v>689</v>
      </c>
      <c r="G144" s="5" t="s">
        <v>690</v>
      </c>
      <c r="H144" s="5" t="s">
        <v>691</v>
      </c>
      <c r="I144" s="6" t="s">
        <v>60</v>
      </c>
      <c r="J144" s="6">
        <v>0</v>
      </c>
      <c r="K144" s="6">
        <v>430000000</v>
      </c>
      <c r="L144" s="5" t="s">
        <v>40</v>
      </c>
      <c r="M144" s="6" t="s">
        <v>685</v>
      </c>
      <c r="N144" s="6" t="s">
        <v>73</v>
      </c>
      <c r="O144" s="6" t="s">
        <v>43</v>
      </c>
      <c r="P144" s="6" t="s">
        <v>84</v>
      </c>
      <c r="Q144" s="6" t="s">
        <v>51</v>
      </c>
      <c r="R144" s="6" t="s">
        <v>85</v>
      </c>
      <c r="S144" s="6" t="s">
        <v>86</v>
      </c>
      <c r="T144" s="41">
        <v>1500</v>
      </c>
      <c r="U144" s="41">
        <v>635</v>
      </c>
      <c r="V144" s="41">
        <f>T144*U144</f>
        <v>952500</v>
      </c>
      <c r="W144" s="41">
        <f>V144*1.12</f>
        <v>1066800</v>
      </c>
      <c r="X144" s="6"/>
      <c r="Y144" s="6">
        <v>2016</v>
      </c>
      <c r="Z144" s="6" t="s">
        <v>686</v>
      </c>
    </row>
    <row r="145" spans="1:26" ht="51" x14ac:dyDescent="0.2">
      <c r="A145" s="6" t="s">
        <v>693</v>
      </c>
      <c r="B145" s="5" t="s">
        <v>32</v>
      </c>
      <c r="C145" s="5" t="s">
        <v>694</v>
      </c>
      <c r="D145" s="5" t="s">
        <v>679</v>
      </c>
      <c r="E145" s="5" t="s">
        <v>680</v>
      </c>
      <c r="F145" s="5" t="s">
        <v>695</v>
      </c>
      <c r="G145" s="5" t="s">
        <v>696</v>
      </c>
      <c r="H145" s="5" t="s">
        <v>697</v>
      </c>
      <c r="I145" s="6" t="s">
        <v>60</v>
      </c>
      <c r="J145" s="6">
        <v>0</v>
      </c>
      <c r="K145" s="6">
        <v>430000000</v>
      </c>
      <c r="L145" s="5" t="s">
        <v>40</v>
      </c>
      <c r="M145" s="6" t="s">
        <v>94</v>
      </c>
      <c r="N145" s="6" t="s">
        <v>73</v>
      </c>
      <c r="O145" s="6" t="s">
        <v>43</v>
      </c>
      <c r="P145" s="6" t="s">
        <v>84</v>
      </c>
      <c r="Q145" s="6" t="s">
        <v>51</v>
      </c>
      <c r="R145" s="6" t="s">
        <v>85</v>
      </c>
      <c r="S145" s="6" t="s">
        <v>86</v>
      </c>
      <c r="T145" s="41">
        <v>1500</v>
      </c>
      <c r="U145" s="41">
        <v>790</v>
      </c>
      <c r="V145" s="41"/>
      <c r="W145" s="41"/>
      <c r="X145" s="6"/>
      <c r="Y145" s="6">
        <v>2016</v>
      </c>
      <c r="Z145" s="6"/>
    </row>
    <row r="146" spans="1:26" ht="51" x14ac:dyDescent="0.2">
      <c r="A146" s="6" t="s">
        <v>698</v>
      </c>
      <c r="B146" s="5" t="s">
        <v>32</v>
      </c>
      <c r="C146" s="5" t="s">
        <v>694</v>
      </c>
      <c r="D146" s="5" t="s">
        <v>679</v>
      </c>
      <c r="E146" s="5" t="s">
        <v>680</v>
      </c>
      <c r="F146" s="5" t="s">
        <v>695</v>
      </c>
      <c r="G146" s="5" t="s">
        <v>696</v>
      </c>
      <c r="H146" s="5" t="s">
        <v>697</v>
      </c>
      <c r="I146" s="6" t="s">
        <v>60</v>
      </c>
      <c r="J146" s="6">
        <v>0</v>
      </c>
      <c r="K146" s="6">
        <v>430000000</v>
      </c>
      <c r="L146" s="5" t="s">
        <v>40</v>
      </c>
      <c r="M146" s="6" t="s">
        <v>685</v>
      </c>
      <c r="N146" s="6" t="s">
        <v>73</v>
      </c>
      <c r="O146" s="6" t="s">
        <v>43</v>
      </c>
      <c r="P146" s="6" t="s">
        <v>84</v>
      </c>
      <c r="Q146" s="6" t="s">
        <v>51</v>
      </c>
      <c r="R146" s="6" t="s">
        <v>85</v>
      </c>
      <c r="S146" s="6" t="s">
        <v>86</v>
      </c>
      <c r="T146" s="41">
        <v>1500</v>
      </c>
      <c r="U146" s="41">
        <v>790</v>
      </c>
      <c r="V146" s="41">
        <f t="shared" ref="V146:V162" si="9">T146*U146</f>
        <v>1185000</v>
      </c>
      <c r="W146" s="41">
        <f t="shared" ref="W146:W162" si="10">V146*1.12</f>
        <v>1327200.0000000002</v>
      </c>
      <c r="X146" s="6"/>
      <c r="Y146" s="6">
        <v>2016</v>
      </c>
      <c r="Z146" s="6" t="s">
        <v>686</v>
      </c>
    </row>
    <row r="147" spans="1:26" ht="51" x14ac:dyDescent="0.2">
      <c r="A147" s="6" t="s">
        <v>699</v>
      </c>
      <c r="B147" s="5" t="s">
        <v>32</v>
      </c>
      <c r="C147" s="5" t="s">
        <v>700</v>
      </c>
      <c r="D147" s="5" t="s">
        <v>701</v>
      </c>
      <c r="E147" s="5" t="s">
        <v>702</v>
      </c>
      <c r="F147" s="5" t="s">
        <v>703</v>
      </c>
      <c r="G147" s="5" t="s">
        <v>704</v>
      </c>
      <c r="H147" s="5" t="s">
        <v>705</v>
      </c>
      <c r="I147" s="6" t="s">
        <v>47</v>
      </c>
      <c r="J147" s="6">
        <v>0</v>
      </c>
      <c r="K147" s="6">
        <v>430000000</v>
      </c>
      <c r="L147" s="5" t="s">
        <v>40</v>
      </c>
      <c r="M147" s="6" t="s">
        <v>94</v>
      </c>
      <c r="N147" s="6" t="s">
        <v>73</v>
      </c>
      <c r="O147" s="6" t="s">
        <v>43</v>
      </c>
      <c r="P147" s="6" t="s">
        <v>74</v>
      </c>
      <c r="Q147" s="6" t="s">
        <v>51</v>
      </c>
      <c r="R147" s="6" t="s">
        <v>96</v>
      </c>
      <c r="S147" s="6" t="s">
        <v>97</v>
      </c>
      <c r="T147" s="41">
        <v>1</v>
      </c>
      <c r="U147" s="41">
        <v>394000</v>
      </c>
      <c r="V147" s="41">
        <f t="shared" si="9"/>
        <v>394000</v>
      </c>
      <c r="W147" s="41">
        <f t="shared" si="10"/>
        <v>441280.00000000006</v>
      </c>
      <c r="X147" s="6"/>
      <c r="Y147" s="6">
        <v>2016</v>
      </c>
      <c r="Z147" s="42"/>
    </row>
    <row r="148" spans="1:26" ht="51" x14ac:dyDescent="0.2">
      <c r="A148" s="6" t="s">
        <v>706</v>
      </c>
      <c r="B148" s="5" t="s">
        <v>32</v>
      </c>
      <c r="C148" s="5" t="s">
        <v>700</v>
      </c>
      <c r="D148" s="5" t="s">
        <v>701</v>
      </c>
      <c r="E148" s="5" t="s">
        <v>702</v>
      </c>
      <c r="F148" s="5" t="s">
        <v>703</v>
      </c>
      <c r="G148" s="5" t="s">
        <v>707</v>
      </c>
      <c r="H148" s="5" t="s">
        <v>708</v>
      </c>
      <c r="I148" s="6" t="s">
        <v>47</v>
      </c>
      <c r="J148" s="6">
        <v>0</v>
      </c>
      <c r="K148" s="6">
        <v>430000000</v>
      </c>
      <c r="L148" s="5" t="s">
        <v>40</v>
      </c>
      <c r="M148" s="6" t="s">
        <v>94</v>
      </c>
      <c r="N148" s="6" t="s">
        <v>73</v>
      </c>
      <c r="O148" s="6" t="s">
        <v>43</v>
      </c>
      <c r="P148" s="6" t="s">
        <v>74</v>
      </c>
      <c r="Q148" s="6" t="s">
        <v>51</v>
      </c>
      <c r="R148" s="6" t="s">
        <v>96</v>
      </c>
      <c r="S148" s="6" t="s">
        <v>97</v>
      </c>
      <c r="T148" s="41">
        <v>2</v>
      </c>
      <c r="U148" s="41">
        <v>501000</v>
      </c>
      <c r="V148" s="41">
        <f t="shared" si="9"/>
        <v>1002000</v>
      </c>
      <c r="W148" s="41">
        <f t="shared" si="10"/>
        <v>1122240</v>
      </c>
      <c r="X148" s="6"/>
      <c r="Y148" s="6">
        <v>2016</v>
      </c>
      <c r="Z148" s="42"/>
    </row>
    <row r="149" spans="1:26" ht="51" x14ac:dyDescent="0.2">
      <c r="A149" s="6" t="s">
        <v>709</v>
      </c>
      <c r="B149" s="5" t="s">
        <v>32</v>
      </c>
      <c r="C149" s="5" t="s">
        <v>700</v>
      </c>
      <c r="D149" s="5" t="s">
        <v>701</v>
      </c>
      <c r="E149" s="5" t="s">
        <v>702</v>
      </c>
      <c r="F149" s="5" t="s">
        <v>703</v>
      </c>
      <c r="G149" s="5" t="s">
        <v>710</v>
      </c>
      <c r="H149" s="5" t="s">
        <v>711</v>
      </c>
      <c r="I149" s="6" t="s">
        <v>47</v>
      </c>
      <c r="J149" s="6">
        <v>0</v>
      </c>
      <c r="K149" s="6">
        <v>430000000</v>
      </c>
      <c r="L149" s="5" t="s">
        <v>40</v>
      </c>
      <c r="M149" s="6" t="s">
        <v>94</v>
      </c>
      <c r="N149" s="6" t="s">
        <v>73</v>
      </c>
      <c r="O149" s="6" t="s">
        <v>43</v>
      </c>
      <c r="P149" s="6" t="s">
        <v>74</v>
      </c>
      <c r="Q149" s="6" t="s">
        <v>51</v>
      </c>
      <c r="R149" s="6" t="s">
        <v>96</v>
      </c>
      <c r="S149" s="6" t="s">
        <v>97</v>
      </c>
      <c r="T149" s="41">
        <v>2</v>
      </c>
      <c r="U149" s="41">
        <v>429000</v>
      </c>
      <c r="V149" s="41">
        <f t="shared" si="9"/>
        <v>858000</v>
      </c>
      <c r="W149" s="41">
        <f t="shared" si="10"/>
        <v>960960.00000000012</v>
      </c>
      <c r="X149" s="6"/>
      <c r="Y149" s="6">
        <v>2016</v>
      </c>
      <c r="Z149" s="42"/>
    </row>
    <row r="150" spans="1:26" ht="51" x14ac:dyDescent="0.2">
      <c r="A150" s="6" t="s">
        <v>712</v>
      </c>
      <c r="B150" s="5" t="s">
        <v>32</v>
      </c>
      <c r="C150" s="5" t="s">
        <v>700</v>
      </c>
      <c r="D150" s="5" t="s">
        <v>701</v>
      </c>
      <c r="E150" s="5" t="s">
        <v>713</v>
      </c>
      <c r="F150" s="5" t="s">
        <v>703</v>
      </c>
      <c r="G150" s="5" t="s">
        <v>714</v>
      </c>
      <c r="H150" s="5" t="s">
        <v>715</v>
      </c>
      <c r="I150" s="6" t="s">
        <v>47</v>
      </c>
      <c r="J150" s="6">
        <v>0</v>
      </c>
      <c r="K150" s="6">
        <v>430000000</v>
      </c>
      <c r="L150" s="5" t="s">
        <v>40</v>
      </c>
      <c r="M150" s="6" t="s">
        <v>94</v>
      </c>
      <c r="N150" s="6" t="s">
        <v>73</v>
      </c>
      <c r="O150" s="6" t="s">
        <v>43</v>
      </c>
      <c r="P150" s="6" t="s">
        <v>74</v>
      </c>
      <c r="Q150" s="6" t="s">
        <v>51</v>
      </c>
      <c r="R150" s="6" t="s">
        <v>96</v>
      </c>
      <c r="S150" s="6" t="s">
        <v>97</v>
      </c>
      <c r="T150" s="41">
        <v>2</v>
      </c>
      <c r="U150" s="41">
        <v>274000</v>
      </c>
      <c r="V150" s="41">
        <f t="shared" si="9"/>
        <v>548000</v>
      </c>
      <c r="W150" s="41">
        <f t="shared" si="10"/>
        <v>613760.00000000012</v>
      </c>
      <c r="X150" s="6"/>
      <c r="Y150" s="6">
        <v>2016</v>
      </c>
      <c r="Z150" s="42"/>
    </row>
    <row r="151" spans="1:26" ht="51" x14ac:dyDescent="0.2">
      <c r="A151" s="6" t="s">
        <v>716</v>
      </c>
      <c r="B151" s="5" t="s">
        <v>32</v>
      </c>
      <c r="C151" s="5" t="s">
        <v>700</v>
      </c>
      <c r="D151" s="5" t="s">
        <v>701</v>
      </c>
      <c r="E151" s="5" t="s">
        <v>717</v>
      </c>
      <c r="F151" s="5" t="s">
        <v>703</v>
      </c>
      <c r="G151" s="5" t="s">
        <v>718</v>
      </c>
      <c r="H151" s="5" t="s">
        <v>719</v>
      </c>
      <c r="I151" s="6" t="s">
        <v>47</v>
      </c>
      <c r="J151" s="6">
        <v>0</v>
      </c>
      <c r="K151" s="6">
        <v>430000000</v>
      </c>
      <c r="L151" s="5" t="s">
        <v>40</v>
      </c>
      <c r="M151" s="6" t="s">
        <v>94</v>
      </c>
      <c r="N151" s="6" t="s">
        <v>73</v>
      </c>
      <c r="O151" s="6" t="s">
        <v>43</v>
      </c>
      <c r="P151" s="6" t="s">
        <v>74</v>
      </c>
      <c r="Q151" s="6" t="s">
        <v>51</v>
      </c>
      <c r="R151" s="6" t="s">
        <v>96</v>
      </c>
      <c r="S151" s="6" t="s">
        <v>97</v>
      </c>
      <c r="T151" s="41">
        <v>1</v>
      </c>
      <c r="U151" s="41">
        <v>239000</v>
      </c>
      <c r="V151" s="41">
        <f t="shared" si="9"/>
        <v>239000</v>
      </c>
      <c r="W151" s="41">
        <f t="shared" si="10"/>
        <v>267680</v>
      </c>
      <c r="X151" s="6"/>
      <c r="Y151" s="6">
        <v>2016</v>
      </c>
      <c r="Z151" s="42"/>
    </row>
    <row r="152" spans="1:26" ht="51" x14ac:dyDescent="0.2">
      <c r="A152" s="6" t="s">
        <v>720</v>
      </c>
      <c r="B152" s="5" t="s">
        <v>32</v>
      </c>
      <c r="C152" s="5" t="s">
        <v>700</v>
      </c>
      <c r="D152" s="5" t="s">
        <v>701</v>
      </c>
      <c r="E152" s="5" t="s">
        <v>721</v>
      </c>
      <c r="F152" s="5" t="s">
        <v>703</v>
      </c>
      <c r="G152" s="5" t="s">
        <v>722</v>
      </c>
      <c r="H152" s="5" t="s">
        <v>723</v>
      </c>
      <c r="I152" s="6" t="s">
        <v>47</v>
      </c>
      <c r="J152" s="6">
        <v>0</v>
      </c>
      <c r="K152" s="6">
        <v>430000000</v>
      </c>
      <c r="L152" s="5" t="s">
        <v>40</v>
      </c>
      <c r="M152" s="6" t="s">
        <v>94</v>
      </c>
      <c r="N152" s="6" t="s">
        <v>73</v>
      </c>
      <c r="O152" s="6" t="s">
        <v>43</v>
      </c>
      <c r="P152" s="6" t="s">
        <v>74</v>
      </c>
      <c r="Q152" s="6" t="s">
        <v>51</v>
      </c>
      <c r="R152" s="6" t="s">
        <v>96</v>
      </c>
      <c r="S152" s="6" t="s">
        <v>97</v>
      </c>
      <c r="T152" s="41">
        <v>2</v>
      </c>
      <c r="U152" s="41">
        <v>203000</v>
      </c>
      <c r="V152" s="41">
        <f t="shared" si="9"/>
        <v>406000</v>
      </c>
      <c r="W152" s="41">
        <f t="shared" si="10"/>
        <v>454720.00000000006</v>
      </c>
      <c r="X152" s="6"/>
      <c r="Y152" s="6">
        <v>2016</v>
      </c>
      <c r="Z152" s="42"/>
    </row>
    <row r="153" spans="1:26" ht="51" x14ac:dyDescent="0.2">
      <c r="A153" s="6" t="s">
        <v>724</v>
      </c>
      <c r="B153" s="5" t="s">
        <v>32</v>
      </c>
      <c r="C153" s="5" t="s">
        <v>700</v>
      </c>
      <c r="D153" s="5" t="s">
        <v>701</v>
      </c>
      <c r="E153" s="5" t="s">
        <v>725</v>
      </c>
      <c r="F153" s="5" t="s">
        <v>703</v>
      </c>
      <c r="G153" s="5" t="s">
        <v>726</v>
      </c>
      <c r="H153" s="5" t="s">
        <v>727</v>
      </c>
      <c r="I153" s="6" t="s">
        <v>47</v>
      </c>
      <c r="J153" s="6">
        <v>0</v>
      </c>
      <c r="K153" s="6">
        <v>430000000</v>
      </c>
      <c r="L153" s="5" t="s">
        <v>40</v>
      </c>
      <c r="M153" s="6" t="s">
        <v>94</v>
      </c>
      <c r="N153" s="6" t="s">
        <v>73</v>
      </c>
      <c r="O153" s="6" t="s">
        <v>43</v>
      </c>
      <c r="P153" s="6" t="s">
        <v>74</v>
      </c>
      <c r="Q153" s="6" t="s">
        <v>51</v>
      </c>
      <c r="R153" s="6" t="s">
        <v>96</v>
      </c>
      <c r="S153" s="6" t="s">
        <v>97</v>
      </c>
      <c r="T153" s="41">
        <v>3</v>
      </c>
      <c r="U153" s="41">
        <v>404000</v>
      </c>
      <c r="V153" s="41">
        <f t="shared" si="9"/>
        <v>1212000</v>
      </c>
      <c r="W153" s="41">
        <f t="shared" si="10"/>
        <v>1357440.0000000002</v>
      </c>
      <c r="X153" s="6"/>
      <c r="Y153" s="6">
        <v>2016</v>
      </c>
      <c r="Z153" s="42"/>
    </row>
    <row r="154" spans="1:26" ht="51" x14ac:dyDescent="0.2">
      <c r="A154" s="6" t="s">
        <v>728</v>
      </c>
      <c r="B154" s="5" t="s">
        <v>32</v>
      </c>
      <c r="C154" s="5" t="s">
        <v>700</v>
      </c>
      <c r="D154" s="5" t="s">
        <v>701</v>
      </c>
      <c r="E154" s="5" t="s">
        <v>729</v>
      </c>
      <c r="F154" s="5" t="s">
        <v>703</v>
      </c>
      <c r="G154" s="5" t="s">
        <v>730</v>
      </c>
      <c r="H154" s="5" t="s">
        <v>731</v>
      </c>
      <c r="I154" s="6" t="s">
        <v>47</v>
      </c>
      <c r="J154" s="6">
        <v>0</v>
      </c>
      <c r="K154" s="6">
        <v>430000000</v>
      </c>
      <c r="L154" s="5" t="s">
        <v>40</v>
      </c>
      <c r="M154" s="6" t="s">
        <v>94</v>
      </c>
      <c r="N154" s="6" t="s">
        <v>73</v>
      </c>
      <c r="O154" s="6" t="s">
        <v>43</v>
      </c>
      <c r="P154" s="6" t="s">
        <v>74</v>
      </c>
      <c r="Q154" s="6" t="s">
        <v>51</v>
      </c>
      <c r="R154" s="6" t="s">
        <v>96</v>
      </c>
      <c r="S154" s="6" t="s">
        <v>97</v>
      </c>
      <c r="T154" s="41">
        <v>2</v>
      </c>
      <c r="U154" s="41">
        <v>405000</v>
      </c>
      <c r="V154" s="41">
        <f t="shared" si="9"/>
        <v>810000</v>
      </c>
      <c r="W154" s="41">
        <f t="shared" si="10"/>
        <v>907200.00000000012</v>
      </c>
      <c r="X154" s="6"/>
      <c r="Y154" s="6">
        <v>2016</v>
      </c>
      <c r="Z154" s="42"/>
    </row>
    <row r="155" spans="1:26" ht="51" x14ac:dyDescent="0.2">
      <c r="A155" s="6" t="s">
        <v>732</v>
      </c>
      <c r="B155" s="5" t="s">
        <v>32</v>
      </c>
      <c r="C155" s="5" t="s">
        <v>700</v>
      </c>
      <c r="D155" s="5" t="s">
        <v>701</v>
      </c>
      <c r="E155" s="5" t="s">
        <v>733</v>
      </c>
      <c r="F155" s="5" t="s">
        <v>703</v>
      </c>
      <c r="G155" s="5" t="s">
        <v>734</v>
      </c>
      <c r="H155" s="5" t="s">
        <v>735</v>
      </c>
      <c r="I155" s="6" t="s">
        <v>47</v>
      </c>
      <c r="J155" s="6">
        <v>0</v>
      </c>
      <c r="K155" s="6">
        <v>430000000</v>
      </c>
      <c r="L155" s="5" t="s">
        <v>40</v>
      </c>
      <c r="M155" s="6" t="s">
        <v>94</v>
      </c>
      <c r="N155" s="6" t="s">
        <v>73</v>
      </c>
      <c r="O155" s="6" t="s">
        <v>43</v>
      </c>
      <c r="P155" s="6" t="s">
        <v>74</v>
      </c>
      <c r="Q155" s="6" t="s">
        <v>51</v>
      </c>
      <c r="R155" s="6" t="s">
        <v>96</v>
      </c>
      <c r="S155" s="6" t="s">
        <v>97</v>
      </c>
      <c r="T155" s="41">
        <v>4</v>
      </c>
      <c r="U155" s="41">
        <v>275000</v>
      </c>
      <c r="V155" s="41">
        <f t="shared" si="9"/>
        <v>1100000</v>
      </c>
      <c r="W155" s="41">
        <f t="shared" si="10"/>
        <v>1232000.0000000002</v>
      </c>
      <c r="X155" s="6"/>
      <c r="Y155" s="6">
        <v>2016</v>
      </c>
      <c r="Z155" s="42"/>
    </row>
    <row r="156" spans="1:26" ht="51" x14ac:dyDescent="0.2">
      <c r="A156" s="6" t="s">
        <v>736</v>
      </c>
      <c r="B156" s="5" t="s">
        <v>32</v>
      </c>
      <c r="C156" s="5" t="s">
        <v>700</v>
      </c>
      <c r="D156" s="5" t="s">
        <v>701</v>
      </c>
      <c r="E156" s="5" t="s">
        <v>737</v>
      </c>
      <c r="F156" s="5" t="s">
        <v>703</v>
      </c>
      <c r="G156" s="5" t="s">
        <v>738</v>
      </c>
      <c r="H156" s="5" t="s">
        <v>739</v>
      </c>
      <c r="I156" s="6" t="s">
        <v>47</v>
      </c>
      <c r="J156" s="6">
        <v>0</v>
      </c>
      <c r="K156" s="6">
        <v>430000000</v>
      </c>
      <c r="L156" s="5" t="s">
        <v>40</v>
      </c>
      <c r="M156" s="6" t="s">
        <v>94</v>
      </c>
      <c r="N156" s="6" t="s">
        <v>73</v>
      </c>
      <c r="O156" s="6" t="s">
        <v>43</v>
      </c>
      <c r="P156" s="6" t="s">
        <v>74</v>
      </c>
      <c r="Q156" s="6" t="s">
        <v>51</v>
      </c>
      <c r="R156" s="6" t="s">
        <v>96</v>
      </c>
      <c r="S156" s="6" t="s">
        <v>97</v>
      </c>
      <c r="T156" s="41">
        <v>1</v>
      </c>
      <c r="U156" s="41">
        <v>43000</v>
      </c>
      <c r="V156" s="41">
        <f t="shared" si="9"/>
        <v>43000</v>
      </c>
      <c r="W156" s="41">
        <f t="shared" si="10"/>
        <v>48160.000000000007</v>
      </c>
      <c r="X156" s="6"/>
      <c r="Y156" s="6">
        <v>2016</v>
      </c>
      <c r="Z156" s="42"/>
    </row>
    <row r="157" spans="1:26" ht="51" x14ac:dyDescent="0.2">
      <c r="A157" s="6" t="s">
        <v>740</v>
      </c>
      <c r="B157" s="5" t="s">
        <v>32</v>
      </c>
      <c r="C157" s="5" t="s">
        <v>700</v>
      </c>
      <c r="D157" s="5" t="s">
        <v>701</v>
      </c>
      <c r="E157" s="5" t="s">
        <v>737</v>
      </c>
      <c r="F157" s="5" t="s">
        <v>703</v>
      </c>
      <c r="G157" s="5" t="s">
        <v>741</v>
      </c>
      <c r="H157" s="5" t="s">
        <v>742</v>
      </c>
      <c r="I157" s="6" t="s">
        <v>47</v>
      </c>
      <c r="J157" s="6">
        <v>0</v>
      </c>
      <c r="K157" s="6">
        <v>430000000</v>
      </c>
      <c r="L157" s="5" t="s">
        <v>40</v>
      </c>
      <c r="M157" s="6" t="s">
        <v>94</v>
      </c>
      <c r="N157" s="6" t="s">
        <v>73</v>
      </c>
      <c r="O157" s="6" t="s">
        <v>43</v>
      </c>
      <c r="P157" s="6" t="s">
        <v>74</v>
      </c>
      <c r="Q157" s="6" t="s">
        <v>51</v>
      </c>
      <c r="R157" s="6" t="s">
        <v>96</v>
      </c>
      <c r="S157" s="6" t="s">
        <v>97</v>
      </c>
      <c r="T157" s="41">
        <v>1</v>
      </c>
      <c r="U157" s="41">
        <v>98000</v>
      </c>
      <c r="V157" s="41">
        <f t="shared" si="9"/>
        <v>98000</v>
      </c>
      <c r="W157" s="41">
        <f t="shared" si="10"/>
        <v>109760.00000000001</v>
      </c>
      <c r="X157" s="6"/>
      <c r="Y157" s="6">
        <v>2016</v>
      </c>
      <c r="Z157" s="42"/>
    </row>
    <row r="158" spans="1:26" ht="51" x14ac:dyDescent="0.2">
      <c r="A158" s="6" t="s">
        <v>743</v>
      </c>
      <c r="B158" s="5" t="s">
        <v>32</v>
      </c>
      <c r="C158" s="5" t="s">
        <v>700</v>
      </c>
      <c r="D158" s="5" t="s">
        <v>701</v>
      </c>
      <c r="E158" s="5" t="s">
        <v>737</v>
      </c>
      <c r="F158" s="5" t="s">
        <v>703</v>
      </c>
      <c r="G158" s="5" t="s">
        <v>744</v>
      </c>
      <c r="H158" s="5" t="s">
        <v>745</v>
      </c>
      <c r="I158" s="6" t="s">
        <v>47</v>
      </c>
      <c r="J158" s="6">
        <v>0</v>
      </c>
      <c r="K158" s="6">
        <v>430000000</v>
      </c>
      <c r="L158" s="5" t="s">
        <v>40</v>
      </c>
      <c r="M158" s="6" t="s">
        <v>94</v>
      </c>
      <c r="N158" s="6" t="s">
        <v>73</v>
      </c>
      <c r="O158" s="6" t="s">
        <v>43</v>
      </c>
      <c r="P158" s="6" t="s">
        <v>74</v>
      </c>
      <c r="Q158" s="6" t="s">
        <v>51</v>
      </c>
      <c r="R158" s="6" t="s">
        <v>96</v>
      </c>
      <c r="S158" s="6" t="s">
        <v>97</v>
      </c>
      <c r="T158" s="41">
        <v>1</v>
      </c>
      <c r="U158" s="41">
        <v>72000</v>
      </c>
      <c r="V158" s="41">
        <f t="shared" si="9"/>
        <v>72000</v>
      </c>
      <c r="W158" s="41">
        <f t="shared" si="10"/>
        <v>80640.000000000015</v>
      </c>
      <c r="X158" s="6"/>
      <c r="Y158" s="6">
        <v>2016</v>
      </c>
      <c r="Z158" s="42"/>
    </row>
    <row r="159" spans="1:26" ht="51" x14ac:dyDescent="0.2">
      <c r="A159" s="6" t="s">
        <v>746</v>
      </c>
      <c r="B159" s="5" t="s">
        <v>32</v>
      </c>
      <c r="C159" s="5" t="s">
        <v>700</v>
      </c>
      <c r="D159" s="5" t="s">
        <v>701</v>
      </c>
      <c r="E159" s="5" t="s">
        <v>747</v>
      </c>
      <c r="F159" s="5" t="s">
        <v>703</v>
      </c>
      <c r="G159" s="5" t="s">
        <v>748</v>
      </c>
      <c r="H159" s="5" t="s">
        <v>749</v>
      </c>
      <c r="I159" s="6" t="s">
        <v>47</v>
      </c>
      <c r="J159" s="6">
        <v>0</v>
      </c>
      <c r="K159" s="6">
        <v>430000000</v>
      </c>
      <c r="L159" s="5" t="s">
        <v>40</v>
      </c>
      <c r="M159" s="6" t="s">
        <v>94</v>
      </c>
      <c r="N159" s="6" t="s">
        <v>73</v>
      </c>
      <c r="O159" s="6" t="s">
        <v>43</v>
      </c>
      <c r="P159" s="6" t="s">
        <v>74</v>
      </c>
      <c r="Q159" s="6" t="s">
        <v>51</v>
      </c>
      <c r="R159" s="6" t="s">
        <v>96</v>
      </c>
      <c r="S159" s="6" t="s">
        <v>97</v>
      </c>
      <c r="T159" s="41">
        <v>1</v>
      </c>
      <c r="U159" s="41">
        <v>156000</v>
      </c>
      <c r="V159" s="41">
        <f t="shared" si="9"/>
        <v>156000</v>
      </c>
      <c r="W159" s="41">
        <f t="shared" si="10"/>
        <v>174720.00000000003</v>
      </c>
      <c r="X159" s="6"/>
      <c r="Y159" s="6">
        <v>2016</v>
      </c>
      <c r="Z159" s="42"/>
    </row>
    <row r="160" spans="1:26" ht="51" x14ac:dyDescent="0.2">
      <c r="A160" s="6" t="s">
        <v>750</v>
      </c>
      <c r="B160" s="5" t="s">
        <v>32</v>
      </c>
      <c r="C160" s="5" t="s">
        <v>700</v>
      </c>
      <c r="D160" s="5" t="s">
        <v>701</v>
      </c>
      <c r="E160" s="5" t="s">
        <v>747</v>
      </c>
      <c r="F160" s="5" t="s">
        <v>703</v>
      </c>
      <c r="G160" s="5" t="s">
        <v>751</v>
      </c>
      <c r="H160" s="5" t="s">
        <v>752</v>
      </c>
      <c r="I160" s="6" t="s">
        <v>47</v>
      </c>
      <c r="J160" s="6">
        <v>0</v>
      </c>
      <c r="K160" s="6">
        <v>430000000</v>
      </c>
      <c r="L160" s="5" t="s">
        <v>40</v>
      </c>
      <c r="M160" s="6" t="s">
        <v>94</v>
      </c>
      <c r="N160" s="6" t="s">
        <v>73</v>
      </c>
      <c r="O160" s="6" t="s">
        <v>43</v>
      </c>
      <c r="P160" s="6" t="s">
        <v>74</v>
      </c>
      <c r="Q160" s="6" t="s">
        <v>51</v>
      </c>
      <c r="R160" s="6" t="s">
        <v>96</v>
      </c>
      <c r="S160" s="6" t="s">
        <v>97</v>
      </c>
      <c r="T160" s="41">
        <v>1</v>
      </c>
      <c r="U160" s="41">
        <v>184000</v>
      </c>
      <c r="V160" s="41">
        <f t="shared" si="9"/>
        <v>184000</v>
      </c>
      <c r="W160" s="41">
        <f t="shared" si="10"/>
        <v>206080.00000000003</v>
      </c>
      <c r="X160" s="6"/>
      <c r="Y160" s="6">
        <v>2016</v>
      </c>
      <c r="Z160" s="42"/>
    </row>
    <row r="161" spans="1:26" ht="51" x14ac:dyDescent="0.2">
      <c r="A161" s="6" t="s">
        <v>753</v>
      </c>
      <c r="B161" s="5" t="s">
        <v>32</v>
      </c>
      <c r="C161" s="5" t="s">
        <v>700</v>
      </c>
      <c r="D161" s="5" t="s">
        <v>701</v>
      </c>
      <c r="E161" s="5" t="s">
        <v>747</v>
      </c>
      <c r="F161" s="5" t="s">
        <v>703</v>
      </c>
      <c r="G161" s="5" t="s">
        <v>754</v>
      </c>
      <c r="H161" s="5" t="s">
        <v>755</v>
      </c>
      <c r="I161" s="6" t="s">
        <v>47</v>
      </c>
      <c r="J161" s="6">
        <v>0</v>
      </c>
      <c r="K161" s="6">
        <v>430000000</v>
      </c>
      <c r="L161" s="5" t="s">
        <v>40</v>
      </c>
      <c r="M161" s="6" t="s">
        <v>94</v>
      </c>
      <c r="N161" s="6" t="s">
        <v>73</v>
      </c>
      <c r="O161" s="6" t="s">
        <v>43</v>
      </c>
      <c r="P161" s="6" t="s">
        <v>74</v>
      </c>
      <c r="Q161" s="6" t="s">
        <v>51</v>
      </c>
      <c r="R161" s="6" t="s">
        <v>96</v>
      </c>
      <c r="S161" s="6" t="s">
        <v>97</v>
      </c>
      <c r="T161" s="41">
        <v>1</v>
      </c>
      <c r="U161" s="41">
        <v>288500</v>
      </c>
      <c r="V161" s="41">
        <f t="shared" si="9"/>
        <v>288500</v>
      </c>
      <c r="W161" s="41">
        <f t="shared" si="10"/>
        <v>323120.00000000006</v>
      </c>
      <c r="X161" s="6"/>
      <c r="Y161" s="6">
        <v>2016</v>
      </c>
      <c r="Z161" s="42"/>
    </row>
    <row r="162" spans="1:26" ht="51" x14ac:dyDescent="0.2">
      <c r="A162" s="6" t="s">
        <v>756</v>
      </c>
      <c r="B162" s="5" t="s">
        <v>32</v>
      </c>
      <c r="C162" s="5" t="s">
        <v>700</v>
      </c>
      <c r="D162" s="5" t="s">
        <v>701</v>
      </c>
      <c r="E162" s="5" t="s">
        <v>713</v>
      </c>
      <c r="F162" s="5" t="s">
        <v>703</v>
      </c>
      <c r="G162" s="5" t="s">
        <v>757</v>
      </c>
      <c r="H162" s="5" t="s">
        <v>758</v>
      </c>
      <c r="I162" s="6" t="s">
        <v>47</v>
      </c>
      <c r="J162" s="6">
        <v>0</v>
      </c>
      <c r="K162" s="6">
        <v>430000000</v>
      </c>
      <c r="L162" s="5" t="s">
        <v>40</v>
      </c>
      <c r="M162" s="6" t="s">
        <v>94</v>
      </c>
      <c r="N162" s="6" t="s">
        <v>73</v>
      </c>
      <c r="O162" s="6" t="s">
        <v>43</v>
      </c>
      <c r="P162" s="6" t="s">
        <v>74</v>
      </c>
      <c r="Q162" s="6" t="s">
        <v>51</v>
      </c>
      <c r="R162" s="6" t="s">
        <v>96</v>
      </c>
      <c r="S162" s="6" t="s">
        <v>97</v>
      </c>
      <c r="T162" s="41">
        <v>2</v>
      </c>
      <c r="U162" s="41">
        <v>175000</v>
      </c>
      <c r="V162" s="41">
        <f t="shared" si="9"/>
        <v>350000</v>
      </c>
      <c r="W162" s="41">
        <f t="shared" si="10"/>
        <v>392000.00000000006</v>
      </c>
      <c r="X162" s="6"/>
      <c r="Y162" s="6">
        <v>2016</v>
      </c>
      <c r="Z162" s="42"/>
    </row>
    <row r="163" spans="1:26" ht="51" x14ac:dyDescent="0.2">
      <c r="A163" s="6" t="s">
        <v>759</v>
      </c>
      <c r="B163" s="5" t="s">
        <v>32</v>
      </c>
      <c r="C163" s="5" t="s">
        <v>760</v>
      </c>
      <c r="D163" s="5" t="s">
        <v>761</v>
      </c>
      <c r="E163" s="5" t="s">
        <v>762</v>
      </c>
      <c r="F163" s="5" t="s">
        <v>763</v>
      </c>
      <c r="G163" s="5" t="s">
        <v>764</v>
      </c>
      <c r="H163" s="5" t="s">
        <v>765</v>
      </c>
      <c r="I163" s="6" t="s">
        <v>47</v>
      </c>
      <c r="J163" s="6">
        <v>0</v>
      </c>
      <c r="K163" s="6">
        <v>430000000</v>
      </c>
      <c r="L163" s="5" t="s">
        <v>40</v>
      </c>
      <c r="M163" s="6" t="s">
        <v>94</v>
      </c>
      <c r="N163" s="6" t="s">
        <v>73</v>
      </c>
      <c r="O163" s="6" t="s">
        <v>43</v>
      </c>
      <c r="P163" s="6" t="s">
        <v>74</v>
      </c>
      <c r="Q163" s="6" t="s">
        <v>51</v>
      </c>
      <c r="R163" s="6" t="s">
        <v>96</v>
      </c>
      <c r="S163" s="6" t="s">
        <v>97</v>
      </c>
      <c r="T163" s="41">
        <v>6</v>
      </c>
      <c r="U163" s="41">
        <v>364000</v>
      </c>
      <c r="V163" s="41"/>
      <c r="W163" s="41"/>
      <c r="X163" s="6"/>
      <c r="Y163" s="6">
        <v>2016</v>
      </c>
      <c r="Z163" s="5"/>
    </row>
    <row r="164" spans="1:26" ht="51" x14ac:dyDescent="0.2">
      <c r="A164" s="6" t="s">
        <v>766</v>
      </c>
      <c r="B164" s="5" t="s">
        <v>32</v>
      </c>
      <c r="C164" s="5" t="s">
        <v>760</v>
      </c>
      <c r="D164" s="5" t="s">
        <v>761</v>
      </c>
      <c r="E164" s="5" t="s">
        <v>762</v>
      </c>
      <c r="F164" s="5" t="s">
        <v>763</v>
      </c>
      <c r="G164" s="5" t="s">
        <v>764</v>
      </c>
      <c r="H164" s="5" t="s">
        <v>765</v>
      </c>
      <c r="I164" s="6" t="s">
        <v>47</v>
      </c>
      <c r="J164" s="6">
        <v>0</v>
      </c>
      <c r="K164" s="6">
        <v>430000000</v>
      </c>
      <c r="L164" s="5" t="s">
        <v>40</v>
      </c>
      <c r="M164" s="6" t="s">
        <v>591</v>
      </c>
      <c r="N164" s="6" t="s">
        <v>73</v>
      </c>
      <c r="O164" s="6" t="s">
        <v>43</v>
      </c>
      <c r="P164" s="6" t="s">
        <v>74</v>
      </c>
      <c r="Q164" s="6" t="s">
        <v>51</v>
      </c>
      <c r="R164" s="6" t="s">
        <v>96</v>
      </c>
      <c r="S164" s="6" t="s">
        <v>97</v>
      </c>
      <c r="T164" s="41">
        <v>6</v>
      </c>
      <c r="U164" s="41">
        <v>364000</v>
      </c>
      <c r="V164" s="41">
        <f>T164*U164</f>
        <v>2184000</v>
      </c>
      <c r="W164" s="41">
        <f>V164*1.12</f>
        <v>2446080</v>
      </c>
      <c r="X164" s="6"/>
      <c r="Y164" s="6">
        <v>2016</v>
      </c>
      <c r="Z164" s="6" t="s">
        <v>686</v>
      </c>
    </row>
    <row r="165" spans="1:26" ht="51" x14ac:dyDescent="0.2">
      <c r="A165" s="6" t="s">
        <v>767</v>
      </c>
      <c r="B165" s="5" t="s">
        <v>32</v>
      </c>
      <c r="C165" s="5" t="s">
        <v>768</v>
      </c>
      <c r="D165" s="5" t="s">
        <v>769</v>
      </c>
      <c r="E165" s="5" t="s">
        <v>770</v>
      </c>
      <c r="F165" s="5" t="s">
        <v>771</v>
      </c>
      <c r="G165" s="5" t="s">
        <v>772</v>
      </c>
      <c r="H165" s="5" t="s">
        <v>773</v>
      </c>
      <c r="I165" s="6" t="s">
        <v>47</v>
      </c>
      <c r="J165" s="6">
        <v>0</v>
      </c>
      <c r="K165" s="6">
        <v>430000000</v>
      </c>
      <c r="L165" s="5" t="s">
        <v>40</v>
      </c>
      <c r="M165" s="6" t="s">
        <v>94</v>
      </c>
      <c r="N165" s="6" t="s">
        <v>73</v>
      </c>
      <c r="O165" s="6" t="s">
        <v>43</v>
      </c>
      <c r="P165" s="6" t="s">
        <v>74</v>
      </c>
      <c r="Q165" s="6" t="s">
        <v>51</v>
      </c>
      <c r="R165" s="6" t="s">
        <v>96</v>
      </c>
      <c r="S165" s="6" t="s">
        <v>97</v>
      </c>
      <c r="T165" s="41">
        <v>1</v>
      </c>
      <c r="U165" s="41">
        <v>1345000</v>
      </c>
      <c r="V165" s="41"/>
      <c r="W165" s="41"/>
      <c r="X165" s="6"/>
      <c r="Y165" s="6">
        <v>2016</v>
      </c>
      <c r="Z165" s="5"/>
    </row>
    <row r="166" spans="1:26" ht="51" x14ac:dyDescent="0.2">
      <c r="A166" s="6" t="s">
        <v>774</v>
      </c>
      <c r="B166" s="5" t="s">
        <v>32</v>
      </c>
      <c r="C166" s="5" t="s">
        <v>768</v>
      </c>
      <c r="D166" s="5" t="s">
        <v>769</v>
      </c>
      <c r="E166" s="5" t="s">
        <v>770</v>
      </c>
      <c r="F166" s="5" t="s">
        <v>771</v>
      </c>
      <c r="G166" s="5" t="s">
        <v>772</v>
      </c>
      <c r="H166" s="5" t="s">
        <v>773</v>
      </c>
      <c r="I166" s="6" t="s">
        <v>47</v>
      </c>
      <c r="J166" s="6">
        <v>0</v>
      </c>
      <c r="K166" s="6">
        <v>430000000</v>
      </c>
      <c r="L166" s="5" t="s">
        <v>40</v>
      </c>
      <c r="M166" s="6" t="s">
        <v>591</v>
      </c>
      <c r="N166" s="6" t="s">
        <v>73</v>
      </c>
      <c r="O166" s="6" t="s">
        <v>43</v>
      </c>
      <c r="P166" s="6" t="s">
        <v>74</v>
      </c>
      <c r="Q166" s="6" t="s">
        <v>51</v>
      </c>
      <c r="R166" s="6" t="s">
        <v>96</v>
      </c>
      <c r="S166" s="6" t="s">
        <v>97</v>
      </c>
      <c r="T166" s="41">
        <v>1</v>
      </c>
      <c r="U166" s="41">
        <v>1345000</v>
      </c>
      <c r="V166" s="41">
        <f>T166*U166</f>
        <v>1345000</v>
      </c>
      <c r="W166" s="41">
        <f>V166*1.12</f>
        <v>1506400.0000000002</v>
      </c>
      <c r="X166" s="6"/>
      <c r="Y166" s="6">
        <v>2016</v>
      </c>
      <c r="Z166" s="6" t="s">
        <v>686</v>
      </c>
    </row>
    <row r="167" spans="1:26" ht="76.5" x14ac:dyDescent="0.2">
      <c r="A167" s="6" t="s">
        <v>775</v>
      </c>
      <c r="B167" s="5" t="s">
        <v>32</v>
      </c>
      <c r="C167" s="5" t="s">
        <v>768</v>
      </c>
      <c r="D167" s="5" t="s">
        <v>769</v>
      </c>
      <c r="E167" s="5" t="s">
        <v>776</v>
      </c>
      <c r="F167" s="5" t="s">
        <v>771</v>
      </c>
      <c r="G167" s="5" t="s">
        <v>777</v>
      </c>
      <c r="H167" s="5" t="s">
        <v>778</v>
      </c>
      <c r="I167" s="6" t="s">
        <v>47</v>
      </c>
      <c r="J167" s="6">
        <v>0</v>
      </c>
      <c r="K167" s="6">
        <v>430000000</v>
      </c>
      <c r="L167" s="5" t="s">
        <v>40</v>
      </c>
      <c r="M167" s="6" t="s">
        <v>94</v>
      </c>
      <c r="N167" s="6" t="s">
        <v>73</v>
      </c>
      <c r="O167" s="6" t="s">
        <v>43</v>
      </c>
      <c r="P167" s="6" t="s">
        <v>74</v>
      </c>
      <c r="Q167" s="6" t="s">
        <v>51</v>
      </c>
      <c r="R167" s="6" t="s">
        <v>96</v>
      </c>
      <c r="S167" s="6" t="s">
        <v>97</v>
      </c>
      <c r="T167" s="41">
        <v>2</v>
      </c>
      <c r="U167" s="41">
        <v>1351000</v>
      </c>
      <c r="V167" s="41"/>
      <c r="W167" s="41"/>
      <c r="X167" s="6"/>
      <c r="Y167" s="6">
        <v>2016</v>
      </c>
      <c r="Z167" s="5"/>
    </row>
    <row r="168" spans="1:26" ht="76.5" x14ac:dyDescent="0.2">
      <c r="A168" s="6" t="s">
        <v>779</v>
      </c>
      <c r="B168" s="5" t="s">
        <v>32</v>
      </c>
      <c r="C168" s="5" t="s">
        <v>768</v>
      </c>
      <c r="D168" s="5" t="s">
        <v>769</v>
      </c>
      <c r="E168" s="5" t="s">
        <v>776</v>
      </c>
      <c r="F168" s="5" t="s">
        <v>771</v>
      </c>
      <c r="G168" s="5" t="s">
        <v>777</v>
      </c>
      <c r="H168" s="5" t="s">
        <v>778</v>
      </c>
      <c r="I168" s="6" t="s">
        <v>47</v>
      </c>
      <c r="J168" s="6">
        <v>0</v>
      </c>
      <c r="K168" s="6">
        <v>430000000</v>
      </c>
      <c r="L168" s="5" t="s">
        <v>40</v>
      </c>
      <c r="M168" s="6" t="s">
        <v>591</v>
      </c>
      <c r="N168" s="6" t="s">
        <v>73</v>
      </c>
      <c r="O168" s="6" t="s">
        <v>43</v>
      </c>
      <c r="P168" s="6" t="s">
        <v>74</v>
      </c>
      <c r="Q168" s="6" t="s">
        <v>51</v>
      </c>
      <c r="R168" s="6" t="s">
        <v>96</v>
      </c>
      <c r="S168" s="6" t="s">
        <v>97</v>
      </c>
      <c r="T168" s="41">
        <v>1</v>
      </c>
      <c r="U168" s="41">
        <v>1351000</v>
      </c>
      <c r="V168" s="41">
        <f>T168*U168</f>
        <v>1351000</v>
      </c>
      <c r="W168" s="41">
        <f>V168*1.12</f>
        <v>1513120.0000000002</v>
      </c>
      <c r="X168" s="6"/>
      <c r="Y168" s="6">
        <v>2016</v>
      </c>
      <c r="Z168" s="6" t="s">
        <v>592</v>
      </c>
    </row>
    <row r="169" spans="1:26" ht="51" x14ac:dyDescent="0.2">
      <c r="A169" s="6" t="s">
        <v>780</v>
      </c>
      <c r="B169" s="5" t="s">
        <v>32</v>
      </c>
      <c r="C169" s="5" t="s">
        <v>700</v>
      </c>
      <c r="D169" s="5" t="s">
        <v>701</v>
      </c>
      <c r="E169" s="5" t="s">
        <v>781</v>
      </c>
      <c r="F169" s="5" t="s">
        <v>703</v>
      </c>
      <c r="G169" s="5" t="s">
        <v>782</v>
      </c>
      <c r="H169" s="5" t="s">
        <v>783</v>
      </c>
      <c r="I169" s="6" t="s">
        <v>47</v>
      </c>
      <c r="J169" s="6">
        <v>0</v>
      </c>
      <c r="K169" s="6">
        <v>430000000</v>
      </c>
      <c r="L169" s="5" t="s">
        <v>40</v>
      </c>
      <c r="M169" s="6" t="s">
        <v>94</v>
      </c>
      <c r="N169" s="6" t="s">
        <v>73</v>
      </c>
      <c r="O169" s="6" t="s">
        <v>43</v>
      </c>
      <c r="P169" s="6" t="s">
        <v>74</v>
      </c>
      <c r="Q169" s="6" t="s">
        <v>51</v>
      </c>
      <c r="R169" s="6" t="s">
        <v>96</v>
      </c>
      <c r="S169" s="6" t="s">
        <v>97</v>
      </c>
      <c r="T169" s="41">
        <v>1</v>
      </c>
      <c r="U169" s="41">
        <v>436000</v>
      </c>
      <c r="V169" s="41">
        <f>T169*U169</f>
        <v>436000</v>
      </c>
      <c r="W169" s="41">
        <f>V169*1.12</f>
        <v>488320.00000000006</v>
      </c>
      <c r="X169" s="6"/>
      <c r="Y169" s="6">
        <v>2016</v>
      </c>
      <c r="Z169" s="42"/>
    </row>
    <row r="170" spans="1:26" ht="51" x14ac:dyDescent="0.2">
      <c r="A170" s="6" t="s">
        <v>784</v>
      </c>
      <c r="B170" s="5" t="s">
        <v>32</v>
      </c>
      <c r="C170" s="5" t="s">
        <v>700</v>
      </c>
      <c r="D170" s="5" t="s">
        <v>701</v>
      </c>
      <c r="E170" s="5" t="s">
        <v>785</v>
      </c>
      <c r="F170" s="5" t="s">
        <v>703</v>
      </c>
      <c r="G170" s="5" t="s">
        <v>786</v>
      </c>
      <c r="H170" s="5" t="s">
        <v>787</v>
      </c>
      <c r="I170" s="6" t="s">
        <v>47</v>
      </c>
      <c r="J170" s="6">
        <v>0</v>
      </c>
      <c r="K170" s="6">
        <v>430000000</v>
      </c>
      <c r="L170" s="5" t="s">
        <v>40</v>
      </c>
      <c r="M170" s="6" t="s">
        <v>94</v>
      </c>
      <c r="N170" s="6" t="s">
        <v>73</v>
      </c>
      <c r="O170" s="6" t="s">
        <v>43</v>
      </c>
      <c r="P170" s="6" t="s">
        <v>74</v>
      </c>
      <c r="Q170" s="6" t="s">
        <v>51</v>
      </c>
      <c r="R170" s="6" t="s">
        <v>96</v>
      </c>
      <c r="S170" s="6" t="s">
        <v>97</v>
      </c>
      <c r="T170" s="41">
        <v>1</v>
      </c>
      <c r="U170" s="41">
        <v>241000</v>
      </c>
      <c r="V170" s="41">
        <f>T170*U170</f>
        <v>241000</v>
      </c>
      <c r="W170" s="41">
        <f>V170*1.12</f>
        <v>269920</v>
      </c>
      <c r="X170" s="6"/>
      <c r="Y170" s="6">
        <v>2016</v>
      </c>
      <c r="Z170" s="42"/>
    </row>
    <row r="171" spans="1:26" ht="51" x14ac:dyDescent="0.2">
      <c r="A171" s="6" t="s">
        <v>788</v>
      </c>
      <c r="B171" s="5" t="s">
        <v>32</v>
      </c>
      <c r="C171" s="5" t="s">
        <v>789</v>
      </c>
      <c r="D171" s="5" t="s">
        <v>790</v>
      </c>
      <c r="E171" s="5" t="s">
        <v>791</v>
      </c>
      <c r="F171" s="5" t="s">
        <v>792</v>
      </c>
      <c r="G171" s="5" t="s">
        <v>793</v>
      </c>
      <c r="H171" s="5" t="s">
        <v>794</v>
      </c>
      <c r="I171" s="6" t="s">
        <v>47</v>
      </c>
      <c r="J171" s="6">
        <v>0</v>
      </c>
      <c r="K171" s="6">
        <v>430000000</v>
      </c>
      <c r="L171" s="5" t="s">
        <v>40</v>
      </c>
      <c r="M171" s="6" t="s">
        <v>94</v>
      </c>
      <c r="N171" s="6" t="s">
        <v>73</v>
      </c>
      <c r="O171" s="6" t="s">
        <v>43</v>
      </c>
      <c r="P171" s="6" t="s">
        <v>84</v>
      </c>
      <c r="Q171" s="6" t="s">
        <v>51</v>
      </c>
      <c r="R171" s="6" t="s">
        <v>96</v>
      </c>
      <c r="S171" s="6" t="s">
        <v>97</v>
      </c>
      <c r="T171" s="41">
        <v>50</v>
      </c>
      <c r="U171" s="41">
        <v>73000</v>
      </c>
      <c r="V171" s="41"/>
      <c r="W171" s="41"/>
      <c r="X171" s="6"/>
      <c r="Y171" s="6">
        <v>2016</v>
      </c>
      <c r="Z171" s="42"/>
    </row>
    <row r="172" spans="1:26" ht="51" x14ac:dyDescent="0.2">
      <c r="A172" s="6" t="s">
        <v>795</v>
      </c>
      <c r="B172" s="5" t="s">
        <v>32</v>
      </c>
      <c r="C172" s="5" t="s">
        <v>789</v>
      </c>
      <c r="D172" s="5" t="s">
        <v>790</v>
      </c>
      <c r="E172" s="5" t="s">
        <v>791</v>
      </c>
      <c r="F172" s="5" t="s">
        <v>792</v>
      </c>
      <c r="G172" s="5" t="s">
        <v>793</v>
      </c>
      <c r="H172" s="5" t="s">
        <v>794</v>
      </c>
      <c r="I172" s="6" t="s">
        <v>47</v>
      </c>
      <c r="J172" s="6">
        <v>0</v>
      </c>
      <c r="K172" s="6">
        <v>430000000</v>
      </c>
      <c r="L172" s="5" t="s">
        <v>40</v>
      </c>
      <c r="M172" s="6" t="s">
        <v>591</v>
      </c>
      <c r="N172" s="6" t="s">
        <v>73</v>
      </c>
      <c r="O172" s="6" t="s">
        <v>43</v>
      </c>
      <c r="P172" s="6" t="s">
        <v>84</v>
      </c>
      <c r="Q172" s="6" t="s">
        <v>51</v>
      </c>
      <c r="R172" s="6" t="s">
        <v>96</v>
      </c>
      <c r="S172" s="6" t="s">
        <v>97</v>
      </c>
      <c r="T172" s="41">
        <v>50</v>
      </c>
      <c r="U172" s="41">
        <v>73000</v>
      </c>
      <c r="V172" s="41"/>
      <c r="W172" s="41"/>
      <c r="X172" s="6"/>
      <c r="Y172" s="6">
        <v>2016</v>
      </c>
      <c r="Z172" s="6" t="s">
        <v>615</v>
      </c>
    </row>
    <row r="173" spans="1:26" ht="51" x14ac:dyDescent="0.2">
      <c r="A173" s="6" t="s">
        <v>796</v>
      </c>
      <c r="B173" s="5" t="s">
        <v>32</v>
      </c>
      <c r="C173" s="5" t="s">
        <v>789</v>
      </c>
      <c r="D173" s="5" t="s">
        <v>790</v>
      </c>
      <c r="E173" s="5" t="s">
        <v>791</v>
      </c>
      <c r="F173" s="5" t="s">
        <v>792</v>
      </c>
      <c r="G173" s="5" t="s">
        <v>793</v>
      </c>
      <c r="H173" s="5" t="s">
        <v>794</v>
      </c>
      <c r="I173" s="6" t="s">
        <v>47</v>
      </c>
      <c r="J173" s="6">
        <v>0</v>
      </c>
      <c r="K173" s="6">
        <v>430000000</v>
      </c>
      <c r="L173" s="5" t="s">
        <v>40</v>
      </c>
      <c r="M173" s="6" t="s">
        <v>591</v>
      </c>
      <c r="N173" s="6" t="s">
        <v>73</v>
      </c>
      <c r="O173" s="6" t="s">
        <v>43</v>
      </c>
      <c r="P173" s="6" t="s">
        <v>84</v>
      </c>
      <c r="Q173" s="6" t="s">
        <v>51</v>
      </c>
      <c r="R173" s="6" t="s">
        <v>96</v>
      </c>
      <c r="S173" s="6" t="s">
        <v>97</v>
      </c>
      <c r="T173" s="41">
        <v>30</v>
      </c>
      <c r="U173" s="41">
        <v>73000</v>
      </c>
      <c r="V173" s="41">
        <f t="shared" ref="V173:V189" si="11">T173*U173</f>
        <v>2190000</v>
      </c>
      <c r="W173" s="41">
        <f t="shared" ref="W173:W189" si="12">V173*1.12</f>
        <v>2452800.0000000005</v>
      </c>
      <c r="X173" s="6"/>
      <c r="Y173" s="6">
        <v>2016</v>
      </c>
      <c r="Z173" s="6" t="s">
        <v>592</v>
      </c>
    </row>
    <row r="174" spans="1:26" ht="51" x14ac:dyDescent="0.2">
      <c r="A174" s="6" t="s">
        <v>797</v>
      </c>
      <c r="B174" s="5" t="s">
        <v>32</v>
      </c>
      <c r="C174" s="5" t="s">
        <v>798</v>
      </c>
      <c r="D174" s="5" t="s">
        <v>799</v>
      </c>
      <c r="E174" s="5" t="s">
        <v>800</v>
      </c>
      <c r="F174" s="5" t="s">
        <v>801</v>
      </c>
      <c r="G174" s="5" t="s">
        <v>802</v>
      </c>
      <c r="H174" s="5" t="s">
        <v>803</v>
      </c>
      <c r="I174" s="6" t="s">
        <v>47</v>
      </c>
      <c r="J174" s="6">
        <v>0</v>
      </c>
      <c r="K174" s="6">
        <v>430000000</v>
      </c>
      <c r="L174" s="5" t="s">
        <v>40</v>
      </c>
      <c r="M174" s="6" t="s">
        <v>94</v>
      </c>
      <c r="N174" s="6" t="s">
        <v>73</v>
      </c>
      <c r="O174" s="6" t="s">
        <v>43</v>
      </c>
      <c r="P174" s="6" t="s">
        <v>74</v>
      </c>
      <c r="Q174" s="6" t="s">
        <v>51</v>
      </c>
      <c r="R174" s="6" t="s">
        <v>96</v>
      </c>
      <c r="S174" s="6" t="s">
        <v>97</v>
      </c>
      <c r="T174" s="41">
        <v>1</v>
      </c>
      <c r="U174" s="41">
        <v>159000</v>
      </c>
      <c r="V174" s="41">
        <f t="shared" si="11"/>
        <v>159000</v>
      </c>
      <c r="W174" s="41">
        <f t="shared" si="12"/>
        <v>178080.00000000003</v>
      </c>
      <c r="X174" s="6"/>
      <c r="Y174" s="6">
        <v>2016</v>
      </c>
      <c r="Z174" s="42"/>
    </row>
    <row r="175" spans="1:26" ht="51" x14ac:dyDescent="0.2">
      <c r="A175" s="6" t="s">
        <v>804</v>
      </c>
      <c r="B175" s="5" t="s">
        <v>32</v>
      </c>
      <c r="C175" s="5" t="s">
        <v>798</v>
      </c>
      <c r="D175" s="5" t="s">
        <v>799</v>
      </c>
      <c r="E175" s="5" t="s">
        <v>800</v>
      </c>
      <c r="F175" s="5" t="s">
        <v>801</v>
      </c>
      <c r="G175" s="5" t="s">
        <v>805</v>
      </c>
      <c r="H175" s="5" t="s">
        <v>806</v>
      </c>
      <c r="I175" s="6" t="s">
        <v>47</v>
      </c>
      <c r="J175" s="6">
        <v>0</v>
      </c>
      <c r="K175" s="6">
        <v>430000000</v>
      </c>
      <c r="L175" s="5" t="s">
        <v>40</v>
      </c>
      <c r="M175" s="6" t="s">
        <v>94</v>
      </c>
      <c r="N175" s="6" t="s">
        <v>73</v>
      </c>
      <c r="O175" s="6" t="s">
        <v>43</v>
      </c>
      <c r="P175" s="6" t="s">
        <v>74</v>
      </c>
      <c r="Q175" s="6" t="s">
        <v>51</v>
      </c>
      <c r="R175" s="6" t="s">
        <v>96</v>
      </c>
      <c r="S175" s="6" t="s">
        <v>97</v>
      </c>
      <c r="T175" s="41">
        <v>1</v>
      </c>
      <c r="U175" s="41">
        <v>370000</v>
      </c>
      <c r="V175" s="41">
        <f t="shared" si="11"/>
        <v>370000</v>
      </c>
      <c r="W175" s="41">
        <f t="shared" si="12"/>
        <v>414400.00000000006</v>
      </c>
      <c r="X175" s="6"/>
      <c r="Y175" s="6">
        <v>2016</v>
      </c>
      <c r="Z175" s="42"/>
    </row>
    <row r="176" spans="1:26" ht="51" x14ac:dyDescent="0.2">
      <c r="A176" s="6" t="s">
        <v>807</v>
      </c>
      <c r="B176" s="5" t="s">
        <v>32</v>
      </c>
      <c r="C176" s="5" t="s">
        <v>798</v>
      </c>
      <c r="D176" s="5" t="s">
        <v>799</v>
      </c>
      <c r="E176" s="5" t="s">
        <v>800</v>
      </c>
      <c r="F176" s="5" t="s">
        <v>801</v>
      </c>
      <c r="G176" s="5" t="s">
        <v>808</v>
      </c>
      <c r="H176" s="5" t="s">
        <v>809</v>
      </c>
      <c r="I176" s="6" t="s">
        <v>47</v>
      </c>
      <c r="J176" s="6">
        <v>0</v>
      </c>
      <c r="K176" s="6">
        <v>430000000</v>
      </c>
      <c r="L176" s="5" t="s">
        <v>40</v>
      </c>
      <c r="M176" s="6" t="s">
        <v>94</v>
      </c>
      <c r="N176" s="6" t="s">
        <v>73</v>
      </c>
      <c r="O176" s="6" t="s">
        <v>43</v>
      </c>
      <c r="P176" s="6" t="s">
        <v>74</v>
      </c>
      <c r="Q176" s="6" t="s">
        <v>51</v>
      </c>
      <c r="R176" s="6" t="s">
        <v>96</v>
      </c>
      <c r="S176" s="6" t="s">
        <v>97</v>
      </c>
      <c r="T176" s="41">
        <v>1</v>
      </c>
      <c r="U176" s="41">
        <v>125000</v>
      </c>
      <c r="V176" s="41">
        <f t="shared" si="11"/>
        <v>125000</v>
      </c>
      <c r="W176" s="41">
        <f t="shared" si="12"/>
        <v>140000</v>
      </c>
      <c r="X176" s="6"/>
      <c r="Y176" s="6">
        <v>2016</v>
      </c>
      <c r="Z176" s="42"/>
    </row>
    <row r="177" spans="1:26" ht="51" x14ac:dyDescent="0.2">
      <c r="A177" s="6" t="s">
        <v>810</v>
      </c>
      <c r="B177" s="5" t="s">
        <v>32</v>
      </c>
      <c r="C177" s="5" t="s">
        <v>798</v>
      </c>
      <c r="D177" s="5" t="s">
        <v>799</v>
      </c>
      <c r="E177" s="5" t="s">
        <v>800</v>
      </c>
      <c r="F177" s="5" t="s">
        <v>801</v>
      </c>
      <c r="G177" s="5" t="s">
        <v>811</v>
      </c>
      <c r="H177" s="5" t="s">
        <v>812</v>
      </c>
      <c r="I177" s="6" t="s">
        <v>47</v>
      </c>
      <c r="J177" s="6">
        <v>0</v>
      </c>
      <c r="K177" s="6">
        <v>430000000</v>
      </c>
      <c r="L177" s="5" t="s">
        <v>40</v>
      </c>
      <c r="M177" s="6" t="s">
        <v>94</v>
      </c>
      <c r="N177" s="6" t="s">
        <v>73</v>
      </c>
      <c r="O177" s="6" t="s">
        <v>43</v>
      </c>
      <c r="P177" s="6" t="s">
        <v>74</v>
      </c>
      <c r="Q177" s="6" t="s">
        <v>51</v>
      </c>
      <c r="R177" s="6" t="s">
        <v>96</v>
      </c>
      <c r="S177" s="6" t="s">
        <v>97</v>
      </c>
      <c r="T177" s="41">
        <v>1</v>
      </c>
      <c r="U177" s="41">
        <v>106000</v>
      </c>
      <c r="V177" s="41">
        <f t="shared" si="11"/>
        <v>106000</v>
      </c>
      <c r="W177" s="41">
        <f t="shared" si="12"/>
        <v>118720.00000000001</v>
      </c>
      <c r="X177" s="6"/>
      <c r="Y177" s="6">
        <v>2016</v>
      </c>
      <c r="Z177" s="42"/>
    </row>
    <row r="178" spans="1:26" ht="51" x14ac:dyDescent="0.2">
      <c r="A178" s="6" t="s">
        <v>813</v>
      </c>
      <c r="B178" s="5" t="s">
        <v>32</v>
      </c>
      <c r="C178" s="5" t="s">
        <v>798</v>
      </c>
      <c r="D178" s="5" t="s">
        <v>799</v>
      </c>
      <c r="E178" s="5" t="s">
        <v>814</v>
      </c>
      <c r="F178" s="5" t="s">
        <v>801</v>
      </c>
      <c r="G178" s="5" t="s">
        <v>815</v>
      </c>
      <c r="H178" s="5" t="s">
        <v>816</v>
      </c>
      <c r="I178" s="6" t="s">
        <v>47</v>
      </c>
      <c r="J178" s="6">
        <v>0</v>
      </c>
      <c r="K178" s="6">
        <v>430000000</v>
      </c>
      <c r="L178" s="5" t="s">
        <v>40</v>
      </c>
      <c r="M178" s="6" t="s">
        <v>94</v>
      </c>
      <c r="N178" s="6" t="s">
        <v>73</v>
      </c>
      <c r="O178" s="6" t="s">
        <v>43</v>
      </c>
      <c r="P178" s="6" t="s">
        <v>74</v>
      </c>
      <c r="Q178" s="6" t="s">
        <v>51</v>
      </c>
      <c r="R178" s="6" t="s">
        <v>96</v>
      </c>
      <c r="S178" s="6" t="s">
        <v>97</v>
      </c>
      <c r="T178" s="41">
        <v>1</v>
      </c>
      <c r="U178" s="41">
        <v>295000</v>
      </c>
      <c r="V178" s="41">
        <f t="shared" si="11"/>
        <v>295000</v>
      </c>
      <c r="W178" s="41">
        <f t="shared" si="12"/>
        <v>330400.00000000006</v>
      </c>
      <c r="X178" s="6"/>
      <c r="Y178" s="6">
        <v>2016</v>
      </c>
      <c r="Z178" s="42"/>
    </row>
    <row r="179" spans="1:26" ht="51" x14ac:dyDescent="0.2">
      <c r="A179" s="6" t="s">
        <v>817</v>
      </c>
      <c r="B179" s="5" t="s">
        <v>32</v>
      </c>
      <c r="C179" s="5" t="s">
        <v>818</v>
      </c>
      <c r="D179" s="5" t="s">
        <v>819</v>
      </c>
      <c r="E179" s="5" t="s">
        <v>820</v>
      </c>
      <c r="F179" s="5" t="s">
        <v>821</v>
      </c>
      <c r="G179" s="5" t="s">
        <v>822</v>
      </c>
      <c r="H179" s="5" t="s">
        <v>823</v>
      </c>
      <c r="I179" s="6" t="s">
        <v>47</v>
      </c>
      <c r="J179" s="6">
        <v>0</v>
      </c>
      <c r="K179" s="6">
        <v>430000000</v>
      </c>
      <c r="L179" s="5" t="s">
        <v>40</v>
      </c>
      <c r="M179" s="6" t="s">
        <v>94</v>
      </c>
      <c r="N179" s="6" t="s">
        <v>73</v>
      </c>
      <c r="O179" s="6" t="s">
        <v>43</v>
      </c>
      <c r="P179" s="6" t="s">
        <v>74</v>
      </c>
      <c r="Q179" s="6" t="s">
        <v>51</v>
      </c>
      <c r="R179" s="6" t="s">
        <v>96</v>
      </c>
      <c r="S179" s="6" t="s">
        <v>97</v>
      </c>
      <c r="T179" s="41">
        <v>1</v>
      </c>
      <c r="U179" s="41">
        <v>130000</v>
      </c>
      <c r="V179" s="41">
        <f t="shared" si="11"/>
        <v>130000</v>
      </c>
      <c r="W179" s="41">
        <f t="shared" si="12"/>
        <v>145600</v>
      </c>
      <c r="X179" s="6"/>
      <c r="Y179" s="6">
        <v>2016</v>
      </c>
      <c r="Z179" s="42"/>
    </row>
    <row r="180" spans="1:26" ht="51" x14ac:dyDescent="0.2">
      <c r="A180" s="6" t="s">
        <v>824</v>
      </c>
      <c r="B180" s="5" t="s">
        <v>32</v>
      </c>
      <c r="C180" s="5" t="s">
        <v>825</v>
      </c>
      <c r="D180" s="5" t="s">
        <v>826</v>
      </c>
      <c r="E180" s="5" t="s">
        <v>827</v>
      </c>
      <c r="F180" s="5" t="s">
        <v>828</v>
      </c>
      <c r="G180" s="5" t="s">
        <v>829</v>
      </c>
      <c r="H180" s="5" t="s">
        <v>830</v>
      </c>
      <c r="I180" s="6" t="s">
        <v>47</v>
      </c>
      <c r="J180" s="6">
        <v>0</v>
      </c>
      <c r="K180" s="6">
        <v>430000000</v>
      </c>
      <c r="L180" s="5" t="s">
        <v>40</v>
      </c>
      <c r="M180" s="6" t="s">
        <v>94</v>
      </c>
      <c r="N180" s="6" t="s">
        <v>73</v>
      </c>
      <c r="O180" s="6" t="s">
        <v>43</v>
      </c>
      <c r="P180" s="6" t="s">
        <v>74</v>
      </c>
      <c r="Q180" s="6" t="s">
        <v>51</v>
      </c>
      <c r="R180" s="6" t="s">
        <v>96</v>
      </c>
      <c r="S180" s="6" t="s">
        <v>97</v>
      </c>
      <c r="T180" s="41">
        <v>1</v>
      </c>
      <c r="U180" s="41">
        <v>91000</v>
      </c>
      <c r="V180" s="41">
        <f t="shared" si="11"/>
        <v>91000</v>
      </c>
      <c r="W180" s="41">
        <f t="shared" si="12"/>
        <v>101920.00000000001</v>
      </c>
      <c r="X180" s="6"/>
      <c r="Y180" s="6">
        <v>2016</v>
      </c>
      <c r="Z180" s="42"/>
    </row>
    <row r="181" spans="1:26" ht="51" x14ac:dyDescent="0.2">
      <c r="A181" s="6" t="s">
        <v>831</v>
      </c>
      <c r="B181" s="5" t="s">
        <v>32</v>
      </c>
      <c r="C181" s="5" t="s">
        <v>832</v>
      </c>
      <c r="D181" s="5" t="s">
        <v>833</v>
      </c>
      <c r="E181" s="5" t="s">
        <v>834</v>
      </c>
      <c r="F181" s="5" t="s">
        <v>835</v>
      </c>
      <c r="G181" s="5" t="s">
        <v>836</v>
      </c>
      <c r="H181" s="5" t="s">
        <v>837</v>
      </c>
      <c r="I181" s="6" t="s">
        <v>47</v>
      </c>
      <c r="J181" s="6">
        <v>0</v>
      </c>
      <c r="K181" s="6">
        <v>430000000</v>
      </c>
      <c r="L181" s="5" t="s">
        <v>40</v>
      </c>
      <c r="M181" s="6" t="s">
        <v>94</v>
      </c>
      <c r="N181" s="6" t="s">
        <v>73</v>
      </c>
      <c r="O181" s="6" t="s">
        <v>43</v>
      </c>
      <c r="P181" s="6" t="s">
        <v>74</v>
      </c>
      <c r="Q181" s="6" t="s">
        <v>51</v>
      </c>
      <c r="R181" s="6" t="s">
        <v>96</v>
      </c>
      <c r="S181" s="6" t="s">
        <v>97</v>
      </c>
      <c r="T181" s="41">
        <v>1</v>
      </c>
      <c r="U181" s="41">
        <v>116000</v>
      </c>
      <c r="V181" s="41">
        <f t="shared" si="11"/>
        <v>116000</v>
      </c>
      <c r="W181" s="41">
        <f t="shared" si="12"/>
        <v>129920.00000000001</v>
      </c>
      <c r="X181" s="6"/>
      <c r="Y181" s="6">
        <v>2016</v>
      </c>
      <c r="Z181" s="42"/>
    </row>
    <row r="182" spans="1:26" ht="51" x14ac:dyDescent="0.2">
      <c r="A182" s="6" t="s">
        <v>838</v>
      </c>
      <c r="B182" s="5" t="s">
        <v>32</v>
      </c>
      <c r="C182" s="5" t="s">
        <v>839</v>
      </c>
      <c r="D182" s="5" t="s">
        <v>840</v>
      </c>
      <c r="E182" s="5" t="s">
        <v>841</v>
      </c>
      <c r="F182" s="5" t="s">
        <v>842</v>
      </c>
      <c r="G182" s="5" t="s">
        <v>843</v>
      </c>
      <c r="H182" s="5" t="s">
        <v>844</v>
      </c>
      <c r="I182" s="6" t="s">
        <v>47</v>
      </c>
      <c r="J182" s="6">
        <v>0</v>
      </c>
      <c r="K182" s="6">
        <v>430000000</v>
      </c>
      <c r="L182" s="5" t="s">
        <v>40</v>
      </c>
      <c r="M182" s="6" t="s">
        <v>94</v>
      </c>
      <c r="N182" s="6" t="s">
        <v>73</v>
      </c>
      <c r="O182" s="6" t="s">
        <v>43</v>
      </c>
      <c r="P182" s="6" t="s">
        <v>74</v>
      </c>
      <c r="Q182" s="6" t="s">
        <v>51</v>
      </c>
      <c r="R182" s="6" t="s">
        <v>96</v>
      </c>
      <c r="S182" s="6" t="s">
        <v>97</v>
      </c>
      <c r="T182" s="41">
        <v>1</v>
      </c>
      <c r="U182" s="41">
        <v>317000</v>
      </c>
      <c r="V182" s="41">
        <f t="shared" si="11"/>
        <v>317000</v>
      </c>
      <c r="W182" s="41">
        <f t="shared" si="12"/>
        <v>355040.00000000006</v>
      </c>
      <c r="X182" s="6"/>
      <c r="Y182" s="6">
        <v>2016</v>
      </c>
      <c r="Z182" s="42"/>
    </row>
    <row r="183" spans="1:26" ht="51" x14ac:dyDescent="0.2">
      <c r="A183" s="6" t="s">
        <v>845</v>
      </c>
      <c r="B183" s="5" t="s">
        <v>32</v>
      </c>
      <c r="C183" s="5" t="s">
        <v>839</v>
      </c>
      <c r="D183" s="5" t="s">
        <v>840</v>
      </c>
      <c r="E183" s="5" t="s">
        <v>846</v>
      </c>
      <c r="F183" s="5" t="s">
        <v>842</v>
      </c>
      <c r="G183" s="5" t="s">
        <v>847</v>
      </c>
      <c r="H183" s="5" t="s">
        <v>848</v>
      </c>
      <c r="I183" s="6" t="s">
        <v>47</v>
      </c>
      <c r="J183" s="6">
        <v>0</v>
      </c>
      <c r="K183" s="6">
        <v>430000000</v>
      </c>
      <c r="L183" s="5" t="s">
        <v>40</v>
      </c>
      <c r="M183" s="6" t="s">
        <v>94</v>
      </c>
      <c r="N183" s="6" t="s">
        <v>73</v>
      </c>
      <c r="O183" s="6" t="s">
        <v>43</v>
      </c>
      <c r="P183" s="6" t="s">
        <v>74</v>
      </c>
      <c r="Q183" s="6" t="s">
        <v>51</v>
      </c>
      <c r="R183" s="6" t="s">
        <v>96</v>
      </c>
      <c r="S183" s="6" t="s">
        <v>97</v>
      </c>
      <c r="T183" s="41">
        <v>1</v>
      </c>
      <c r="U183" s="41">
        <v>1327000</v>
      </c>
      <c r="V183" s="41">
        <f t="shared" si="11"/>
        <v>1327000</v>
      </c>
      <c r="W183" s="41">
        <f t="shared" si="12"/>
        <v>1486240.0000000002</v>
      </c>
      <c r="X183" s="6"/>
      <c r="Y183" s="6">
        <v>2016</v>
      </c>
      <c r="Z183" s="42"/>
    </row>
    <row r="184" spans="1:26" ht="51" x14ac:dyDescent="0.2">
      <c r="A184" s="6" t="s">
        <v>849</v>
      </c>
      <c r="B184" s="5" t="s">
        <v>32</v>
      </c>
      <c r="C184" s="5" t="s">
        <v>825</v>
      </c>
      <c r="D184" s="5" t="s">
        <v>826</v>
      </c>
      <c r="E184" s="5" t="s">
        <v>850</v>
      </c>
      <c r="F184" s="5" t="s">
        <v>828</v>
      </c>
      <c r="G184" s="5" t="s">
        <v>851</v>
      </c>
      <c r="H184" s="5" t="s">
        <v>852</v>
      </c>
      <c r="I184" s="6" t="s">
        <v>47</v>
      </c>
      <c r="J184" s="6">
        <v>0</v>
      </c>
      <c r="K184" s="6">
        <v>430000000</v>
      </c>
      <c r="L184" s="5" t="s">
        <v>40</v>
      </c>
      <c r="M184" s="6" t="s">
        <v>94</v>
      </c>
      <c r="N184" s="6" t="s">
        <v>73</v>
      </c>
      <c r="O184" s="6" t="s">
        <v>43</v>
      </c>
      <c r="P184" s="6" t="s">
        <v>74</v>
      </c>
      <c r="Q184" s="6" t="s">
        <v>51</v>
      </c>
      <c r="R184" s="6" t="s">
        <v>96</v>
      </c>
      <c r="S184" s="6" t="s">
        <v>97</v>
      </c>
      <c r="T184" s="41">
        <v>1</v>
      </c>
      <c r="U184" s="41">
        <v>16200000</v>
      </c>
      <c r="V184" s="41">
        <f t="shared" si="11"/>
        <v>16200000</v>
      </c>
      <c r="W184" s="41">
        <f t="shared" si="12"/>
        <v>18144000</v>
      </c>
      <c r="X184" s="6"/>
      <c r="Y184" s="6">
        <v>2016</v>
      </c>
      <c r="Z184" s="42"/>
    </row>
    <row r="185" spans="1:26" ht="51" x14ac:dyDescent="0.2">
      <c r="A185" s="6" t="s">
        <v>853</v>
      </c>
      <c r="B185" s="5" t="s">
        <v>32</v>
      </c>
      <c r="C185" s="5" t="s">
        <v>854</v>
      </c>
      <c r="D185" s="5" t="s">
        <v>855</v>
      </c>
      <c r="E185" s="5" t="s">
        <v>856</v>
      </c>
      <c r="F185" s="5" t="s">
        <v>857</v>
      </c>
      <c r="G185" s="5" t="s">
        <v>858</v>
      </c>
      <c r="H185" s="5" t="s">
        <v>859</v>
      </c>
      <c r="I185" s="6" t="s">
        <v>47</v>
      </c>
      <c r="J185" s="6">
        <v>0</v>
      </c>
      <c r="K185" s="6">
        <v>430000000</v>
      </c>
      <c r="L185" s="5" t="s">
        <v>40</v>
      </c>
      <c r="M185" s="6" t="s">
        <v>94</v>
      </c>
      <c r="N185" s="6" t="s">
        <v>73</v>
      </c>
      <c r="O185" s="6" t="s">
        <v>43</v>
      </c>
      <c r="P185" s="6" t="s">
        <v>74</v>
      </c>
      <c r="Q185" s="6" t="s">
        <v>51</v>
      </c>
      <c r="R185" s="6" t="s">
        <v>96</v>
      </c>
      <c r="S185" s="6" t="s">
        <v>97</v>
      </c>
      <c r="T185" s="41">
        <v>1</v>
      </c>
      <c r="U185" s="41">
        <v>422000</v>
      </c>
      <c r="V185" s="41">
        <f t="shared" si="11"/>
        <v>422000</v>
      </c>
      <c r="W185" s="41">
        <f t="shared" si="12"/>
        <v>472640.00000000006</v>
      </c>
      <c r="X185" s="6"/>
      <c r="Y185" s="6">
        <v>2016</v>
      </c>
      <c r="Z185" s="42"/>
    </row>
    <row r="186" spans="1:26" ht="51" x14ac:dyDescent="0.2">
      <c r="A186" s="6" t="s">
        <v>860</v>
      </c>
      <c r="B186" s="5" t="s">
        <v>32</v>
      </c>
      <c r="C186" s="5" t="s">
        <v>854</v>
      </c>
      <c r="D186" s="5" t="s">
        <v>855</v>
      </c>
      <c r="E186" s="5" t="s">
        <v>856</v>
      </c>
      <c r="F186" s="5" t="s">
        <v>857</v>
      </c>
      <c r="G186" s="5" t="s">
        <v>858</v>
      </c>
      <c r="H186" s="5" t="s">
        <v>859</v>
      </c>
      <c r="I186" s="6" t="s">
        <v>47</v>
      </c>
      <c r="J186" s="6">
        <v>0</v>
      </c>
      <c r="K186" s="6">
        <v>430000000</v>
      </c>
      <c r="L186" s="5" t="s">
        <v>40</v>
      </c>
      <c r="M186" s="6" t="s">
        <v>94</v>
      </c>
      <c r="N186" s="6" t="s">
        <v>73</v>
      </c>
      <c r="O186" s="6" t="s">
        <v>43</v>
      </c>
      <c r="P186" s="6" t="s">
        <v>74</v>
      </c>
      <c r="Q186" s="6" t="s">
        <v>51</v>
      </c>
      <c r="R186" s="6" t="s">
        <v>96</v>
      </c>
      <c r="S186" s="6" t="s">
        <v>97</v>
      </c>
      <c r="T186" s="41">
        <v>1</v>
      </c>
      <c r="U186" s="41">
        <v>422000</v>
      </c>
      <c r="V186" s="41">
        <f t="shared" si="11"/>
        <v>422000</v>
      </c>
      <c r="W186" s="41">
        <f t="shared" si="12"/>
        <v>472640.00000000006</v>
      </c>
      <c r="X186" s="6"/>
      <c r="Y186" s="6">
        <v>2016</v>
      </c>
      <c r="Z186" s="42"/>
    </row>
    <row r="187" spans="1:26" ht="51" x14ac:dyDescent="0.2">
      <c r="A187" s="6" t="s">
        <v>861</v>
      </c>
      <c r="B187" s="5" t="s">
        <v>32</v>
      </c>
      <c r="C187" s="5" t="s">
        <v>854</v>
      </c>
      <c r="D187" s="5" t="s">
        <v>855</v>
      </c>
      <c r="E187" s="5" t="s">
        <v>862</v>
      </c>
      <c r="F187" s="5" t="s">
        <v>857</v>
      </c>
      <c r="G187" s="5" t="s">
        <v>863</v>
      </c>
      <c r="H187" s="5" t="s">
        <v>864</v>
      </c>
      <c r="I187" s="6" t="s">
        <v>47</v>
      </c>
      <c r="J187" s="6">
        <v>0</v>
      </c>
      <c r="K187" s="6">
        <v>430000000</v>
      </c>
      <c r="L187" s="5" t="s">
        <v>40</v>
      </c>
      <c r="M187" s="6" t="s">
        <v>94</v>
      </c>
      <c r="N187" s="6" t="s">
        <v>73</v>
      </c>
      <c r="O187" s="6" t="s">
        <v>43</v>
      </c>
      <c r="P187" s="6" t="s">
        <v>74</v>
      </c>
      <c r="Q187" s="6" t="s">
        <v>51</v>
      </c>
      <c r="R187" s="6" t="s">
        <v>96</v>
      </c>
      <c r="S187" s="6" t="s">
        <v>97</v>
      </c>
      <c r="T187" s="41">
        <v>1</v>
      </c>
      <c r="U187" s="41">
        <v>385000</v>
      </c>
      <c r="V187" s="41">
        <f t="shared" si="11"/>
        <v>385000</v>
      </c>
      <c r="W187" s="41">
        <f t="shared" si="12"/>
        <v>431200.00000000006</v>
      </c>
      <c r="X187" s="6"/>
      <c r="Y187" s="6">
        <v>2016</v>
      </c>
      <c r="Z187" s="42"/>
    </row>
    <row r="188" spans="1:26" ht="51" x14ac:dyDescent="0.2">
      <c r="A188" s="6" t="s">
        <v>865</v>
      </c>
      <c r="B188" s="5" t="s">
        <v>32</v>
      </c>
      <c r="C188" s="5" t="s">
        <v>854</v>
      </c>
      <c r="D188" s="5" t="s">
        <v>855</v>
      </c>
      <c r="E188" s="5" t="s">
        <v>866</v>
      </c>
      <c r="F188" s="5" t="s">
        <v>857</v>
      </c>
      <c r="G188" s="5" t="s">
        <v>867</v>
      </c>
      <c r="H188" s="5" t="s">
        <v>868</v>
      </c>
      <c r="I188" s="6" t="s">
        <v>47</v>
      </c>
      <c r="J188" s="6">
        <v>0</v>
      </c>
      <c r="K188" s="6">
        <v>430000000</v>
      </c>
      <c r="L188" s="5" t="s">
        <v>40</v>
      </c>
      <c r="M188" s="6" t="s">
        <v>94</v>
      </c>
      <c r="N188" s="6" t="s">
        <v>73</v>
      </c>
      <c r="O188" s="6" t="s">
        <v>43</v>
      </c>
      <c r="P188" s="6" t="s">
        <v>74</v>
      </c>
      <c r="Q188" s="6" t="s">
        <v>51</v>
      </c>
      <c r="R188" s="6" t="s">
        <v>96</v>
      </c>
      <c r="S188" s="6" t="s">
        <v>97</v>
      </c>
      <c r="T188" s="41">
        <v>1</v>
      </c>
      <c r="U188" s="41">
        <v>174000</v>
      </c>
      <c r="V188" s="41">
        <f t="shared" si="11"/>
        <v>174000</v>
      </c>
      <c r="W188" s="41">
        <f t="shared" si="12"/>
        <v>194880.00000000003</v>
      </c>
      <c r="X188" s="6"/>
      <c r="Y188" s="6">
        <v>2016</v>
      </c>
      <c r="Z188" s="42"/>
    </row>
    <row r="189" spans="1:26" ht="51" x14ac:dyDescent="0.2">
      <c r="A189" s="6" t="s">
        <v>869</v>
      </c>
      <c r="B189" s="5" t="s">
        <v>32</v>
      </c>
      <c r="C189" s="5" t="s">
        <v>870</v>
      </c>
      <c r="D189" s="5" t="s">
        <v>871</v>
      </c>
      <c r="E189" s="5" t="s">
        <v>872</v>
      </c>
      <c r="F189" s="5" t="s">
        <v>873</v>
      </c>
      <c r="G189" s="5" t="s">
        <v>874</v>
      </c>
      <c r="H189" s="5" t="s">
        <v>875</v>
      </c>
      <c r="I189" s="6" t="s">
        <v>47</v>
      </c>
      <c r="J189" s="6">
        <v>0</v>
      </c>
      <c r="K189" s="6">
        <v>430000000</v>
      </c>
      <c r="L189" s="5" t="s">
        <v>40</v>
      </c>
      <c r="M189" s="6" t="s">
        <v>94</v>
      </c>
      <c r="N189" s="6" t="s">
        <v>73</v>
      </c>
      <c r="O189" s="6" t="s">
        <v>43</v>
      </c>
      <c r="P189" s="6" t="s">
        <v>74</v>
      </c>
      <c r="Q189" s="6" t="s">
        <v>51</v>
      </c>
      <c r="R189" s="6" t="s">
        <v>96</v>
      </c>
      <c r="S189" s="6" t="s">
        <v>97</v>
      </c>
      <c r="T189" s="41">
        <v>2</v>
      </c>
      <c r="U189" s="41">
        <v>37000</v>
      </c>
      <c r="V189" s="41">
        <f t="shared" si="11"/>
        <v>74000</v>
      </c>
      <c r="W189" s="41">
        <f t="shared" si="12"/>
        <v>82880.000000000015</v>
      </c>
      <c r="X189" s="6"/>
      <c r="Y189" s="6">
        <v>2016</v>
      </c>
      <c r="Z189" s="42"/>
    </row>
    <row r="190" spans="1:26" ht="51" x14ac:dyDescent="0.2">
      <c r="A190" s="6" t="s">
        <v>876</v>
      </c>
      <c r="B190" s="5" t="s">
        <v>32</v>
      </c>
      <c r="C190" s="5" t="s">
        <v>877</v>
      </c>
      <c r="D190" s="5" t="s">
        <v>878</v>
      </c>
      <c r="E190" s="5" t="s">
        <v>879</v>
      </c>
      <c r="F190" s="5" t="s">
        <v>880</v>
      </c>
      <c r="G190" s="5" t="s">
        <v>881</v>
      </c>
      <c r="H190" s="5" t="s">
        <v>882</v>
      </c>
      <c r="I190" s="6" t="s">
        <v>47</v>
      </c>
      <c r="J190" s="6">
        <v>0</v>
      </c>
      <c r="K190" s="6">
        <v>430000000</v>
      </c>
      <c r="L190" s="5" t="s">
        <v>40</v>
      </c>
      <c r="M190" s="6" t="s">
        <v>94</v>
      </c>
      <c r="N190" s="6" t="s">
        <v>73</v>
      </c>
      <c r="O190" s="6" t="s">
        <v>43</v>
      </c>
      <c r="P190" s="6" t="s">
        <v>74</v>
      </c>
      <c r="Q190" s="6" t="s">
        <v>51</v>
      </c>
      <c r="R190" s="6" t="s">
        <v>96</v>
      </c>
      <c r="S190" s="6" t="s">
        <v>97</v>
      </c>
      <c r="T190" s="41">
        <v>2</v>
      </c>
      <c r="U190" s="41">
        <v>677000</v>
      </c>
      <c r="V190" s="41"/>
      <c r="W190" s="41"/>
      <c r="X190" s="6"/>
      <c r="Y190" s="6">
        <v>2016</v>
      </c>
      <c r="Z190" s="5"/>
    </row>
    <row r="191" spans="1:26" ht="51" x14ac:dyDescent="0.2">
      <c r="A191" s="6" t="s">
        <v>883</v>
      </c>
      <c r="B191" s="5" t="s">
        <v>32</v>
      </c>
      <c r="C191" s="5" t="s">
        <v>877</v>
      </c>
      <c r="D191" s="5" t="s">
        <v>878</v>
      </c>
      <c r="E191" s="5" t="s">
        <v>879</v>
      </c>
      <c r="F191" s="5" t="s">
        <v>880</v>
      </c>
      <c r="G191" s="5" t="s">
        <v>881</v>
      </c>
      <c r="H191" s="5" t="s">
        <v>882</v>
      </c>
      <c r="I191" s="6" t="s">
        <v>47</v>
      </c>
      <c r="J191" s="6">
        <v>0</v>
      </c>
      <c r="K191" s="6">
        <v>430000000</v>
      </c>
      <c r="L191" s="5" t="s">
        <v>40</v>
      </c>
      <c r="M191" s="6" t="s">
        <v>591</v>
      </c>
      <c r="N191" s="6" t="s">
        <v>73</v>
      </c>
      <c r="O191" s="6" t="s">
        <v>43</v>
      </c>
      <c r="P191" s="6" t="s">
        <v>74</v>
      </c>
      <c r="Q191" s="6" t="s">
        <v>51</v>
      </c>
      <c r="R191" s="6" t="s">
        <v>96</v>
      </c>
      <c r="S191" s="6" t="s">
        <v>97</v>
      </c>
      <c r="T191" s="41">
        <v>2</v>
      </c>
      <c r="U191" s="41">
        <v>677000</v>
      </c>
      <c r="V191" s="41">
        <f>T191*U191</f>
        <v>1354000</v>
      </c>
      <c r="W191" s="41">
        <f>V191*1.12</f>
        <v>1516480.0000000002</v>
      </c>
      <c r="X191" s="6"/>
      <c r="Y191" s="6">
        <v>2016</v>
      </c>
      <c r="Z191" s="6" t="s">
        <v>686</v>
      </c>
    </row>
    <row r="192" spans="1:26" ht="51" x14ac:dyDescent="0.2">
      <c r="A192" s="6" t="s">
        <v>884</v>
      </c>
      <c r="B192" s="5" t="s">
        <v>32</v>
      </c>
      <c r="C192" s="5" t="s">
        <v>885</v>
      </c>
      <c r="D192" s="5" t="s">
        <v>886</v>
      </c>
      <c r="E192" s="5" t="s">
        <v>887</v>
      </c>
      <c r="F192" s="5" t="s">
        <v>888</v>
      </c>
      <c r="G192" s="5" t="s">
        <v>889</v>
      </c>
      <c r="H192" s="5" t="s">
        <v>890</v>
      </c>
      <c r="I192" s="6" t="s">
        <v>47</v>
      </c>
      <c r="J192" s="6">
        <v>0</v>
      </c>
      <c r="K192" s="6">
        <v>430000000</v>
      </c>
      <c r="L192" s="5" t="s">
        <v>40</v>
      </c>
      <c r="M192" s="6" t="s">
        <v>94</v>
      </c>
      <c r="N192" s="6" t="s">
        <v>73</v>
      </c>
      <c r="O192" s="6" t="s">
        <v>43</v>
      </c>
      <c r="P192" s="6" t="s">
        <v>74</v>
      </c>
      <c r="Q192" s="6" t="s">
        <v>51</v>
      </c>
      <c r="R192" s="6" t="s">
        <v>96</v>
      </c>
      <c r="S192" s="6" t="s">
        <v>97</v>
      </c>
      <c r="T192" s="41">
        <v>8</v>
      </c>
      <c r="U192" s="41">
        <v>152000</v>
      </c>
      <c r="V192" s="41">
        <f>T192*U192</f>
        <v>1216000</v>
      </c>
      <c r="W192" s="41">
        <f>V192*1.12</f>
        <v>1361920.0000000002</v>
      </c>
      <c r="X192" s="6"/>
      <c r="Y192" s="6">
        <v>2016</v>
      </c>
      <c r="Z192" s="42"/>
    </row>
    <row r="193" spans="1:26" ht="51" x14ac:dyDescent="0.2">
      <c r="A193" s="6" t="s">
        <v>891</v>
      </c>
      <c r="B193" s="5" t="s">
        <v>32</v>
      </c>
      <c r="C193" s="5" t="s">
        <v>892</v>
      </c>
      <c r="D193" s="5" t="s">
        <v>893</v>
      </c>
      <c r="E193" s="5" t="s">
        <v>894</v>
      </c>
      <c r="F193" s="5" t="s">
        <v>895</v>
      </c>
      <c r="G193" s="5" t="s">
        <v>896</v>
      </c>
      <c r="H193" s="5" t="s">
        <v>897</v>
      </c>
      <c r="I193" s="6" t="s">
        <v>47</v>
      </c>
      <c r="J193" s="6">
        <v>0</v>
      </c>
      <c r="K193" s="6">
        <v>430000000</v>
      </c>
      <c r="L193" s="5" t="s">
        <v>40</v>
      </c>
      <c r="M193" s="6" t="s">
        <v>94</v>
      </c>
      <c r="N193" s="6" t="s">
        <v>73</v>
      </c>
      <c r="O193" s="6" t="s">
        <v>43</v>
      </c>
      <c r="P193" s="6" t="s">
        <v>74</v>
      </c>
      <c r="Q193" s="6" t="s">
        <v>51</v>
      </c>
      <c r="R193" s="6" t="s">
        <v>96</v>
      </c>
      <c r="S193" s="6" t="s">
        <v>97</v>
      </c>
      <c r="T193" s="41">
        <v>2</v>
      </c>
      <c r="U193" s="41">
        <v>340000</v>
      </c>
      <c r="V193" s="41"/>
      <c r="W193" s="41"/>
      <c r="X193" s="6"/>
      <c r="Y193" s="6">
        <v>2016</v>
      </c>
      <c r="Z193" s="5"/>
    </row>
    <row r="194" spans="1:26" ht="51" x14ac:dyDescent="0.2">
      <c r="A194" s="6" t="s">
        <v>898</v>
      </c>
      <c r="B194" s="5" t="s">
        <v>32</v>
      </c>
      <c r="C194" s="5" t="s">
        <v>892</v>
      </c>
      <c r="D194" s="5" t="s">
        <v>893</v>
      </c>
      <c r="E194" s="5" t="s">
        <v>894</v>
      </c>
      <c r="F194" s="5" t="s">
        <v>895</v>
      </c>
      <c r="G194" s="5" t="s">
        <v>896</v>
      </c>
      <c r="H194" s="5" t="s">
        <v>897</v>
      </c>
      <c r="I194" s="6" t="s">
        <v>47</v>
      </c>
      <c r="J194" s="6">
        <v>0</v>
      </c>
      <c r="K194" s="6">
        <v>430000000</v>
      </c>
      <c r="L194" s="5" t="s">
        <v>40</v>
      </c>
      <c r="M194" s="6" t="s">
        <v>591</v>
      </c>
      <c r="N194" s="6" t="s">
        <v>73</v>
      </c>
      <c r="O194" s="6" t="s">
        <v>43</v>
      </c>
      <c r="P194" s="6" t="s">
        <v>74</v>
      </c>
      <c r="Q194" s="6" t="s">
        <v>51</v>
      </c>
      <c r="R194" s="6" t="s">
        <v>96</v>
      </c>
      <c r="S194" s="6" t="s">
        <v>97</v>
      </c>
      <c r="T194" s="41">
        <v>2</v>
      </c>
      <c r="U194" s="41">
        <v>340000</v>
      </c>
      <c r="V194" s="41">
        <f>T194*U194</f>
        <v>680000</v>
      </c>
      <c r="W194" s="41">
        <f>V194*1.12</f>
        <v>761600.00000000012</v>
      </c>
      <c r="X194" s="6"/>
      <c r="Y194" s="6">
        <v>2016</v>
      </c>
      <c r="Z194" s="6" t="s">
        <v>686</v>
      </c>
    </row>
    <row r="195" spans="1:26" ht="51" x14ac:dyDescent="0.2">
      <c r="A195" s="6" t="s">
        <v>899</v>
      </c>
      <c r="B195" s="5" t="s">
        <v>32</v>
      </c>
      <c r="C195" s="5" t="s">
        <v>900</v>
      </c>
      <c r="D195" s="5" t="s">
        <v>901</v>
      </c>
      <c r="E195" s="5" t="s">
        <v>902</v>
      </c>
      <c r="F195" s="5" t="s">
        <v>903</v>
      </c>
      <c r="G195" s="5" t="s">
        <v>904</v>
      </c>
      <c r="H195" s="5" t="s">
        <v>905</v>
      </c>
      <c r="I195" s="6" t="s">
        <v>47</v>
      </c>
      <c r="J195" s="6">
        <v>0</v>
      </c>
      <c r="K195" s="6">
        <v>430000000</v>
      </c>
      <c r="L195" s="5" t="s">
        <v>40</v>
      </c>
      <c r="M195" s="6" t="s">
        <v>94</v>
      </c>
      <c r="N195" s="6" t="s">
        <v>73</v>
      </c>
      <c r="O195" s="6" t="s">
        <v>43</v>
      </c>
      <c r="P195" s="6" t="s">
        <v>74</v>
      </c>
      <c r="Q195" s="6" t="s">
        <v>51</v>
      </c>
      <c r="R195" s="6" t="s">
        <v>96</v>
      </c>
      <c r="S195" s="6" t="s">
        <v>97</v>
      </c>
      <c r="T195" s="41">
        <v>1</v>
      </c>
      <c r="U195" s="41">
        <v>487000</v>
      </c>
      <c r="V195" s="41"/>
      <c r="W195" s="41"/>
      <c r="X195" s="6"/>
      <c r="Y195" s="6">
        <v>2016</v>
      </c>
      <c r="Z195" s="5"/>
    </row>
    <row r="196" spans="1:26" ht="51" x14ac:dyDescent="0.2">
      <c r="A196" s="6" t="s">
        <v>906</v>
      </c>
      <c r="B196" s="5" t="s">
        <v>32</v>
      </c>
      <c r="C196" s="5" t="s">
        <v>900</v>
      </c>
      <c r="D196" s="5" t="s">
        <v>901</v>
      </c>
      <c r="E196" s="5" t="s">
        <v>902</v>
      </c>
      <c r="F196" s="5" t="s">
        <v>903</v>
      </c>
      <c r="G196" s="5" t="s">
        <v>904</v>
      </c>
      <c r="H196" s="5" t="s">
        <v>905</v>
      </c>
      <c r="I196" s="6" t="s">
        <v>47</v>
      </c>
      <c r="J196" s="6">
        <v>0</v>
      </c>
      <c r="K196" s="6">
        <v>430000000</v>
      </c>
      <c r="L196" s="5" t="s">
        <v>40</v>
      </c>
      <c r="M196" s="6" t="s">
        <v>591</v>
      </c>
      <c r="N196" s="6" t="s">
        <v>73</v>
      </c>
      <c r="O196" s="6" t="s">
        <v>43</v>
      </c>
      <c r="P196" s="6" t="s">
        <v>74</v>
      </c>
      <c r="Q196" s="6" t="s">
        <v>51</v>
      </c>
      <c r="R196" s="6" t="s">
        <v>96</v>
      </c>
      <c r="S196" s="6" t="s">
        <v>97</v>
      </c>
      <c r="T196" s="41">
        <v>1</v>
      </c>
      <c r="U196" s="41">
        <v>487000</v>
      </c>
      <c r="V196" s="41">
        <f>T196*U196</f>
        <v>487000</v>
      </c>
      <c r="W196" s="41">
        <f>V196*1.12</f>
        <v>545440</v>
      </c>
      <c r="X196" s="6"/>
      <c r="Y196" s="6">
        <v>2016</v>
      </c>
      <c r="Z196" s="6" t="s">
        <v>686</v>
      </c>
    </row>
    <row r="197" spans="1:26" ht="51" x14ac:dyDescent="0.2">
      <c r="A197" s="6" t="s">
        <v>907</v>
      </c>
      <c r="B197" s="5" t="s">
        <v>32</v>
      </c>
      <c r="C197" s="5" t="s">
        <v>908</v>
      </c>
      <c r="D197" s="5" t="s">
        <v>585</v>
      </c>
      <c r="E197" s="5" t="s">
        <v>909</v>
      </c>
      <c r="F197" s="5" t="s">
        <v>910</v>
      </c>
      <c r="G197" s="5" t="s">
        <v>911</v>
      </c>
      <c r="H197" s="5" t="s">
        <v>912</v>
      </c>
      <c r="I197" s="6" t="s">
        <v>47</v>
      </c>
      <c r="J197" s="6">
        <v>0</v>
      </c>
      <c r="K197" s="6">
        <v>430000000</v>
      </c>
      <c r="L197" s="5" t="s">
        <v>40</v>
      </c>
      <c r="M197" s="6" t="s">
        <v>94</v>
      </c>
      <c r="N197" s="6" t="s">
        <v>73</v>
      </c>
      <c r="O197" s="6" t="s">
        <v>43</v>
      </c>
      <c r="P197" s="6" t="s">
        <v>74</v>
      </c>
      <c r="Q197" s="6" t="s">
        <v>51</v>
      </c>
      <c r="R197" s="6" t="s">
        <v>96</v>
      </c>
      <c r="S197" s="6" t="s">
        <v>97</v>
      </c>
      <c r="T197" s="41">
        <v>1</v>
      </c>
      <c r="U197" s="41">
        <v>480000</v>
      </c>
      <c r="V197" s="41"/>
      <c r="W197" s="41"/>
      <c r="X197" s="6"/>
      <c r="Y197" s="6">
        <v>2016</v>
      </c>
      <c r="Z197" s="5"/>
    </row>
    <row r="198" spans="1:26" ht="51" x14ac:dyDescent="0.2">
      <c r="A198" s="6" t="s">
        <v>913</v>
      </c>
      <c r="B198" s="5" t="s">
        <v>32</v>
      </c>
      <c r="C198" s="5" t="s">
        <v>908</v>
      </c>
      <c r="D198" s="5" t="s">
        <v>585</v>
      </c>
      <c r="E198" s="5" t="s">
        <v>909</v>
      </c>
      <c r="F198" s="5" t="s">
        <v>910</v>
      </c>
      <c r="G198" s="5" t="s">
        <v>911</v>
      </c>
      <c r="H198" s="5" t="s">
        <v>912</v>
      </c>
      <c r="I198" s="6" t="s">
        <v>47</v>
      </c>
      <c r="J198" s="6">
        <v>0</v>
      </c>
      <c r="K198" s="6">
        <v>430000000</v>
      </c>
      <c r="L198" s="5" t="s">
        <v>40</v>
      </c>
      <c r="M198" s="6" t="s">
        <v>591</v>
      </c>
      <c r="N198" s="6" t="s">
        <v>73</v>
      </c>
      <c r="O198" s="6" t="s">
        <v>43</v>
      </c>
      <c r="P198" s="6" t="s">
        <v>74</v>
      </c>
      <c r="Q198" s="6" t="s">
        <v>51</v>
      </c>
      <c r="R198" s="6" t="s">
        <v>96</v>
      </c>
      <c r="S198" s="6" t="s">
        <v>97</v>
      </c>
      <c r="T198" s="41">
        <v>1</v>
      </c>
      <c r="U198" s="41">
        <v>480000</v>
      </c>
      <c r="V198" s="41">
        <f t="shared" ref="V198:V225" si="13">T198*U198</f>
        <v>480000</v>
      </c>
      <c r="W198" s="41">
        <f t="shared" ref="W198:W225" si="14">V198*1.12</f>
        <v>537600</v>
      </c>
      <c r="X198" s="6"/>
      <c r="Y198" s="6">
        <v>2016</v>
      </c>
      <c r="Z198" s="6" t="s">
        <v>686</v>
      </c>
    </row>
    <row r="199" spans="1:26" ht="51" x14ac:dyDescent="0.2">
      <c r="A199" s="6" t="s">
        <v>914</v>
      </c>
      <c r="B199" s="5" t="s">
        <v>32</v>
      </c>
      <c r="C199" s="5" t="s">
        <v>915</v>
      </c>
      <c r="D199" s="5" t="s">
        <v>916</v>
      </c>
      <c r="E199" s="5" t="s">
        <v>917</v>
      </c>
      <c r="F199" s="5" t="s">
        <v>918</v>
      </c>
      <c r="G199" s="5" t="s">
        <v>919</v>
      </c>
      <c r="H199" s="5" t="s">
        <v>920</v>
      </c>
      <c r="I199" s="6" t="s">
        <v>60</v>
      </c>
      <c r="J199" s="6">
        <v>0</v>
      </c>
      <c r="K199" s="6">
        <v>430000000</v>
      </c>
      <c r="L199" s="5" t="s">
        <v>40</v>
      </c>
      <c r="M199" s="6" t="s">
        <v>94</v>
      </c>
      <c r="N199" s="6" t="s">
        <v>73</v>
      </c>
      <c r="O199" s="6" t="s">
        <v>43</v>
      </c>
      <c r="P199" s="6" t="s">
        <v>84</v>
      </c>
      <c r="Q199" s="6" t="s">
        <v>51</v>
      </c>
      <c r="R199" s="6" t="s">
        <v>96</v>
      </c>
      <c r="S199" s="6" t="s">
        <v>97</v>
      </c>
      <c r="T199" s="41">
        <v>1</v>
      </c>
      <c r="U199" s="41">
        <v>8625</v>
      </c>
      <c r="V199" s="41">
        <f t="shared" si="13"/>
        <v>8625</v>
      </c>
      <c r="W199" s="41">
        <f t="shared" si="14"/>
        <v>9660.0000000000018</v>
      </c>
      <c r="X199" s="6"/>
      <c r="Y199" s="6">
        <v>2016</v>
      </c>
      <c r="Z199" s="42"/>
    </row>
    <row r="200" spans="1:26" ht="51" x14ac:dyDescent="0.2">
      <c r="A200" s="6" t="s">
        <v>921</v>
      </c>
      <c r="B200" s="5" t="s">
        <v>32</v>
      </c>
      <c r="C200" s="5" t="s">
        <v>922</v>
      </c>
      <c r="D200" s="5" t="s">
        <v>923</v>
      </c>
      <c r="E200" s="5" t="s">
        <v>924</v>
      </c>
      <c r="F200" s="5" t="s">
        <v>925</v>
      </c>
      <c r="G200" s="5" t="s">
        <v>926</v>
      </c>
      <c r="H200" s="5" t="s">
        <v>927</v>
      </c>
      <c r="I200" s="6" t="s">
        <v>60</v>
      </c>
      <c r="J200" s="6">
        <v>0</v>
      </c>
      <c r="K200" s="6">
        <v>430000000</v>
      </c>
      <c r="L200" s="5" t="s">
        <v>40</v>
      </c>
      <c r="M200" s="6" t="s">
        <v>94</v>
      </c>
      <c r="N200" s="6" t="s">
        <v>73</v>
      </c>
      <c r="O200" s="6" t="s">
        <v>43</v>
      </c>
      <c r="P200" s="6" t="s">
        <v>84</v>
      </c>
      <c r="Q200" s="6" t="s">
        <v>51</v>
      </c>
      <c r="R200" s="6" t="s">
        <v>96</v>
      </c>
      <c r="S200" s="6" t="s">
        <v>97</v>
      </c>
      <c r="T200" s="41">
        <v>10</v>
      </c>
      <c r="U200" s="41">
        <v>350</v>
      </c>
      <c r="V200" s="41">
        <f t="shared" si="13"/>
        <v>3500</v>
      </c>
      <c r="W200" s="41">
        <f t="shared" si="14"/>
        <v>3920.0000000000005</v>
      </c>
      <c r="X200" s="6"/>
      <c r="Y200" s="6">
        <v>2016</v>
      </c>
      <c r="Z200" s="42"/>
    </row>
    <row r="201" spans="1:26" ht="51" x14ac:dyDescent="0.2">
      <c r="A201" s="6" t="s">
        <v>928</v>
      </c>
      <c r="B201" s="5" t="s">
        <v>32</v>
      </c>
      <c r="C201" s="5" t="s">
        <v>922</v>
      </c>
      <c r="D201" s="5" t="s">
        <v>923</v>
      </c>
      <c r="E201" s="5" t="s">
        <v>924</v>
      </c>
      <c r="F201" s="5" t="s">
        <v>925</v>
      </c>
      <c r="G201" s="5" t="s">
        <v>929</v>
      </c>
      <c r="H201" s="5" t="s">
        <v>930</v>
      </c>
      <c r="I201" s="6" t="s">
        <v>60</v>
      </c>
      <c r="J201" s="6">
        <v>0</v>
      </c>
      <c r="K201" s="6">
        <v>430000000</v>
      </c>
      <c r="L201" s="5" t="s">
        <v>40</v>
      </c>
      <c r="M201" s="6" t="s">
        <v>94</v>
      </c>
      <c r="N201" s="6" t="s">
        <v>73</v>
      </c>
      <c r="O201" s="6" t="s">
        <v>43</v>
      </c>
      <c r="P201" s="6" t="s">
        <v>84</v>
      </c>
      <c r="Q201" s="6" t="s">
        <v>51</v>
      </c>
      <c r="R201" s="6" t="s">
        <v>96</v>
      </c>
      <c r="S201" s="6" t="s">
        <v>97</v>
      </c>
      <c r="T201" s="41">
        <v>10</v>
      </c>
      <c r="U201" s="41">
        <v>400</v>
      </c>
      <c r="V201" s="41">
        <f t="shared" si="13"/>
        <v>4000</v>
      </c>
      <c r="W201" s="41">
        <f t="shared" si="14"/>
        <v>4480</v>
      </c>
      <c r="X201" s="6"/>
      <c r="Y201" s="6">
        <v>2016</v>
      </c>
      <c r="Z201" s="42"/>
    </row>
    <row r="202" spans="1:26" ht="51" x14ac:dyDescent="0.2">
      <c r="A202" s="6" t="s">
        <v>931</v>
      </c>
      <c r="B202" s="5" t="s">
        <v>32</v>
      </c>
      <c r="C202" s="5" t="s">
        <v>922</v>
      </c>
      <c r="D202" s="5" t="s">
        <v>923</v>
      </c>
      <c r="E202" s="5" t="s">
        <v>924</v>
      </c>
      <c r="F202" s="5" t="s">
        <v>925</v>
      </c>
      <c r="G202" s="5" t="s">
        <v>932</v>
      </c>
      <c r="H202" s="5" t="s">
        <v>933</v>
      </c>
      <c r="I202" s="6" t="s">
        <v>60</v>
      </c>
      <c r="J202" s="6">
        <v>0</v>
      </c>
      <c r="K202" s="6">
        <v>430000000</v>
      </c>
      <c r="L202" s="5" t="s">
        <v>40</v>
      </c>
      <c r="M202" s="6" t="s">
        <v>94</v>
      </c>
      <c r="N202" s="6" t="s">
        <v>73</v>
      </c>
      <c r="O202" s="6" t="s">
        <v>43</v>
      </c>
      <c r="P202" s="6" t="s">
        <v>84</v>
      </c>
      <c r="Q202" s="6" t="s">
        <v>51</v>
      </c>
      <c r="R202" s="6" t="s">
        <v>96</v>
      </c>
      <c r="S202" s="6" t="s">
        <v>97</v>
      </c>
      <c r="T202" s="41">
        <v>10</v>
      </c>
      <c r="U202" s="41">
        <v>980</v>
      </c>
      <c r="V202" s="41">
        <f t="shared" si="13"/>
        <v>9800</v>
      </c>
      <c r="W202" s="41">
        <f t="shared" si="14"/>
        <v>10976.000000000002</v>
      </c>
      <c r="X202" s="6"/>
      <c r="Y202" s="6">
        <v>2016</v>
      </c>
      <c r="Z202" s="42"/>
    </row>
    <row r="203" spans="1:26" ht="51" x14ac:dyDescent="0.2">
      <c r="A203" s="6" t="s">
        <v>934</v>
      </c>
      <c r="B203" s="5" t="s">
        <v>32</v>
      </c>
      <c r="C203" s="5" t="s">
        <v>922</v>
      </c>
      <c r="D203" s="5" t="s">
        <v>923</v>
      </c>
      <c r="E203" s="5" t="s">
        <v>924</v>
      </c>
      <c r="F203" s="5" t="s">
        <v>925</v>
      </c>
      <c r="G203" s="5" t="s">
        <v>935</v>
      </c>
      <c r="H203" s="5" t="s">
        <v>936</v>
      </c>
      <c r="I203" s="6" t="s">
        <v>60</v>
      </c>
      <c r="J203" s="6">
        <v>0</v>
      </c>
      <c r="K203" s="6">
        <v>430000000</v>
      </c>
      <c r="L203" s="5" t="s">
        <v>40</v>
      </c>
      <c r="M203" s="6" t="s">
        <v>94</v>
      </c>
      <c r="N203" s="6" t="s">
        <v>73</v>
      </c>
      <c r="O203" s="6" t="s">
        <v>43</v>
      </c>
      <c r="P203" s="6" t="s">
        <v>84</v>
      </c>
      <c r="Q203" s="6" t="s">
        <v>51</v>
      </c>
      <c r="R203" s="6" t="s">
        <v>96</v>
      </c>
      <c r="S203" s="6" t="s">
        <v>97</v>
      </c>
      <c r="T203" s="41">
        <v>10</v>
      </c>
      <c r="U203" s="41">
        <v>1000</v>
      </c>
      <c r="V203" s="41">
        <f t="shared" si="13"/>
        <v>10000</v>
      </c>
      <c r="W203" s="41">
        <f t="shared" si="14"/>
        <v>11200.000000000002</v>
      </c>
      <c r="X203" s="6"/>
      <c r="Y203" s="6">
        <v>2016</v>
      </c>
      <c r="Z203" s="42"/>
    </row>
    <row r="204" spans="1:26" ht="51" x14ac:dyDescent="0.2">
      <c r="A204" s="6" t="s">
        <v>937</v>
      </c>
      <c r="B204" s="5" t="s">
        <v>32</v>
      </c>
      <c r="C204" s="5" t="s">
        <v>922</v>
      </c>
      <c r="D204" s="5" t="s">
        <v>923</v>
      </c>
      <c r="E204" s="5" t="s">
        <v>924</v>
      </c>
      <c r="F204" s="5" t="s">
        <v>925</v>
      </c>
      <c r="G204" s="5" t="s">
        <v>938</v>
      </c>
      <c r="H204" s="5" t="s">
        <v>939</v>
      </c>
      <c r="I204" s="6" t="s">
        <v>60</v>
      </c>
      <c r="J204" s="6">
        <v>0</v>
      </c>
      <c r="K204" s="6">
        <v>430000000</v>
      </c>
      <c r="L204" s="5" t="s">
        <v>40</v>
      </c>
      <c r="M204" s="6" t="s">
        <v>94</v>
      </c>
      <c r="N204" s="6" t="s">
        <v>73</v>
      </c>
      <c r="O204" s="6" t="s">
        <v>43</v>
      </c>
      <c r="P204" s="6" t="s">
        <v>84</v>
      </c>
      <c r="Q204" s="6" t="s">
        <v>51</v>
      </c>
      <c r="R204" s="6" t="s">
        <v>96</v>
      </c>
      <c r="S204" s="6" t="s">
        <v>97</v>
      </c>
      <c r="T204" s="41">
        <v>10</v>
      </c>
      <c r="U204" s="41">
        <v>960</v>
      </c>
      <c r="V204" s="41">
        <f t="shared" si="13"/>
        <v>9600</v>
      </c>
      <c r="W204" s="41">
        <f t="shared" si="14"/>
        <v>10752.000000000002</v>
      </c>
      <c r="X204" s="6"/>
      <c r="Y204" s="6">
        <v>2016</v>
      </c>
      <c r="Z204" s="42"/>
    </row>
    <row r="205" spans="1:26" ht="51" x14ac:dyDescent="0.2">
      <c r="A205" s="6" t="s">
        <v>940</v>
      </c>
      <c r="B205" s="5" t="s">
        <v>32</v>
      </c>
      <c r="C205" s="5" t="s">
        <v>941</v>
      </c>
      <c r="D205" s="5" t="s">
        <v>942</v>
      </c>
      <c r="E205" s="5" t="s">
        <v>943</v>
      </c>
      <c r="F205" s="5" t="s">
        <v>944</v>
      </c>
      <c r="G205" s="5" t="s">
        <v>945</v>
      </c>
      <c r="H205" s="5" t="s">
        <v>946</v>
      </c>
      <c r="I205" s="6" t="s">
        <v>60</v>
      </c>
      <c r="J205" s="6">
        <v>0</v>
      </c>
      <c r="K205" s="6">
        <v>430000000</v>
      </c>
      <c r="L205" s="5" t="s">
        <v>40</v>
      </c>
      <c r="M205" s="6" t="s">
        <v>94</v>
      </c>
      <c r="N205" s="6" t="s">
        <v>73</v>
      </c>
      <c r="O205" s="6" t="s">
        <v>43</v>
      </c>
      <c r="P205" s="6" t="s">
        <v>84</v>
      </c>
      <c r="Q205" s="6" t="s">
        <v>51</v>
      </c>
      <c r="R205" s="6" t="s">
        <v>96</v>
      </c>
      <c r="S205" s="6" t="s">
        <v>97</v>
      </c>
      <c r="T205" s="41">
        <v>1</v>
      </c>
      <c r="U205" s="41">
        <v>15600</v>
      </c>
      <c r="V205" s="41">
        <f t="shared" si="13"/>
        <v>15600</v>
      </c>
      <c r="W205" s="41">
        <f t="shared" si="14"/>
        <v>17472</v>
      </c>
      <c r="X205" s="6"/>
      <c r="Y205" s="6">
        <v>2016</v>
      </c>
      <c r="Z205" s="42"/>
    </row>
    <row r="206" spans="1:26" ht="51" x14ac:dyDescent="0.2">
      <c r="A206" s="6" t="s">
        <v>947</v>
      </c>
      <c r="B206" s="5" t="s">
        <v>32</v>
      </c>
      <c r="C206" s="5" t="s">
        <v>948</v>
      </c>
      <c r="D206" s="5" t="s">
        <v>949</v>
      </c>
      <c r="E206" s="5" t="s">
        <v>950</v>
      </c>
      <c r="F206" s="5" t="s">
        <v>951</v>
      </c>
      <c r="G206" s="5" t="s">
        <v>952</v>
      </c>
      <c r="H206" s="5" t="s">
        <v>953</v>
      </c>
      <c r="I206" s="6" t="s">
        <v>60</v>
      </c>
      <c r="J206" s="6">
        <v>0</v>
      </c>
      <c r="K206" s="6">
        <v>430000000</v>
      </c>
      <c r="L206" s="5" t="s">
        <v>40</v>
      </c>
      <c r="M206" s="6" t="s">
        <v>94</v>
      </c>
      <c r="N206" s="6" t="s">
        <v>73</v>
      </c>
      <c r="O206" s="6" t="s">
        <v>43</v>
      </c>
      <c r="P206" s="6" t="s">
        <v>84</v>
      </c>
      <c r="Q206" s="6" t="s">
        <v>51</v>
      </c>
      <c r="R206" s="6" t="s">
        <v>96</v>
      </c>
      <c r="S206" s="6" t="s">
        <v>97</v>
      </c>
      <c r="T206" s="41">
        <v>1</v>
      </c>
      <c r="U206" s="41">
        <v>21200</v>
      </c>
      <c r="V206" s="41">
        <f t="shared" si="13"/>
        <v>21200</v>
      </c>
      <c r="W206" s="41">
        <f t="shared" si="14"/>
        <v>23744.000000000004</v>
      </c>
      <c r="X206" s="6"/>
      <c r="Y206" s="6">
        <v>2016</v>
      </c>
      <c r="Z206" s="42"/>
    </row>
    <row r="207" spans="1:26" ht="51" x14ac:dyDescent="0.2">
      <c r="A207" s="6" t="s">
        <v>954</v>
      </c>
      <c r="B207" s="5" t="s">
        <v>32</v>
      </c>
      <c r="C207" s="5" t="s">
        <v>955</v>
      </c>
      <c r="D207" s="5" t="s">
        <v>956</v>
      </c>
      <c r="E207" s="5" t="s">
        <v>957</v>
      </c>
      <c r="F207" s="5" t="s">
        <v>958</v>
      </c>
      <c r="G207" s="5" t="s">
        <v>959</v>
      </c>
      <c r="H207" s="5" t="s">
        <v>960</v>
      </c>
      <c r="I207" s="6" t="s">
        <v>60</v>
      </c>
      <c r="J207" s="6">
        <v>0</v>
      </c>
      <c r="K207" s="6">
        <v>430000000</v>
      </c>
      <c r="L207" s="5" t="s">
        <v>40</v>
      </c>
      <c r="M207" s="6" t="s">
        <v>94</v>
      </c>
      <c r="N207" s="6" t="s">
        <v>73</v>
      </c>
      <c r="O207" s="6" t="s">
        <v>43</v>
      </c>
      <c r="P207" s="6" t="s">
        <v>84</v>
      </c>
      <c r="Q207" s="6" t="s">
        <v>51</v>
      </c>
      <c r="R207" s="6" t="s">
        <v>96</v>
      </c>
      <c r="S207" s="6" t="s">
        <v>97</v>
      </c>
      <c r="T207" s="41">
        <v>1</v>
      </c>
      <c r="U207" s="41">
        <v>5960</v>
      </c>
      <c r="V207" s="41">
        <f t="shared" si="13"/>
        <v>5960</v>
      </c>
      <c r="W207" s="41">
        <f t="shared" si="14"/>
        <v>6675.2000000000007</v>
      </c>
      <c r="X207" s="6"/>
      <c r="Y207" s="6">
        <v>2016</v>
      </c>
      <c r="Z207" s="42"/>
    </row>
    <row r="208" spans="1:26" ht="51" x14ac:dyDescent="0.2">
      <c r="A208" s="6" t="s">
        <v>961</v>
      </c>
      <c r="B208" s="5" t="s">
        <v>32</v>
      </c>
      <c r="C208" s="5" t="s">
        <v>962</v>
      </c>
      <c r="D208" s="5" t="s">
        <v>963</v>
      </c>
      <c r="E208" s="5" t="s">
        <v>964</v>
      </c>
      <c r="F208" s="5" t="s">
        <v>965</v>
      </c>
      <c r="G208" s="5" t="s">
        <v>966</v>
      </c>
      <c r="H208" s="5" t="s">
        <v>967</v>
      </c>
      <c r="I208" s="6" t="s">
        <v>60</v>
      </c>
      <c r="J208" s="6">
        <v>0</v>
      </c>
      <c r="K208" s="6">
        <v>430000000</v>
      </c>
      <c r="L208" s="5" t="s">
        <v>40</v>
      </c>
      <c r="M208" s="6" t="s">
        <v>94</v>
      </c>
      <c r="N208" s="6" t="s">
        <v>73</v>
      </c>
      <c r="O208" s="6" t="s">
        <v>43</v>
      </c>
      <c r="P208" s="6" t="s">
        <v>84</v>
      </c>
      <c r="Q208" s="6" t="s">
        <v>51</v>
      </c>
      <c r="R208" s="6" t="s">
        <v>96</v>
      </c>
      <c r="S208" s="6" t="s">
        <v>97</v>
      </c>
      <c r="T208" s="41">
        <v>4</v>
      </c>
      <c r="U208" s="41">
        <v>550</v>
      </c>
      <c r="V208" s="41">
        <f t="shared" si="13"/>
        <v>2200</v>
      </c>
      <c r="W208" s="41">
        <f t="shared" si="14"/>
        <v>2464.0000000000005</v>
      </c>
      <c r="X208" s="6"/>
      <c r="Y208" s="6">
        <v>2016</v>
      </c>
      <c r="Z208" s="42"/>
    </row>
    <row r="209" spans="1:26" ht="51" x14ac:dyDescent="0.2">
      <c r="A209" s="6" t="s">
        <v>968</v>
      </c>
      <c r="B209" s="5" t="s">
        <v>32</v>
      </c>
      <c r="C209" s="5" t="s">
        <v>969</v>
      </c>
      <c r="D209" s="5" t="s">
        <v>970</v>
      </c>
      <c r="E209" s="5" t="s">
        <v>971</v>
      </c>
      <c r="F209" s="5" t="s">
        <v>972</v>
      </c>
      <c r="G209" s="5" t="s">
        <v>973</v>
      </c>
      <c r="H209" s="5" t="s">
        <v>974</v>
      </c>
      <c r="I209" s="6" t="s">
        <v>60</v>
      </c>
      <c r="J209" s="6">
        <v>0</v>
      </c>
      <c r="K209" s="6">
        <v>430000000</v>
      </c>
      <c r="L209" s="5" t="s">
        <v>40</v>
      </c>
      <c r="M209" s="6" t="s">
        <v>94</v>
      </c>
      <c r="N209" s="6" t="s">
        <v>73</v>
      </c>
      <c r="O209" s="6" t="s">
        <v>43</v>
      </c>
      <c r="P209" s="6" t="s">
        <v>84</v>
      </c>
      <c r="Q209" s="6" t="s">
        <v>51</v>
      </c>
      <c r="R209" s="6" t="s">
        <v>96</v>
      </c>
      <c r="S209" s="6" t="s">
        <v>97</v>
      </c>
      <c r="T209" s="41">
        <v>1</v>
      </c>
      <c r="U209" s="41">
        <v>19000</v>
      </c>
      <c r="V209" s="41">
        <f t="shared" si="13"/>
        <v>19000</v>
      </c>
      <c r="W209" s="41">
        <f t="shared" si="14"/>
        <v>21280.000000000004</v>
      </c>
      <c r="X209" s="6"/>
      <c r="Y209" s="6">
        <v>2016</v>
      </c>
      <c r="Z209" s="42"/>
    </row>
    <row r="210" spans="1:26" ht="51" x14ac:dyDescent="0.2">
      <c r="A210" s="6" t="s">
        <v>975</v>
      </c>
      <c r="B210" s="5" t="s">
        <v>32</v>
      </c>
      <c r="C210" s="5" t="s">
        <v>976</v>
      </c>
      <c r="D210" s="5" t="s">
        <v>977</v>
      </c>
      <c r="E210" s="5" t="s">
        <v>978</v>
      </c>
      <c r="F210" s="5" t="s">
        <v>979</v>
      </c>
      <c r="G210" s="5" t="s">
        <v>980</v>
      </c>
      <c r="H210" s="5" t="s">
        <v>981</v>
      </c>
      <c r="I210" s="6" t="s">
        <v>60</v>
      </c>
      <c r="J210" s="6">
        <v>0</v>
      </c>
      <c r="K210" s="6">
        <v>430000000</v>
      </c>
      <c r="L210" s="5" t="s">
        <v>40</v>
      </c>
      <c r="M210" s="6" t="s">
        <v>94</v>
      </c>
      <c r="N210" s="6" t="s">
        <v>73</v>
      </c>
      <c r="O210" s="6" t="s">
        <v>43</v>
      </c>
      <c r="P210" s="6" t="s">
        <v>84</v>
      </c>
      <c r="Q210" s="6" t="s">
        <v>51</v>
      </c>
      <c r="R210" s="6" t="s">
        <v>96</v>
      </c>
      <c r="S210" s="6" t="s">
        <v>97</v>
      </c>
      <c r="T210" s="41">
        <v>1</v>
      </c>
      <c r="U210" s="41">
        <v>40630</v>
      </c>
      <c r="V210" s="41">
        <f t="shared" si="13"/>
        <v>40630</v>
      </c>
      <c r="W210" s="41">
        <f t="shared" si="14"/>
        <v>45505.600000000006</v>
      </c>
      <c r="X210" s="6"/>
      <c r="Y210" s="6">
        <v>2016</v>
      </c>
      <c r="Z210" s="42"/>
    </row>
    <row r="211" spans="1:26" ht="51" x14ac:dyDescent="0.2">
      <c r="A211" s="6" t="s">
        <v>982</v>
      </c>
      <c r="B211" s="5" t="s">
        <v>32</v>
      </c>
      <c r="C211" s="5" t="s">
        <v>983</v>
      </c>
      <c r="D211" s="5" t="s">
        <v>984</v>
      </c>
      <c r="E211" s="5" t="s">
        <v>985</v>
      </c>
      <c r="F211" s="5" t="s">
        <v>986</v>
      </c>
      <c r="G211" s="5" t="s">
        <v>987</v>
      </c>
      <c r="H211" s="5" t="s">
        <v>988</v>
      </c>
      <c r="I211" s="6" t="s">
        <v>60</v>
      </c>
      <c r="J211" s="6">
        <v>0</v>
      </c>
      <c r="K211" s="6">
        <v>430000000</v>
      </c>
      <c r="L211" s="5" t="s">
        <v>40</v>
      </c>
      <c r="M211" s="6" t="s">
        <v>94</v>
      </c>
      <c r="N211" s="6" t="s">
        <v>73</v>
      </c>
      <c r="O211" s="6" t="s">
        <v>43</v>
      </c>
      <c r="P211" s="6" t="s">
        <v>84</v>
      </c>
      <c r="Q211" s="6" t="s">
        <v>51</v>
      </c>
      <c r="R211" s="6" t="s">
        <v>96</v>
      </c>
      <c r="S211" s="6" t="s">
        <v>97</v>
      </c>
      <c r="T211" s="41">
        <v>2</v>
      </c>
      <c r="U211" s="41">
        <v>14500</v>
      </c>
      <c r="V211" s="41">
        <f t="shared" si="13"/>
        <v>29000</v>
      </c>
      <c r="W211" s="41">
        <f t="shared" si="14"/>
        <v>32480.000000000004</v>
      </c>
      <c r="X211" s="6"/>
      <c r="Y211" s="6">
        <v>2016</v>
      </c>
      <c r="Z211" s="42"/>
    </row>
    <row r="212" spans="1:26" ht="51" x14ac:dyDescent="0.2">
      <c r="A212" s="6" t="s">
        <v>989</v>
      </c>
      <c r="B212" s="5" t="s">
        <v>32</v>
      </c>
      <c r="C212" s="5" t="s">
        <v>990</v>
      </c>
      <c r="D212" s="5" t="s">
        <v>991</v>
      </c>
      <c r="E212" s="5" t="s">
        <v>992</v>
      </c>
      <c r="F212" s="5" t="s">
        <v>993</v>
      </c>
      <c r="G212" s="5" t="s">
        <v>992</v>
      </c>
      <c r="H212" s="5" t="s">
        <v>994</v>
      </c>
      <c r="I212" s="6" t="s">
        <v>60</v>
      </c>
      <c r="J212" s="6">
        <v>0</v>
      </c>
      <c r="K212" s="6">
        <v>430000000</v>
      </c>
      <c r="L212" s="5" t="s">
        <v>40</v>
      </c>
      <c r="M212" s="6" t="s">
        <v>94</v>
      </c>
      <c r="N212" s="6" t="s">
        <v>73</v>
      </c>
      <c r="O212" s="6" t="s">
        <v>43</v>
      </c>
      <c r="P212" s="6" t="s">
        <v>84</v>
      </c>
      <c r="Q212" s="6" t="s">
        <v>51</v>
      </c>
      <c r="R212" s="6" t="s">
        <v>96</v>
      </c>
      <c r="S212" s="6" t="s">
        <v>97</v>
      </c>
      <c r="T212" s="41">
        <v>1</v>
      </c>
      <c r="U212" s="41">
        <v>7707</v>
      </c>
      <c r="V212" s="41">
        <f t="shared" si="13"/>
        <v>7707</v>
      </c>
      <c r="W212" s="41">
        <f t="shared" si="14"/>
        <v>8631.84</v>
      </c>
      <c r="X212" s="6"/>
      <c r="Y212" s="6">
        <v>2016</v>
      </c>
      <c r="Z212" s="42"/>
    </row>
    <row r="213" spans="1:26" ht="51" x14ac:dyDescent="0.2">
      <c r="A213" s="6" t="s">
        <v>995</v>
      </c>
      <c r="B213" s="5" t="s">
        <v>32</v>
      </c>
      <c r="C213" s="5" t="s">
        <v>996</v>
      </c>
      <c r="D213" s="5" t="s">
        <v>997</v>
      </c>
      <c r="E213" s="5" t="s">
        <v>998</v>
      </c>
      <c r="F213" s="5" t="s">
        <v>999</v>
      </c>
      <c r="G213" s="5" t="s">
        <v>998</v>
      </c>
      <c r="H213" s="5" t="s">
        <v>1000</v>
      </c>
      <c r="I213" s="6" t="s">
        <v>60</v>
      </c>
      <c r="J213" s="6">
        <v>0</v>
      </c>
      <c r="K213" s="6">
        <v>430000000</v>
      </c>
      <c r="L213" s="5" t="s">
        <v>40</v>
      </c>
      <c r="M213" s="6" t="s">
        <v>94</v>
      </c>
      <c r="N213" s="6" t="s">
        <v>73</v>
      </c>
      <c r="O213" s="6" t="s">
        <v>43</v>
      </c>
      <c r="P213" s="6" t="s">
        <v>84</v>
      </c>
      <c r="Q213" s="6" t="s">
        <v>51</v>
      </c>
      <c r="R213" s="6" t="s">
        <v>96</v>
      </c>
      <c r="S213" s="6" t="s">
        <v>97</v>
      </c>
      <c r="T213" s="41">
        <v>1</v>
      </c>
      <c r="U213" s="41">
        <v>12200</v>
      </c>
      <c r="V213" s="41">
        <f t="shared" si="13"/>
        <v>12200</v>
      </c>
      <c r="W213" s="41">
        <f t="shared" si="14"/>
        <v>13664.000000000002</v>
      </c>
      <c r="X213" s="6"/>
      <c r="Y213" s="6">
        <v>2016</v>
      </c>
      <c r="Z213" s="42"/>
    </row>
    <row r="214" spans="1:26" ht="51" x14ac:dyDescent="0.2">
      <c r="A214" s="6" t="s">
        <v>1001</v>
      </c>
      <c r="B214" s="5" t="s">
        <v>32</v>
      </c>
      <c r="C214" s="5" t="s">
        <v>955</v>
      </c>
      <c r="D214" s="5" t="s">
        <v>956</v>
      </c>
      <c r="E214" s="5" t="s">
        <v>957</v>
      </c>
      <c r="F214" s="5" t="s">
        <v>958</v>
      </c>
      <c r="G214" s="5" t="s">
        <v>1002</v>
      </c>
      <c r="H214" s="5" t="s">
        <v>1003</v>
      </c>
      <c r="I214" s="6" t="s">
        <v>60</v>
      </c>
      <c r="J214" s="6">
        <v>0</v>
      </c>
      <c r="K214" s="6">
        <v>430000000</v>
      </c>
      <c r="L214" s="5" t="s">
        <v>40</v>
      </c>
      <c r="M214" s="6" t="s">
        <v>94</v>
      </c>
      <c r="N214" s="6" t="s">
        <v>73</v>
      </c>
      <c r="O214" s="6" t="s">
        <v>43</v>
      </c>
      <c r="P214" s="6" t="s">
        <v>84</v>
      </c>
      <c r="Q214" s="6" t="s">
        <v>51</v>
      </c>
      <c r="R214" s="6" t="s">
        <v>96</v>
      </c>
      <c r="S214" s="6" t="s">
        <v>97</v>
      </c>
      <c r="T214" s="41">
        <v>1</v>
      </c>
      <c r="U214" s="41">
        <v>6650</v>
      </c>
      <c r="V214" s="41">
        <f t="shared" si="13"/>
        <v>6650</v>
      </c>
      <c r="W214" s="41">
        <f t="shared" si="14"/>
        <v>7448.0000000000009</v>
      </c>
      <c r="X214" s="6"/>
      <c r="Y214" s="6">
        <v>2016</v>
      </c>
      <c r="Z214" s="42"/>
    </row>
    <row r="215" spans="1:26" ht="51" x14ac:dyDescent="0.2">
      <c r="A215" s="6" t="s">
        <v>1004</v>
      </c>
      <c r="B215" s="5" t="s">
        <v>32</v>
      </c>
      <c r="C215" s="5" t="s">
        <v>962</v>
      </c>
      <c r="D215" s="5" t="s">
        <v>963</v>
      </c>
      <c r="E215" s="5" t="s">
        <v>1005</v>
      </c>
      <c r="F215" s="5" t="s">
        <v>965</v>
      </c>
      <c r="G215" s="5" t="s">
        <v>1005</v>
      </c>
      <c r="H215" s="5" t="s">
        <v>1006</v>
      </c>
      <c r="I215" s="6" t="s">
        <v>60</v>
      </c>
      <c r="J215" s="6">
        <v>0</v>
      </c>
      <c r="K215" s="6">
        <v>430000000</v>
      </c>
      <c r="L215" s="5" t="s">
        <v>40</v>
      </c>
      <c r="M215" s="6" t="s">
        <v>94</v>
      </c>
      <c r="N215" s="6" t="s">
        <v>73</v>
      </c>
      <c r="O215" s="6" t="s">
        <v>43</v>
      </c>
      <c r="P215" s="6" t="s">
        <v>84</v>
      </c>
      <c r="Q215" s="6" t="s">
        <v>51</v>
      </c>
      <c r="R215" s="6" t="s">
        <v>96</v>
      </c>
      <c r="S215" s="6" t="s">
        <v>97</v>
      </c>
      <c r="T215" s="41">
        <v>4</v>
      </c>
      <c r="U215" s="41">
        <v>550</v>
      </c>
      <c r="V215" s="41">
        <f t="shared" si="13"/>
        <v>2200</v>
      </c>
      <c r="W215" s="41">
        <f t="shared" si="14"/>
        <v>2464.0000000000005</v>
      </c>
      <c r="X215" s="6"/>
      <c r="Y215" s="6">
        <v>2016</v>
      </c>
      <c r="Z215" s="42"/>
    </row>
    <row r="216" spans="1:26" ht="51" x14ac:dyDescent="0.2">
      <c r="A216" s="6" t="s">
        <v>1007</v>
      </c>
      <c r="B216" s="5" t="s">
        <v>32</v>
      </c>
      <c r="C216" s="5" t="s">
        <v>922</v>
      </c>
      <c r="D216" s="5" t="s">
        <v>923</v>
      </c>
      <c r="E216" s="5" t="s">
        <v>924</v>
      </c>
      <c r="F216" s="5" t="s">
        <v>925</v>
      </c>
      <c r="G216" s="5" t="s">
        <v>1008</v>
      </c>
      <c r="H216" s="5" t="s">
        <v>1009</v>
      </c>
      <c r="I216" s="6" t="s">
        <v>60</v>
      </c>
      <c r="J216" s="6">
        <v>0</v>
      </c>
      <c r="K216" s="6">
        <v>430000000</v>
      </c>
      <c r="L216" s="5" t="s">
        <v>40</v>
      </c>
      <c r="M216" s="6" t="s">
        <v>94</v>
      </c>
      <c r="N216" s="6" t="s">
        <v>73</v>
      </c>
      <c r="O216" s="6" t="s">
        <v>43</v>
      </c>
      <c r="P216" s="6" t="s">
        <v>84</v>
      </c>
      <c r="Q216" s="6" t="s">
        <v>51</v>
      </c>
      <c r="R216" s="6" t="s">
        <v>96</v>
      </c>
      <c r="S216" s="6" t="s">
        <v>97</v>
      </c>
      <c r="T216" s="41">
        <v>10</v>
      </c>
      <c r="U216" s="41">
        <v>350</v>
      </c>
      <c r="V216" s="41">
        <f t="shared" si="13"/>
        <v>3500</v>
      </c>
      <c r="W216" s="41">
        <f t="shared" si="14"/>
        <v>3920.0000000000005</v>
      </c>
      <c r="X216" s="6"/>
      <c r="Y216" s="6">
        <v>2016</v>
      </c>
      <c r="Z216" s="42"/>
    </row>
    <row r="217" spans="1:26" ht="51" x14ac:dyDescent="0.2">
      <c r="A217" s="6" t="s">
        <v>1010</v>
      </c>
      <c r="B217" s="5" t="s">
        <v>32</v>
      </c>
      <c r="C217" s="5" t="s">
        <v>922</v>
      </c>
      <c r="D217" s="5" t="s">
        <v>923</v>
      </c>
      <c r="E217" s="5" t="s">
        <v>924</v>
      </c>
      <c r="F217" s="5" t="s">
        <v>925</v>
      </c>
      <c r="G217" s="5" t="s">
        <v>1011</v>
      </c>
      <c r="H217" s="5" t="s">
        <v>1012</v>
      </c>
      <c r="I217" s="6" t="s">
        <v>60</v>
      </c>
      <c r="J217" s="6">
        <v>0</v>
      </c>
      <c r="K217" s="6">
        <v>430000000</v>
      </c>
      <c r="L217" s="5" t="s">
        <v>40</v>
      </c>
      <c r="M217" s="6" t="s">
        <v>94</v>
      </c>
      <c r="N217" s="6" t="s">
        <v>73</v>
      </c>
      <c r="O217" s="6" t="s">
        <v>43</v>
      </c>
      <c r="P217" s="6" t="s">
        <v>84</v>
      </c>
      <c r="Q217" s="6" t="s">
        <v>51</v>
      </c>
      <c r="R217" s="6" t="s">
        <v>96</v>
      </c>
      <c r="S217" s="6" t="s">
        <v>97</v>
      </c>
      <c r="T217" s="41">
        <v>10</v>
      </c>
      <c r="U217" s="41">
        <v>365</v>
      </c>
      <c r="V217" s="41">
        <f t="shared" si="13"/>
        <v>3650</v>
      </c>
      <c r="W217" s="41">
        <f t="shared" si="14"/>
        <v>4088.0000000000005</v>
      </c>
      <c r="X217" s="6"/>
      <c r="Y217" s="6">
        <v>2016</v>
      </c>
      <c r="Z217" s="42"/>
    </row>
    <row r="218" spans="1:26" ht="51" x14ac:dyDescent="0.2">
      <c r="A218" s="6" t="s">
        <v>1013</v>
      </c>
      <c r="B218" s="5" t="s">
        <v>32</v>
      </c>
      <c r="C218" s="5" t="s">
        <v>922</v>
      </c>
      <c r="D218" s="5" t="s">
        <v>923</v>
      </c>
      <c r="E218" s="5" t="s">
        <v>924</v>
      </c>
      <c r="F218" s="5" t="s">
        <v>925</v>
      </c>
      <c r="G218" s="5" t="s">
        <v>1014</v>
      </c>
      <c r="H218" s="5" t="s">
        <v>1015</v>
      </c>
      <c r="I218" s="6" t="s">
        <v>60</v>
      </c>
      <c r="J218" s="6">
        <v>0</v>
      </c>
      <c r="K218" s="6">
        <v>430000000</v>
      </c>
      <c r="L218" s="5" t="s">
        <v>40</v>
      </c>
      <c r="M218" s="6" t="s">
        <v>94</v>
      </c>
      <c r="N218" s="6" t="s">
        <v>73</v>
      </c>
      <c r="O218" s="6" t="s">
        <v>43</v>
      </c>
      <c r="P218" s="6" t="s">
        <v>84</v>
      </c>
      <c r="Q218" s="6" t="s">
        <v>51</v>
      </c>
      <c r="R218" s="6" t="s">
        <v>96</v>
      </c>
      <c r="S218" s="6" t="s">
        <v>97</v>
      </c>
      <c r="T218" s="41">
        <v>10</v>
      </c>
      <c r="U218" s="41">
        <v>365</v>
      </c>
      <c r="V218" s="41">
        <f t="shared" si="13"/>
        <v>3650</v>
      </c>
      <c r="W218" s="41">
        <f t="shared" si="14"/>
        <v>4088.0000000000005</v>
      </c>
      <c r="X218" s="6"/>
      <c r="Y218" s="6">
        <v>2016</v>
      </c>
      <c r="Z218" s="42"/>
    </row>
    <row r="219" spans="1:26" ht="51" x14ac:dyDescent="0.2">
      <c r="A219" s="6" t="s">
        <v>1016</v>
      </c>
      <c r="B219" s="5" t="s">
        <v>32</v>
      </c>
      <c r="C219" s="5" t="s">
        <v>922</v>
      </c>
      <c r="D219" s="5" t="s">
        <v>923</v>
      </c>
      <c r="E219" s="5" t="s">
        <v>924</v>
      </c>
      <c r="F219" s="5" t="s">
        <v>925</v>
      </c>
      <c r="G219" s="5" t="s">
        <v>1017</v>
      </c>
      <c r="H219" s="5" t="s">
        <v>1018</v>
      </c>
      <c r="I219" s="6" t="s">
        <v>60</v>
      </c>
      <c r="J219" s="6">
        <v>0</v>
      </c>
      <c r="K219" s="6">
        <v>430000000</v>
      </c>
      <c r="L219" s="5" t="s">
        <v>40</v>
      </c>
      <c r="M219" s="6" t="s">
        <v>94</v>
      </c>
      <c r="N219" s="6" t="s">
        <v>73</v>
      </c>
      <c r="O219" s="6" t="s">
        <v>43</v>
      </c>
      <c r="P219" s="6" t="s">
        <v>84</v>
      </c>
      <c r="Q219" s="6" t="s">
        <v>51</v>
      </c>
      <c r="R219" s="6" t="s">
        <v>96</v>
      </c>
      <c r="S219" s="6" t="s">
        <v>97</v>
      </c>
      <c r="T219" s="41">
        <v>10</v>
      </c>
      <c r="U219" s="41">
        <v>365</v>
      </c>
      <c r="V219" s="41">
        <f t="shared" si="13"/>
        <v>3650</v>
      </c>
      <c r="W219" s="41">
        <f t="shared" si="14"/>
        <v>4088.0000000000005</v>
      </c>
      <c r="X219" s="6"/>
      <c r="Y219" s="6">
        <v>2016</v>
      </c>
      <c r="Z219" s="42"/>
    </row>
    <row r="220" spans="1:26" ht="51" x14ac:dyDescent="0.2">
      <c r="A220" s="6" t="s">
        <v>1019</v>
      </c>
      <c r="B220" s="5" t="s">
        <v>32</v>
      </c>
      <c r="C220" s="5" t="s">
        <v>922</v>
      </c>
      <c r="D220" s="5" t="s">
        <v>923</v>
      </c>
      <c r="E220" s="5" t="s">
        <v>924</v>
      </c>
      <c r="F220" s="5" t="s">
        <v>925</v>
      </c>
      <c r="G220" s="5" t="s">
        <v>1020</v>
      </c>
      <c r="H220" s="5" t="s">
        <v>1021</v>
      </c>
      <c r="I220" s="6" t="s">
        <v>60</v>
      </c>
      <c r="J220" s="6">
        <v>0</v>
      </c>
      <c r="K220" s="6">
        <v>430000000</v>
      </c>
      <c r="L220" s="5" t="s">
        <v>40</v>
      </c>
      <c r="M220" s="6" t="s">
        <v>94</v>
      </c>
      <c r="N220" s="6" t="s">
        <v>73</v>
      </c>
      <c r="O220" s="6" t="s">
        <v>43</v>
      </c>
      <c r="P220" s="6" t="s">
        <v>84</v>
      </c>
      <c r="Q220" s="6" t="s">
        <v>51</v>
      </c>
      <c r="R220" s="6" t="s">
        <v>96</v>
      </c>
      <c r="S220" s="6" t="s">
        <v>97</v>
      </c>
      <c r="T220" s="41">
        <v>10</v>
      </c>
      <c r="U220" s="41">
        <v>365</v>
      </c>
      <c r="V220" s="41">
        <f t="shared" si="13"/>
        <v>3650</v>
      </c>
      <c r="W220" s="41">
        <f t="shared" si="14"/>
        <v>4088.0000000000005</v>
      </c>
      <c r="X220" s="6"/>
      <c r="Y220" s="6">
        <v>2016</v>
      </c>
      <c r="Z220" s="42"/>
    </row>
    <row r="221" spans="1:26" ht="51" x14ac:dyDescent="0.2">
      <c r="A221" s="6" t="s">
        <v>1022</v>
      </c>
      <c r="B221" s="5" t="s">
        <v>32</v>
      </c>
      <c r="C221" s="5" t="s">
        <v>922</v>
      </c>
      <c r="D221" s="5" t="s">
        <v>923</v>
      </c>
      <c r="E221" s="5" t="s">
        <v>924</v>
      </c>
      <c r="F221" s="5" t="s">
        <v>925</v>
      </c>
      <c r="G221" s="5" t="s">
        <v>1023</v>
      </c>
      <c r="H221" s="5" t="s">
        <v>1024</v>
      </c>
      <c r="I221" s="6" t="s">
        <v>60</v>
      </c>
      <c r="J221" s="6">
        <v>0</v>
      </c>
      <c r="K221" s="6">
        <v>430000000</v>
      </c>
      <c r="L221" s="5" t="s">
        <v>40</v>
      </c>
      <c r="M221" s="6" t="s">
        <v>94</v>
      </c>
      <c r="N221" s="6" t="s">
        <v>73</v>
      </c>
      <c r="O221" s="6" t="s">
        <v>43</v>
      </c>
      <c r="P221" s="6" t="s">
        <v>84</v>
      </c>
      <c r="Q221" s="6" t="s">
        <v>51</v>
      </c>
      <c r="R221" s="6" t="s">
        <v>96</v>
      </c>
      <c r="S221" s="6" t="s">
        <v>97</v>
      </c>
      <c r="T221" s="41">
        <v>10</v>
      </c>
      <c r="U221" s="41">
        <v>365</v>
      </c>
      <c r="V221" s="41">
        <f t="shared" si="13"/>
        <v>3650</v>
      </c>
      <c r="W221" s="41">
        <f t="shared" si="14"/>
        <v>4088.0000000000005</v>
      </c>
      <c r="X221" s="6"/>
      <c r="Y221" s="6">
        <v>2016</v>
      </c>
      <c r="Z221" s="42"/>
    </row>
    <row r="222" spans="1:26" ht="51" x14ac:dyDescent="0.2">
      <c r="A222" s="6" t="s">
        <v>1025</v>
      </c>
      <c r="B222" s="5" t="s">
        <v>32</v>
      </c>
      <c r="C222" s="5" t="s">
        <v>922</v>
      </c>
      <c r="D222" s="5" t="s">
        <v>923</v>
      </c>
      <c r="E222" s="5" t="s">
        <v>924</v>
      </c>
      <c r="F222" s="5" t="s">
        <v>925</v>
      </c>
      <c r="G222" s="5" t="s">
        <v>1026</v>
      </c>
      <c r="H222" s="5" t="s">
        <v>1027</v>
      </c>
      <c r="I222" s="6" t="s">
        <v>60</v>
      </c>
      <c r="J222" s="6">
        <v>0</v>
      </c>
      <c r="K222" s="6">
        <v>430000000</v>
      </c>
      <c r="L222" s="5" t="s">
        <v>40</v>
      </c>
      <c r="M222" s="6" t="s">
        <v>94</v>
      </c>
      <c r="N222" s="6" t="s">
        <v>73</v>
      </c>
      <c r="O222" s="6" t="s">
        <v>43</v>
      </c>
      <c r="P222" s="6" t="s">
        <v>84</v>
      </c>
      <c r="Q222" s="6" t="s">
        <v>51</v>
      </c>
      <c r="R222" s="6" t="s">
        <v>96</v>
      </c>
      <c r="S222" s="6" t="s">
        <v>97</v>
      </c>
      <c r="T222" s="41">
        <v>10</v>
      </c>
      <c r="U222" s="41">
        <v>365</v>
      </c>
      <c r="V222" s="41">
        <f t="shared" si="13"/>
        <v>3650</v>
      </c>
      <c r="W222" s="41">
        <f t="shared" si="14"/>
        <v>4088.0000000000005</v>
      </c>
      <c r="X222" s="6"/>
      <c r="Y222" s="6">
        <v>2016</v>
      </c>
      <c r="Z222" s="42"/>
    </row>
    <row r="223" spans="1:26" ht="51" x14ac:dyDescent="0.2">
      <c r="A223" s="6" t="s">
        <v>1028</v>
      </c>
      <c r="B223" s="5" t="s">
        <v>32</v>
      </c>
      <c r="C223" s="5" t="s">
        <v>922</v>
      </c>
      <c r="D223" s="5" t="s">
        <v>923</v>
      </c>
      <c r="E223" s="5" t="s">
        <v>924</v>
      </c>
      <c r="F223" s="5" t="s">
        <v>925</v>
      </c>
      <c r="G223" s="5" t="s">
        <v>1029</v>
      </c>
      <c r="H223" s="5" t="s">
        <v>1030</v>
      </c>
      <c r="I223" s="6" t="s">
        <v>60</v>
      </c>
      <c r="J223" s="6">
        <v>0</v>
      </c>
      <c r="K223" s="6">
        <v>430000000</v>
      </c>
      <c r="L223" s="5" t="s">
        <v>40</v>
      </c>
      <c r="M223" s="6" t="s">
        <v>94</v>
      </c>
      <c r="N223" s="6" t="s">
        <v>73</v>
      </c>
      <c r="O223" s="6" t="s">
        <v>43</v>
      </c>
      <c r="P223" s="6" t="s">
        <v>84</v>
      </c>
      <c r="Q223" s="6" t="s">
        <v>51</v>
      </c>
      <c r="R223" s="6" t="s">
        <v>96</v>
      </c>
      <c r="S223" s="6" t="s">
        <v>97</v>
      </c>
      <c r="T223" s="41">
        <v>10</v>
      </c>
      <c r="U223" s="41">
        <v>365</v>
      </c>
      <c r="V223" s="41">
        <f t="shared" si="13"/>
        <v>3650</v>
      </c>
      <c r="W223" s="41">
        <f t="shared" si="14"/>
        <v>4088.0000000000005</v>
      </c>
      <c r="X223" s="6"/>
      <c r="Y223" s="6">
        <v>2016</v>
      </c>
      <c r="Z223" s="42"/>
    </row>
    <row r="224" spans="1:26" ht="51" x14ac:dyDescent="0.2">
      <c r="A224" s="6" t="s">
        <v>1031</v>
      </c>
      <c r="B224" s="5" t="s">
        <v>32</v>
      </c>
      <c r="C224" s="5" t="s">
        <v>1032</v>
      </c>
      <c r="D224" s="5" t="s">
        <v>1033</v>
      </c>
      <c r="E224" s="5" t="s">
        <v>1034</v>
      </c>
      <c r="F224" s="5" t="s">
        <v>1035</v>
      </c>
      <c r="G224" s="5" t="s">
        <v>1036</v>
      </c>
      <c r="H224" s="5" t="s">
        <v>1037</v>
      </c>
      <c r="I224" s="6" t="s">
        <v>60</v>
      </c>
      <c r="J224" s="6">
        <v>0</v>
      </c>
      <c r="K224" s="6">
        <v>430000000</v>
      </c>
      <c r="L224" s="5" t="s">
        <v>40</v>
      </c>
      <c r="M224" s="6" t="s">
        <v>94</v>
      </c>
      <c r="N224" s="6" t="s">
        <v>73</v>
      </c>
      <c r="O224" s="6" t="s">
        <v>43</v>
      </c>
      <c r="P224" s="6" t="s">
        <v>84</v>
      </c>
      <c r="Q224" s="6" t="s">
        <v>51</v>
      </c>
      <c r="R224" s="6" t="s">
        <v>96</v>
      </c>
      <c r="S224" s="6" t="s">
        <v>97</v>
      </c>
      <c r="T224" s="41">
        <v>2</v>
      </c>
      <c r="U224" s="41">
        <v>177500</v>
      </c>
      <c r="V224" s="41">
        <f t="shared" si="13"/>
        <v>355000</v>
      </c>
      <c r="W224" s="41">
        <f t="shared" si="14"/>
        <v>397600.00000000006</v>
      </c>
      <c r="X224" s="6"/>
      <c r="Y224" s="6">
        <v>2016</v>
      </c>
      <c r="Z224" s="42"/>
    </row>
    <row r="225" spans="1:26" ht="51" x14ac:dyDescent="0.2">
      <c r="A225" s="6" t="s">
        <v>1038</v>
      </c>
      <c r="B225" s="5" t="s">
        <v>32</v>
      </c>
      <c r="C225" s="5" t="s">
        <v>1039</v>
      </c>
      <c r="D225" s="5" t="s">
        <v>1040</v>
      </c>
      <c r="E225" s="5" t="s">
        <v>1041</v>
      </c>
      <c r="F225" s="5" t="s">
        <v>1042</v>
      </c>
      <c r="G225" s="5" t="s">
        <v>1043</v>
      </c>
      <c r="H225" s="5" t="s">
        <v>1044</v>
      </c>
      <c r="I225" s="6" t="s">
        <v>60</v>
      </c>
      <c r="J225" s="6">
        <v>0</v>
      </c>
      <c r="K225" s="6">
        <v>430000000</v>
      </c>
      <c r="L225" s="5" t="s">
        <v>40</v>
      </c>
      <c r="M225" s="6" t="s">
        <v>94</v>
      </c>
      <c r="N225" s="6" t="s">
        <v>73</v>
      </c>
      <c r="O225" s="6" t="s">
        <v>43</v>
      </c>
      <c r="P225" s="6" t="s">
        <v>84</v>
      </c>
      <c r="Q225" s="6" t="s">
        <v>51</v>
      </c>
      <c r="R225" s="6" t="s">
        <v>96</v>
      </c>
      <c r="S225" s="6" t="s">
        <v>97</v>
      </c>
      <c r="T225" s="41">
        <v>2</v>
      </c>
      <c r="U225" s="41">
        <v>47000</v>
      </c>
      <c r="V225" s="41">
        <f t="shared" si="13"/>
        <v>94000</v>
      </c>
      <c r="W225" s="41">
        <f t="shared" si="14"/>
        <v>105280.00000000001</v>
      </c>
      <c r="X225" s="6"/>
      <c r="Y225" s="6">
        <v>2016</v>
      </c>
      <c r="Z225" s="42"/>
    </row>
    <row r="226" spans="1:26" ht="51" x14ac:dyDescent="0.2">
      <c r="A226" s="6" t="s">
        <v>1045</v>
      </c>
      <c r="B226" s="5" t="s">
        <v>32</v>
      </c>
      <c r="C226" s="5" t="s">
        <v>1046</v>
      </c>
      <c r="D226" s="5" t="s">
        <v>1047</v>
      </c>
      <c r="E226" s="5" t="s">
        <v>1048</v>
      </c>
      <c r="F226" s="5" t="s">
        <v>1049</v>
      </c>
      <c r="G226" s="5" t="s">
        <v>1050</v>
      </c>
      <c r="H226" s="5" t="s">
        <v>1051</v>
      </c>
      <c r="I226" s="6" t="s">
        <v>60</v>
      </c>
      <c r="J226" s="6">
        <v>0</v>
      </c>
      <c r="K226" s="6">
        <v>430000000</v>
      </c>
      <c r="L226" s="5" t="s">
        <v>40</v>
      </c>
      <c r="M226" s="6" t="s">
        <v>94</v>
      </c>
      <c r="N226" s="6" t="s">
        <v>73</v>
      </c>
      <c r="O226" s="6" t="s">
        <v>43</v>
      </c>
      <c r="P226" s="6" t="s">
        <v>84</v>
      </c>
      <c r="Q226" s="6" t="s">
        <v>51</v>
      </c>
      <c r="R226" s="6" t="s">
        <v>96</v>
      </c>
      <c r="S226" s="6" t="s">
        <v>97</v>
      </c>
      <c r="T226" s="41">
        <v>1</v>
      </c>
      <c r="U226" s="41">
        <v>368000</v>
      </c>
      <c r="V226" s="41"/>
      <c r="W226" s="41"/>
      <c r="X226" s="6"/>
      <c r="Y226" s="6">
        <v>2016</v>
      </c>
      <c r="Z226" s="6"/>
    </row>
    <row r="227" spans="1:26" ht="51" x14ac:dyDescent="0.2">
      <c r="A227" s="6" t="s">
        <v>1052</v>
      </c>
      <c r="B227" s="5" t="s">
        <v>32</v>
      </c>
      <c r="C227" s="5" t="s">
        <v>1046</v>
      </c>
      <c r="D227" s="5" t="s">
        <v>1047</v>
      </c>
      <c r="E227" s="5" t="s">
        <v>1048</v>
      </c>
      <c r="F227" s="5" t="s">
        <v>1049</v>
      </c>
      <c r="G227" s="5" t="s">
        <v>1050</v>
      </c>
      <c r="H227" s="5" t="s">
        <v>1051</v>
      </c>
      <c r="I227" s="6" t="s">
        <v>60</v>
      </c>
      <c r="J227" s="6">
        <v>0</v>
      </c>
      <c r="K227" s="6">
        <v>430000000</v>
      </c>
      <c r="L227" s="5" t="s">
        <v>40</v>
      </c>
      <c r="M227" s="6" t="s">
        <v>685</v>
      </c>
      <c r="N227" s="6" t="s">
        <v>73</v>
      </c>
      <c r="O227" s="6" t="s">
        <v>43</v>
      </c>
      <c r="P227" s="6" t="s">
        <v>84</v>
      </c>
      <c r="Q227" s="6" t="s">
        <v>51</v>
      </c>
      <c r="R227" s="6" t="s">
        <v>96</v>
      </c>
      <c r="S227" s="6" t="s">
        <v>97</v>
      </c>
      <c r="T227" s="41">
        <v>1</v>
      </c>
      <c r="U227" s="41">
        <v>368000</v>
      </c>
      <c r="V227" s="41">
        <f>T227*U227</f>
        <v>368000</v>
      </c>
      <c r="W227" s="41">
        <f>V227*1.12</f>
        <v>412160.00000000006</v>
      </c>
      <c r="X227" s="6"/>
      <c r="Y227" s="6">
        <v>2016</v>
      </c>
      <c r="Z227" s="6" t="s">
        <v>686</v>
      </c>
    </row>
    <row r="228" spans="1:26" ht="51" x14ac:dyDescent="0.2">
      <c r="A228" s="6" t="s">
        <v>1053</v>
      </c>
      <c r="B228" s="5" t="s">
        <v>32</v>
      </c>
      <c r="C228" s="5" t="s">
        <v>1054</v>
      </c>
      <c r="D228" s="5" t="s">
        <v>1055</v>
      </c>
      <c r="E228" s="5" t="s">
        <v>1056</v>
      </c>
      <c r="F228" s="5" t="s">
        <v>1057</v>
      </c>
      <c r="G228" s="5" t="s">
        <v>1058</v>
      </c>
      <c r="H228" s="5" t="s">
        <v>1059</v>
      </c>
      <c r="I228" s="6" t="s">
        <v>60</v>
      </c>
      <c r="J228" s="6">
        <v>0</v>
      </c>
      <c r="K228" s="6">
        <v>430000000</v>
      </c>
      <c r="L228" s="5" t="s">
        <v>40</v>
      </c>
      <c r="M228" s="6" t="s">
        <v>94</v>
      </c>
      <c r="N228" s="6" t="s">
        <v>73</v>
      </c>
      <c r="O228" s="6" t="s">
        <v>43</v>
      </c>
      <c r="P228" s="6" t="s">
        <v>84</v>
      </c>
      <c r="Q228" s="6" t="s">
        <v>51</v>
      </c>
      <c r="R228" s="6" t="s">
        <v>96</v>
      </c>
      <c r="S228" s="6" t="s">
        <v>97</v>
      </c>
      <c r="T228" s="41">
        <v>2</v>
      </c>
      <c r="U228" s="41">
        <v>30790</v>
      </c>
      <c r="V228" s="41">
        <f>T228*U228</f>
        <v>61580</v>
      </c>
      <c r="W228" s="41">
        <f>V228*1.12</f>
        <v>68969.600000000006</v>
      </c>
      <c r="X228" s="6"/>
      <c r="Y228" s="6">
        <v>2016</v>
      </c>
      <c r="Z228" s="42"/>
    </row>
    <row r="229" spans="1:26" ht="51" x14ac:dyDescent="0.2">
      <c r="A229" s="6" t="s">
        <v>1060</v>
      </c>
      <c r="B229" s="5" t="s">
        <v>32</v>
      </c>
      <c r="C229" s="5" t="s">
        <v>1061</v>
      </c>
      <c r="D229" s="5" t="s">
        <v>1062</v>
      </c>
      <c r="E229" s="5" t="s">
        <v>1063</v>
      </c>
      <c r="F229" s="5" t="s">
        <v>1057</v>
      </c>
      <c r="G229" s="5" t="s">
        <v>1064</v>
      </c>
      <c r="H229" s="5" t="s">
        <v>1065</v>
      </c>
      <c r="I229" s="6" t="s">
        <v>60</v>
      </c>
      <c r="J229" s="6">
        <v>0</v>
      </c>
      <c r="K229" s="6">
        <v>430000000</v>
      </c>
      <c r="L229" s="5" t="s">
        <v>40</v>
      </c>
      <c r="M229" s="6" t="s">
        <v>94</v>
      </c>
      <c r="N229" s="6" t="s">
        <v>73</v>
      </c>
      <c r="O229" s="6" t="s">
        <v>43</v>
      </c>
      <c r="P229" s="6" t="s">
        <v>84</v>
      </c>
      <c r="Q229" s="6" t="s">
        <v>51</v>
      </c>
      <c r="R229" s="6" t="s">
        <v>96</v>
      </c>
      <c r="S229" s="6" t="s">
        <v>97</v>
      </c>
      <c r="T229" s="41">
        <v>2</v>
      </c>
      <c r="U229" s="41">
        <v>19000</v>
      </c>
      <c r="V229" s="41">
        <f>T229*U229</f>
        <v>38000</v>
      </c>
      <c r="W229" s="41">
        <f>V229*1.12</f>
        <v>42560.000000000007</v>
      </c>
      <c r="X229" s="6"/>
      <c r="Y229" s="6">
        <v>2016</v>
      </c>
      <c r="Z229" s="42"/>
    </row>
    <row r="230" spans="1:26" ht="51" x14ac:dyDescent="0.2">
      <c r="A230" s="6" t="s">
        <v>1066</v>
      </c>
      <c r="B230" s="5" t="s">
        <v>32</v>
      </c>
      <c r="C230" s="5" t="s">
        <v>1067</v>
      </c>
      <c r="D230" s="5" t="s">
        <v>1068</v>
      </c>
      <c r="E230" s="5" t="s">
        <v>1069</v>
      </c>
      <c r="F230" s="5" t="s">
        <v>1070</v>
      </c>
      <c r="G230" s="5" t="s">
        <v>1071</v>
      </c>
      <c r="H230" s="5" t="s">
        <v>1072</v>
      </c>
      <c r="I230" s="6" t="s">
        <v>60</v>
      </c>
      <c r="J230" s="6">
        <v>0</v>
      </c>
      <c r="K230" s="6">
        <v>430000000</v>
      </c>
      <c r="L230" s="5" t="s">
        <v>40</v>
      </c>
      <c r="M230" s="6" t="s">
        <v>94</v>
      </c>
      <c r="N230" s="6" t="s">
        <v>73</v>
      </c>
      <c r="O230" s="6" t="s">
        <v>43</v>
      </c>
      <c r="P230" s="6" t="s">
        <v>84</v>
      </c>
      <c r="Q230" s="6" t="s">
        <v>51</v>
      </c>
      <c r="R230" s="6" t="s">
        <v>96</v>
      </c>
      <c r="S230" s="6" t="s">
        <v>97</v>
      </c>
      <c r="T230" s="41">
        <v>2</v>
      </c>
      <c r="U230" s="41">
        <v>60000</v>
      </c>
      <c r="V230" s="41">
        <f>T230*U230</f>
        <v>120000</v>
      </c>
      <c r="W230" s="41">
        <f>V230*1.12</f>
        <v>134400</v>
      </c>
      <c r="X230" s="6"/>
      <c r="Y230" s="6">
        <v>2016</v>
      </c>
      <c r="Z230" s="42"/>
    </row>
    <row r="231" spans="1:26" ht="51" x14ac:dyDescent="0.2">
      <c r="A231" s="6" t="s">
        <v>1073</v>
      </c>
      <c r="B231" s="5" t="s">
        <v>32</v>
      </c>
      <c r="C231" s="5" t="s">
        <v>1074</v>
      </c>
      <c r="D231" s="5" t="s">
        <v>89</v>
      </c>
      <c r="E231" s="5" t="s">
        <v>1075</v>
      </c>
      <c r="F231" s="5" t="s">
        <v>1076</v>
      </c>
      <c r="G231" s="5" t="s">
        <v>1077</v>
      </c>
      <c r="H231" s="5" t="s">
        <v>1078</v>
      </c>
      <c r="I231" s="6" t="s">
        <v>47</v>
      </c>
      <c r="J231" s="6">
        <v>0</v>
      </c>
      <c r="K231" s="6">
        <v>430000000</v>
      </c>
      <c r="L231" s="5" t="s">
        <v>40</v>
      </c>
      <c r="M231" s="6" t="s">
        <v>94</v>
      </c>
      <c r="N231" s="6" t="s">
        <v>73</v>
      </c>
      <c r="O231" s="6" t="s">
        <v>43</v>
      </c>
      <c r="P231" s="6" t="s">
        <v>84</v>
      </c>
      <c r="Q231" s="6" t="s">
        <v>51</v>
      </c>
      <c r="R231" s="6" t="s">
        <v>96</v>
      </c>
      <c r="S231" s="6" t="s">
        <v>97</v>
      </c>
      <c r="T231" s="41">
        <v>5000</v>
      </c>
      <c r="U231" s="41">
        <v>150</v>
      </c>
      <c r="V231" s="41"/>
      <c r="W231" s="41"/>
      <c r="X231" s="6"/>
      <c r="Y231" s="6">
        <v>2016</v>
      </c>
      <c r="Z231" s="6"/>
    </row>
    <row r="232" spans="1:26" ht="51" x14ac:dyDescent="0.2">
      <c r="A232" s="6" t="s">
        <v>1079</v>
      </c>
      <c r="B232" s="5" t="s">
        <v>32</v>
      </c>
      <c r="C232" s="5" t="s">
        <v>1074</v>
      </c>
      <c r="D232" s="5" t="s">
        <v>89</v>
      </c>
      <c r="E232" s="5" t="s">
        <v>1075</v>
      </c>
      <c r="F232" s="5" t="s">
        <v>1076</v>
      </c>
      <c r="G232" s="5" t="s">
        <v>1077</v>
      </c>
      <c r="H232" s="5" t="s">
        <v>1078</v>
      </c>
      <c r="I232" s="6" t="s">
        <v>60</v>
      </c>
      <c r="J232" s="6">
        <v>0</v>
      </c>
      <c r="K232" s="6">
        <v>430000000</v>
      </c>
      <c r="L232" s="5" t="s">
        <v>40</v>
      </c>
      <c r="M232" s="6" t="s">
        <v>685</v>
      </c>
      <c r="N232" s="6" t="s">
        <v>73</v>
      </c>
      <c r="O232" s="6" t="s">
        <v>43</v>
      </c>
      <c r="P232" s="6" t="s">
        <v>84</v>
      </c>
      <c r="Q232" s="6" t="s">
        <v>51</v>
      </c>
      <c r="R232" s="6" t="s">
        <v>96</v>
      </c>
      <c r="S232" s="6" t="s">
        <v>97</v>
      </c>
      <c r="T232" s="41">
        <v>5000</v>
      </c>
      <c r="U232" s="41">
        <v>150</v>
      </c>
      <c r="V232" s="41">
        <f t="shared" ref="V232:V237" si="15">T232*U232</f>
        <v>750000</v>
      </c>
      <c r="W232" s="41">
        <f t="shared" ref="W232:W237" si="16">V232*1.12</f>
        <v>840000.00000000012</v>
      </c>
      <c r="X232" s="6"/>
      <c r="Y232" s="6">
        <v>2016</v>
      </c>
      <c r="Z232" s="6" t="s">
        <v>1080</v>
      </c>
    </row>
    <row r="233" spans="1:26" ht="51" x14ac:dyDescent="0.2">
      <c r="A233" s="6" t="s">
        <v>1081</v>
      </c>
      <c r="B233" s="5" t="s">
        <v>32</v>
      </c>
      <c r="C233" s="5" t="s">
        <v>1082</v>
      </c>
      <c r="D233" s="5" t="s">
        <v>1083</v>
      </c>
      <c r="E233" s="5" t="s">
        <v>1084</v>
      </c>
      <c r="F233" s="5" t="s">
        <v>1085</v>
      </c>
      <c r="G233" s="5" t="s">
        <v>1086</v>
      </c>
      <c r="H233" s="5" t="s">
        <v>1087</v>
      </c>
      <c r="I233" s="6" t="s">
        <v>60</v>
      </c>
      <c r="J233" s="6">
        <v>0</v>
      </c>
      <c r="K233" s="6">
        <v>430000000</v>
      </c>
      <c r="L233" s="5" t="s">
        <v>40</v>
      </c>
      <c r="M233" s="6" t="s">
        <v>94</v>
      </c>
      <c r="N233" s="6" t="s">
        <v>73</v>
      </c>
      <c r="O233" s="6" t="s">
        <v>43</v>
      </c>
      <c r="P233" s="6" t="s">
        <v>84</v>
      </c>
      <c r="Q233" s="6" t="s">
        <v>51</v>
      </c>
      <c r="R233" s="6" t="s">
        <v>96</v>
      </c>
      <c r="S233" s="6" t="s">
        <v>97</v>
      </c>
      <c r="T233" s="41">
        <v>1</v>
      </c>
      <c r="U233" s="41">
        <v>675000</v>
      </c>
      <c r="V233" s="41">
        <f t="shared" si="15"/>
        <v>675000</v>
      </c>
      <c r="W233" s="41">
        <f t="shared" si="16"/>
        <v>756000.00000000012</v>
      </c>
      <c r="X233" s="6"/>
      <c r="Y233" s="6">
        <v>2016</v>
      </c>
      <c r="Z233" s="42"/>
    </row>
    <row r="234" spans="1:26" ht="51" x14ac:dyDescent="0.2">
      <c r="A234" s="6" t="s">
        <v>1088</v>
      </c>
      <c r="B234" s="5" t="s">
        <v>32</v>
      </c>
      <c r="C234" s="5" t="s">
        <v>818</v>
      </c>
      <c r="D234" s="5" t="s">
        <v>819</v>
      </c>
      <c r="E234" s="5" t="s">
        <v>1089</v>
      </c>
      <c r="F234" s="5" t="s">
        <v>821</v>
      </c>
      <c r="G234" s="5" t="s">
        <v>1090</v>
      </c>
      <c r="H234" s="5" t="s">
        <v>1091</v>
      </c>
      <c r="I234" s="6" t="s">
        <v>60</v>
      </c>
      <c r="J234" s="6">
        <v>0</v>
      </c>
      <c r="K234" s="6">
        <v>430000000</v>
      </c>
      <c r="L234" s="5" t="s">
        <v>40</v>
      </c>
      <c r="M234" s="6" t="s">
        <v>94</v>
      </c>
      <c r="N234" s="6" t="s">
        <v>73</v>
      </c>
      <c r="O234" s="6" t="s">
        <v>43</v>
      </c>
      <c r="P234" s="6" t="s">
        <v>84</v>
      </c>
      <c r="Q234" s="6" t="s">
        <v>51</v>
      </c>
      <c r="R234" s="6" t="s">
        <v>96</v>
      </c>
      <c r="S234" s="6" t="s">
        <v>97</v>
      </c>
      <c r="T234" s="41">
        <v>1</v>
      </c>
      <c r="U234" s="41">
        <v>100200</v>
      </c>
      <c r="V234" s="41">
        <f t="shared" si="15"/>
        <v>100200</v>
      </c>
      <c r="W234" s="41">
        <f t="shared" si="16"/>
        <v>112224.00000000001</v>
      </c>
      <c r="X234" s="6"/>
      <c r="Y234" s="6">
        <v>2016</v>
      </c>
      <c r="Z234" s="42"/>
    </row>
    <row r="235" spans="1:26" ht="51" x14ac:dyDescent="0.2">
      <c r="A235" s="6" t="s">
        <v>1092</v>
      </c>
      <c r="B235" s="5" t="s">
        <v>32</v>
      </c>
      <c r="C235" s="5" t="s">
        <v>1093</v>
      </c>
      <c r="D235" s="5" t="s">
        <v>1094</v>
      </c>
      <c r="E235" s="5" t="s">
        <v>1095</v>
      </c>
      <c r="F235" s="5" t="s">
        <v>1096</v>
      </c>
      <c r="G235" s="5" t="s">
        <v>1095</v>
      </c>
      <c r="H235" s="5" t="s">
        <v>1097</v>
      </c>
      <c r="I235" s="6" t="s">
        <v>47</v>
      </c>
      <c r="J235" s="6">
        <v>0</v>
      </c>
      <c r="K235" s="6">
        <v>430000000</v>
      </c>
      <c r="L235" s="5" t="s">
        <v>40</v>
      </c>
      <c r="M235" s="6" t="s">
        <v>94</v>
      </c>
      <c r="N235" s="6" t="s">
        <v>73</v>
      </c>
      <c r="O235" s="6" t="s">
        <v>43</v>
      </c>
      <c r="P235" s="6" t="s">
        <v>84</v>
      </c>
      <c r="Q235" s="6" t="s">
        <v>51</v>
      </c>
      <c r="R235" s="6" t="s">
        <v>96</v>
      </c>
      <c r="S235" s="6" t="s">
        <v>97</v>
      </c>
      <c r="T235" s="41">
        <v>2</v>
      </c>
      <c r="U235" s="41">
        <v>270000</v>
      </c>
      <c r="V235" s="41">
        <f t="shared" si="15"/>
        <v>540000</v>
      </c>
      <c r="W235" s="41">
        <f t="shared" si="16"/>
        <v>604800</v>
      </c>
      <c r="X235" s="6"/>
      <c r="Y235" s="6">
        <v>2016</v>
      </c>
      <c r="Z235" s="42"/>
    </row>
    <row r="236" spans="1:26" ht="63.75" x14ac:dyDescent="0.2">
      <c r="A236" s="6" t="s">
        <v>1098</v>
      </c>
      <c r="B236" s="5" t="s">
        <v>32</v>
      </c>
      <c r="C236" s="5" t="s">
        <v>1093</v>
      </c>
      <c r="D236" s="5" t="s">
        <v>1094</v>
      </c>
      <c r="E236" s="5" t="s">
        <v>1099</v>
      </c>
      <c r="F236" s="5" t="s">
        <v>1096</v>
      </c>
      <c r="G236" s="5" t="s">
        <v>1099</v>
      </c>
      <c r="H236" s="5" t="s">
        <v>1100</v>
      </c>
      <c r="I236" s="6" t="s">
        <v>47</v>
      </c>
      <c r="J236" s="6">
        <v>0</v>
      </c>
      <c r="K236" s="6">
        <v>430000000</v>
      </c>
      <c r="L236" s="5" t="s">
        <v>40</v>
      </c>
      <c r="M236" s="6" t="s">
        <v>94</v>
      </c>
      <c r="N236" s="6" t="s">
        <v>73</v>
      </c>
      <c r="O236" s="6" t="s">
        <v>43</v>
      </c>
      <c r="P236" s="6" t="s">
        <v>84</v>
      </c>
      <c r="Q236" s="6" t="s">
        <v>51</v>
      </c>
      <c r="R236" s="6" t="s">
        <v>96</v>
      </c>
      <c r="S236" s="6" t="s">
        <v>97</v>
      </c>
      <c r="T236" s="41">
        <v>2</v>
      </c>
      <c r="U236" s="41">
        <v>292500</v>
      </c>
      <c r="V236" s="41">
        <f t="shared" si="15"/>
        <v>585000</v>
      </c>
      <c r="W236" s="41">
        <f t="shared" si="16"/>
        <v>655200.00000000012</v>
      </c>
      <c r="X236" s="6"/>
      <c r="Y236" s="6">
        <v>2016</v>
      </c>
      <c r="Z236" s="42"/>
    </row>
    <row r="237" spans="1:26" ht="51" x14ac:dyDescent="0.2">
      <c r="A237" s="6" t="s">
        <v>1101</v>
      </c>
      <c r="B237" s="5" t="s">
        <v>32</v>
      </c>
      <c r="C237" s="5" t="s">
        <v>1102</v>
      </c>
      <c r="D237" s="5" t="s">
        <v>1103</v>
      </c>
      <c r="E237" s="5" t="s">
        <v>1104</v>
      </c>
      <c r="F237" s="5" t="s">
        <v>1105</v>
      </c>
      <c r="G237" s="5" t="s">
        <v>1106</v>
      </c>
      <c r="H237" s="5" t="s">
        <v>1107</v>
      </c>
      <c r="I237" s="6" t="s">
        <v>47</v>
      </c>
      <c r="J237" s="6">
        <v>0</v>
      </c>
      <c r="K237" s="6">
        <v>430000000</v>
      </c>
      <c r="L237" s="5" t="s">
        <v>40</v>
      </c>
      <c r="M237" s="6" t="s">
        <v>94</v>
      </c>
      <c r="N237" s="6" t="s">
        <v>73</v>
      </c>
      <c r="O237" s="6" t="s">
        <v>43</v>
      </c>
      <c r="P237" s="6" t="s">
        <v>84</v>
      </c>
      <c r="Q237" s="6" t="s">
        <v>51</v>
      </c>
      <c r="R237" s="6" t="s">
        <v>75</v>
      </c>
      <c r="S237" s="6" t="s">
        <v>76</v>
      </c>
      <c r="T237" s="41">
        <v>1</v>
      </c>
      <c r="U237" s="41">
        <v>1301000</v>
      </c>
      <c r="V237" s="41">
        <f t="shared" si="15"/>
        <v>1301000</v>
      </c>
      <c r="W237" s="41">
        <f t="shared" si="16"/>
        <v>1457120.0000000002</v>
      </c>
      <c r="X237" s="6"/>
      <c r="Y237" s="6">
        <v>2016</v>
      </c>
      <c r="Z237" s="42"/>
    </row>
    <row r="238" spans="1:26" ht="51" x14ac:dyDescent="0.2">
      <c r="A238" s="6" t="s">
        <v>1108</v>
      </c>
      <c r="B238" s="5" t="s">
        <v>32</v>
      </c>
      <c r="C238" s="5" t="s">
        <v>1109</v>
      </c>
      <c r="D238" s="5" t="s">
        <v>1110</v>
      </c>
      <c r="E238" s="5" t="s">
        <v>1111</v>
      </c>
      <c r="F238" s="5" t="s">
        <v>1112</v>
      </c>
      <c r="G238" s="5" t="s">
        <v>1113</v>
      </c>
      <c r="H238" s="5" t="s">
        <v>1114</v>
      </c>
      <c r="I238" s="6" t="s">
        <v>60</v>
      </c>
      <c r="J238" s="6">
        <v>0</v>
      </c>
      <c r="K238" s="6">
        <v>430000000</v>
      </c>
      <c r="L238" s="5" t="s">
        <v>40</v>
      </c>
      <c r="M238" s="6" t="s">
        <v>1115</v>
      </c>
      <c r="N238" s="6" t="s">
        <v>42</v>
      </c>
      <c r="O238" s="6" t="s">
        <v>43</v>
      </c>
      <c r="P238" s="6" t="s">
        <v>84</v>
      </c>
      <c r="Q238" s="6" t="s">
        <v>51</v>
      </c>
      <c r="R238" s="6" t="s">
        <v>96</v>
      </c>
      <c r="S238" s="6" t="s">
        <v>97</v>
      </c>
      <c r="T238" s="41">
        <v>30</v>
      </c>
      <c r="U238" s="41">
        <v>21670</v>
      </c>
      <c r="V238" s="41"/>
      <c r="W238" s="41"/>
      <c r="X238" s="6"/>
      <c r="Y238" s="6">
        <v>2016</v>
      </c>
      <c r="Z238" s="6"/>
    </row>
    <row r="239" spans="1:26" ht="51" x14ac:dyDescent="0.2">
      <c r="A239" s="6" t="s">
        <v>1116</v>
      </c>
      <c r="B239" s="5" t="s">
        <v>32</v>
      </c>
      <c r="C239" s="5" t="s">
        <v>1109</v>
      </c>
      <c r="D239" s="5" t="s">
        <v>1110</v>
      </c>
      <c r="E239" s="5" t="s">
        <v>1111</v>
      </c>
      <c r="F239" s="5" t="s">
        <v>1112</v>
      </c>
      <c r="G239" s="5" t="s">
        <v>1113</v>
      </c>
      <c r="H239" s="5" t="s">
        <v>1114</v>
      </c>
      <c r="I239" s="6" t="s">
        <v>60</v>
      </c>
      <c r="J239" s="6">
        <v>0</v>
      </c>
      <c r="K239" s="6">
        <v>430000000</v>
      </c>
      <c r="L239" s="5" t="s">
        <v>40</v>
      </c>
      <c r="M239" s="6" t="s">
        <v>685</v>
      </c>
      <c r="N239" s="6" t="s">
        <v>42</v>
      </c>
      <c r="O239" s="6" t="s">
        <v>43</v>
      </c>
      <c r="P239" s="6" t="s">
        <v>84</v>
      </c>
      <c r="Q239" s="6" t="s">
        <v>51</v>
      </c>
      <c r="R239" s="6" t="s">
        <v>96</v>
      </c>
      <c r="S239" s="6" t="s">
        <v>97</v>
      </c>
      <c r="T239" s="41">
        <v>30</v>
      </c>
      <c r="U239" s="41">
        <v>21670</v>
      </c>
      <c r="V239" s="41">
        <f>T239*U239</f>
        <v>650100</v>
      </c>
      <c r="W239" s="41">
        <f>V239*1.12</f>
        <v>728112.00000000012</v>
      </c>
      <c r="X239" s="6"/>
      <c r="Y239" s="6">
        <v>2016</v>
      </c>
      <c r="Z239" s="6" t="s">
        <v>686</v>
      </c>
    </row>
    <row r="240" spans="1:26" ht="51" x14ac:dyDescent="0.2">
      <c r="A240" s="6" t="s">
        <v>1117</v>
      </c>
      <c r="B240" s="5" t="s">
        <v>32</v>
      </c>
      <c r="C240" s="5" t="s">
        <v>1118</v>
      </c>
      <c r="D240" s="5" t="s">
        <v>1119</v>
      </c>
      <c r="E240" s="5" t="s">
        <v>1120</v>
      </c>
      <c r="F240" s="5" t="s">
        <v>1121</v>
      </c>
      <c r="G240" s="5" t="s">
        <v>1122</v>
      </c>
      <c r="H240" s="5" t="s">
        <v>1123</v>
      </c>
      <c r="I240" s="6" t="s">
        <v>47</v>
      </c>
      <c r="J240" s="6">
        <v>0</v>
      </c>
      <c r="K240" s="6">
        <v>430000000</v>
      </c>
      <c r="L240" s="5" t="s">
        <v>40</v>
      </c>
      <c r="M240" s="6" t="s">
        <v>1115</v>
      </c>
      <c r="N240" s="6" t="s">
        <v>42</v>
      </c>
      <c r="O240" s="6" t="s">
        <v>43</v>
      </c>
      <c r="P240" s="6" t="s">
        <v>84</v>
      </c>
      <c r="Q240" s="6" t="s">
        <v>51</v>
      </c>
      <c r="R240" s="6" t="s">
        <v>96</v>
      </c>
      <c r="S240" s="6" t="s">
        <v>97</v>
      </c>
      <c r="T240" s="41">
        <v>20</v>
      </c>
      <c r="U240" s="41">
        <v>3478</v>
      </c>
      <c r="V240" s="41">
        <f>T240*U240</f>
        <v>69560</v>
      </c>
      <c r="W240" s="41">
        <f>V240*1.12</f>
        <v>77907.200000000012</v>
      </c>
      <c r="X240" s="6"/>
      <c r="Y240" s="6">
        <v>2016</v>
      </c>
      <c r="Z240" s="42"/>
    </row>
    <row r="241" spans="1:26" ht="51" x14ac:dyDescent="0.2">
      <c r="A241" s="6" t="s">
        <v>1124</v>
      </c>
      <c r="B241" s="5" t="s">
        <v>32</v>
      </c>
      <c r="C241" s="5" t="s">
        <v>1125</v>
      </c>
      <c r="D241" s="5" t="s">
        <v>1126</v>
      </c>
      <c r="E241" s="5" t="s">
        <v>1127</v>
      </c>
      <c r="F241" s="5" t="s">
        <v>1128</v>
      </c>
      <c r="G241" s="5" t="s">
        <v>1129</v>
      </c>
      <c r="H241" s="5" t="s">
        <v>1130</v>
      </c>
      <c r="I241" s="6" t="s">
        <v>47</v>
      </c>
      <c r="J241" s="6">
        <v>0</v>
      </c>
      <c r="K241" s="6">
        <v>430000000</v>
      </c>
      <c r="L241" s="5" t="s">
        <v>40</v>
      </c>
      <c r="M241" s="6" t="s">
        <v>1115</v>
      </c>
      <c r="N241" s="6" t="s">
        <v>42</v>
      </c>
      <c r="O241" s="6" t="s">
        <v>43</v>
      </c>
      <c r="P241" s="6" t="s">
        <v>84</v>
      </c>
      <c r="Q241" s="6" t="s">
        <v>51</v>
      </c>
      <c r="R241" s="6" t="s">
        <v>96</v>
      </c>
      <c r="S241" s="6" t="s">
        <v>97</v>
      </c>
      <c r="T241" s="41">
        <v>10</v>
      </c>
      <c r="U241" s="41">
        <v>231500</v>
      </c>
      <c r="V241" s="41"/>
      <c r="W241" s="41"/>
      <c r="X241" s="6"/>
      <c r="Y241" s="6">
        <v>2016</v>
      </c>
      <c r="Z241" s="6"/>
    </row>
    <row r="242" spans="1:26" ht="51" x14ac:dyDescent="0.2">
      <c r="A242" s="6" t="s">
        <v>1131</v>
      </c>
      <c r="B242" s="5" t="s">
        <v>32</v>
      </c>
      <c r="C242" s="5" t="s">
        <v>1125</v>
      </c>
      <c r="D242" s="5" t="s">
        <v>1126</v>
      </c>
      <c r="E242" s="5" t="s">
        <v>1127</v>
      </c>
      <c r="F242" s="5" t="s">
        <v>1128</v>
      </c>
      <c r="G242" s="5" t="s">
        <v>1129</v>
      </c>
      <c r="H242" s="5" t="s">
        <v>1130</v>
      </c>
      <c r="I242" s="6" t="s">
        <v>47</v>
      </c>
      <c r="J242" s="6">
        <v>0</v>
      </c>
      <c r="K242" s="6">
        <v>430000000</v>
      </c>
      <c r="L242" s="5" t="s">
        <v>40</v>
      </c>
      <c r="M242" s="6" t="s">
        <v>685</v>
      </c>
      <c r="N242" s="6" t="s">
        <v>42</v>
      </c>
      <c r="O242" s="6" t="s">
        <v>43</v>
      </c>
      <c r="P242" s="6" t="s">
        <v>84</v>
      </c>
      <c r="Q242" s="6" t="s">
        <v>51</v>
      </c>
      <c r="R242" s="6" t="s">
        <v>96</v>
      </c>
      <c r="S242" s="6" t="s">
        <v>97</v>
      </c>
      <c r="T242" s="41">
        <v>10</v>
      </c>
      <c r="U242" s="41">
        <v>231500</v>
      </c>
      <c r="V242" s="41">
        <f>T242*U242</f>
        <v>2315000</v>
      </c>
      <c r="W242" s="41">
        <f>V242*1.12</f>
        <v>2592800.0000000005</v>
      </c>
      <c r="X242" s="6"/>
      <c r="Y242" s="6">
        <v>2016</v>
      </c>
      <c r="Z242" s="6" t="s">
        <v>686</v>
      </c>
    </row>
    <row r="243" spans="1:26" ht="51" x14ac:dyDescent="0.2">
      <c r="A243" s="6" t="s">
        <v>1132</v>
      </c>
      <c r="B243" s="5" t="s">
        <v>32</v>
      </c>
      <c r="C243" s="5" t="s">
        <v>1133</v>
      </c>
      <c r="D243" s="5" t="s">
        <v>1134</v>
      </c>
      <c r="E243" s="5" t="s">
        <v>1135</v>
      </c>
      <c r="F243" s="5" t="s">
        <v>1136</v>
      </c>
      <c r="G243" s="5" t="s">
        <v>1137</v>
      </c>
      <c r="H243" s="5" t="s">
        <v>1138</v>
      </c>
      <c r="I243" s="6" t="s">
        <v>47</v>
      </c>
      <c r="J243" s="6">
        <v>0</v>
      </c>
      <c r="K243" s="6">
        <v>430000000</v>
      </c>
      <c r="L243" s="5" t="s">
        <v>40</v>
      </c>
      <c r="M243" s="6" t="s">
        <v>1115</v>
      </c>
      <c r="N243" s="6" t="s">
        <v>42</v>
      </c>
      <c r="O243" s="6" t="s">
        <v>43</v>
      </c>
      <c r="P243" s="6" t="s">
        <v>84</v>
      </c>
      <c r="Q243" s="6" t="s">
        <v>51</v>
      </c>
      <c r="R243" s="6" t="s">
        <v>96</v>
      </c>
      <c r="S243" s="6" t="s">
        <v>97</v>
      </c>
      <c r="T243" s="41">
        <v>10</v>
      </c>
      <c r="U243" s="41">
        <v>78000</v>
      </c>
      <c r="V243" s="41"/>
      <c r="W243" s="41"/>
      <c r="X243" s="6"/>
      <c r="Y243" s="6">
        <v>2016</v>
      </c>
      <c r="Z243" s="6"/>
    </row>
    <row r="244" spans="1:26" ht="51" x14ac:dyDescent="0.2">
      <c r="A244" s="6" t="s">
        <v>1139</v>
      </c>
      <c r="B244" s="5" t="s">
        <v>32</v>
      </c>
      <c r="C244" s="5" t="s">
        <v>1133</v>
      </c>
      <c r="D244" s="5" t="s">
        <v>1134</v>
      </c>
      <c r="E244" s="5" t="s">
        <v>1135</v>
      </c>
      <c r="F244" s="5" t="s">
        <v>1136</v>
      </c>
      <c r="G244" s="5" t="s">
        <v>1137</v>
      </c>
      <c r="H244" s="5" t="s">
        <v>1138</v>
      </c>
      <c r="I244" s="6" t="s">
        <v>47</v>
      </c>
      <c r="J244" s="6">
        <v>0</v>
      </c>
      <c r="K244" s="6">
        <v>430000000</v>
      </c>
      <c r="L244" s="5" t="s">
        <v>40</v>
      </c>
      <c r="M244" s="6" t="s">
        <v>685</v>
      </c>
      <c r="N244" s="6" t="s">
        <v>42</v>
      </c>
      <c r="O244" s="6" t="s">
        <v>43</v>
      </c>
      <c r="P244" s="6" t="s">
        <v>84</v>
      </c>
      <c r="Q244" s="6" t="s">
        <v>51</v>
      </c>
      <c r="R244" s="6" t="s">
        <v>96</v>
      </c>
      <c r="S244" s="6" t="s">
        <v>97</v>
      </c>
      <c r="T244" s="41">
        <v>10</v>
      </c>
      <c r="U244" s="41">
        <v>78000</v>
      </c>
      <c r="V244" s="41">
        <f>T244*U244</f>
        <v>780000</v>
      </c>
      <c r="W244" s="41">
        <f>V244*1.12</f>
        <v>873600.00000000012</v>
      </c>
      <c r="X244" s="6"/>
      <c r="Y244" s="6">
        <v>2016</v>
      </c>
      <c r="Z244" s="6" t="s">
        <v>686</v>
      </c>
    </row>
    <row r="245" spans="1:26" ht="51" x14ac:dyDescent="0.2">
      <c r="A245" s="6" t="s">
        <v>1140</v>
      </c>
      <c r="B245" s="5" t="s">
        <v>32</v>
      </c>
      <c r="C245" s="5" t="s">
        <v>1141</v>
      </c>
      <c r="D245" s="7" t="s">
        <v>1142</v>
      </c>
      <c r="E245" s="5" t="s">
        <v>1143</v>
      </c>
      <c r="F245" s="7" t="s">
        <v>1144</v>
      </c>
      <c r="G245" s="5" t="s">
        <v>1145</v>
      </c>
      <c r="H245" s="5" t="s">
        <v>1146</v>
      </c>
      <c r="I245" s="6" t="s">
        <v>47</v>
      </c>
      <c r="J245" s="6">
        <v>0</v>
      </c>
      <c r="K245" s="6">
        <v>430000000</v>
      </c>
      <c r="L245" s="5" t="s">
        <v>40</v>
      </c>
      <c r="M245" s="6" t="s">
        <v>1115</v>
      </c>
      <c r="N245" s="6" t="s">
        <v>42</v>
      </c>
      <c r="O245" s="6" t="s">
        <v>43</v>
      </c>
      <c r="P245" s="6" t="s">
        <v>303</v>
      </c>
      <c r="Q245" s="6" t="s">
        <v>51</v>
      </c>
      <c r="R245" s="6" t="s">
        <v>96</v>
      </c>
      <c r="S245" s="6" t="s">
        <v>97</v>
      </c>
      <c r="T245" s="41">
        <v>15</v>
      </c>
      <c r="U245" s="41">
        <v>102650</v>
      </c>
      <c r="V245" s="41"/>
      <c r="W245" s="41"/>
      <c r="X245" s="6"/>
      <c r="Y245" s="6">
        <v>2016</v>
      </c>
      <c r="Z245" s="6"/>
    </row>
    <row r="246" spans="1:26" ht="51" x14ac:dyDescent="0.2">
      <c r="A246" s="6" t="s">
        <v>1147</v>
      </c>
      <c r="B246" s="5" t="s">
        <v>32</v>
      </c>
      <c r="C246" s="5" t="s">
        <v>1141</v>
      </c>
      <c r="D246" s="7" t="s">
        <v>1142</v>
      </c>
      <c r="E246" s="5" t="s">
        <v>1143</v>
      </c>
      <c r="F246" s="7" t="s">
        <v>1144</v>
      </c>
      <c r="G246" s="5" t="s">
        <v>1145</v>
      </c>
      <c r="H246" s="5" t="s">
        <v>1146</v>
      </c>
      <c r="I246" s="6" t="s">
        <v>47</v>
      </c>
      <c r="J246" s="6">
        <v>0</v>
      </c>
      <c r="K246" s="6">
        <v>430000000</v>
      </c>
      <c r="L246" s="5" t="s">
        <v>40</v>
      </c>
      <c r="M246" s="6" t="s">
        <v>591</v>
      </c>
      <c r="N246" s="6" t="s">
        <v>42</v>
      </c>
      <c r="O246" s="6" t="s">
        <v>43</v>
      </c>
      <c r="P246" s="6" t="s">
        <v>303</v>
      </c>
      <c r="Q246" s="6" t="s">
        <v>51</v>
      </c>
      <c r="R246" s="6" t="s">
        <v>96</v>
      </c>
      <c r="S246" s="6" t="s">
        <v>97</v>
      </c>
      <c r="T246" s="41">
        <v>15</v>
      </c>
      <c r="U246" s="41">
        <v>102650</v>
      </c>
      <c r="V246" s="41">
        <f t="shared" ref="V246:V256" si="17">T246*U246</f>
        <v>1539750</v>
      </c>
      <c r="W246" s="41">
        <f t="shared" ref="W246:W256" si="18">V246*1.12</f>
        <v>1724520.0000000002</v>
      </c>
      <c r="X246" s="6"/>
      <c r="Y246" s="6">
        <v>2016</v>
      </c>
      <c r="Z246" s="6" t="s">
        <v>686</v>
      </c>
    </row>
    <row r="247" spans="1:26" ht="51" x14ac:dyDescent="0.2">
      <c r="A247" s="6" t="s">
        <v>1148</v>
      </c>
      <c r="B247" s="5" t="s">
        <v>32</v>
      </c>
      <c r="C247" s="5" t="s">
        <v>1149</v>
      </c>
      <c r="D247" s="5" t="s">
        <v>1150</v>
      </c>
      <c r="E247" s="5" t="s">
        <v>1151</v>
      </c>
      <c r="F247" s="5" t="s">
        <v>1152</v>
      </c>
      <c r="G247" s="5" t="s">
        <v>1153</v>
      </c>
      <c r="H247" s="5" t="s">
        <v>1152</v>
      </c>
      <c r="I247" s="6" t="s">
        <v>47</v>
      </c>
      <c r="J247" s="6">
        <v>0</v>
      </c>
      <c r="K247" s="6">
        <v>430000000</v>
      </c>
      <c r="L247" s="5" t="s">
        <v>40</v>
      </c>
      <c r="M247" s="6" t="s">
        <v>1115</v>
      </c>
      <c r="N247" s="6" t="s">
        <v>42</v>
      </c>
      <c r="O247" s="6" t="s">
        <v>43</v>
      </c>
      <c r="P247" s="6" t="s">
        <v>84</v>
      </c>
      <c r="Q247" s="6" t="s">
        <v>51</v>
      </c>
      <c r="R247" s="6">
        <v>736</v>
      </c>
      <c r="S247" s="6" t="s">
        <v>213</v>
      </c>
      <c r="T247" s="41">
        <v>5</v>
      </c>
      <c r="U247" s="41">
        <v>45750</v>
      </c>
      <c r="V247" s="41">
        <f t="shared" si="17"/>
        <v>228750</v>
      </c>
      <c r="W247" s="41">
        <f t="shared" si="18"/>
        <v>256200.00000000003</v>
      </c>
      <c r="X247" s="6"/>
      <c r="Y247" s="6">
        <v>2016</v>
      </c>
      <c r="Z247" s="42"/>
    </row>
    <row r="248" spans="1:26" ht="51" x14ac:dyDescent="0.2">
      <c r="A248" s="6" t="s">
        <v>1154</v>
      </c>
      <c r="B248" s="5" t="s">
        <v>32</v>
      </c>
      <c r="C248" s="5" t="s">
        <v>1155</v>
      </c>
      <c r="D248" s="5" t="s">
        <v>1150</v>
      </c>
      <c r="E248" s="5" t="s">
        <v>1151</v>
      </c>
      <c r="F248" s="5" t="s">
        <v>1156</v>
      </c>
      <c r="G248" s="5" t="s">
        <v>1157</v>
      </c>
      <c r="H248" s="5" t="s">
        <v>1158</v>
      </c>
      <c r="I248" s="6" t="s">
        <v>47</v>
      </c>
      <c r="J248" s="6">
        <v>0</v>
      </c>
      <c r="K248" s="6">
        <v>430000000</v>
      </c>
      <c r="L248" s="5" t="s">
        <v>40</v>
      </c>
      <c r="M248" s="6" t="s">
        <v>1115</v>
      </c>
      <c r="N248" s="6" t="s">
        <v>42</v>
      </c>
      <c r="O248" s="6" t="s">
        <v>43</v>
      </c>
      <c r="P248" s="6" t="s">
        <v>84</v>
      </c>
      <c r="Q248" s="6" t="s">
        <v>51</v>
      </c>
      <c r="R248" s="6" t="s">
        <v>96</v>
      </c>
      <c r="S248" s="6" t="s">
        <v>97</v>
      </c>
      <c r="T248" s="41">
        <v>3</v>
      </c>
      <c r="U248" s="41">
        <v>35075</v>
      </c>
      <c r="V248" s="41">
        <f t="shared" si="17"/>
        <v>105225</v>
      </c>
      <c r="W248" s="41">
        <f t="shared" si="18"/>
        <v>117852.00000000001</v>
      </c>
      <c r="X248" s="6"/>
      <c r="Y248" s="6">
        <v>2016</v>
      </c>
      <c r="Z248" s="42"/>
    </row>
    <row r="249" spans="1:26" ht="51" x14ac:dyDescent="0.2">
      <c r="A249" s="6" t="s">
        <v>1159</v>
      </c>
      <c r="B249" s="5" t="s">
        <v>32</v>
      </c>
      <c r="C249" s="5" t="s">
        <v>1160</v>
      </c>
      <c r="D249" s="5" t="s">
        <v>1161</v>
      </c>
      <c r="E249" s="5" t="s">
        <v>1162</v>
      </c>
      <c r="F249" s="5" t="s">
        <v>1163</v>
      </c>
      <c r="G249" s="5" t="s">
        <v>1164</v>
      </c>
      <c r="H249" s="5" t="s">
        <v>1165</v>
      </c>
      <c r="I249" s="6" t="s">
        <v>47</v>
      </c>
      <c r="J249" s="6">
        <v>0</v>
      </c>
      <c r="K249" s="6">
        <v>430000000</v>
      </c>
      <c r="L249" s="5" t="s">
        <v>40</v>
      </c>
      <c r="M249" s="6" t="s">
        <v>1115</v>
      </c>
      <c r="N249" s="6" t="s">
        <v>42</v>
      </c>
      <c r="O249" s="6" t="s">
        <v>43</v>
      </c>
      <c r="P249" s="6" t="s">
        <v>84</v>
      </c>
      <c r="Q249" s="6" t="s">
        <v>51</v>
      </c>
      <c r="R249" s="6" t="s">
        <v>96</v>
      </c>
      <c r="S249" s="6" t="s">
        <v>97</v>
      </c>
      <c r="T249" s="41">
        <v>25</v>
      </c>
      <c r="U249" s="41">
        <v>4500</v>
      </c>
      <c r="V249" s="41">
        <f t="shared" si="17"/>
        <v>112500</v>
      </c>
      <c r="W249" s="41">
        <f t="shared" si="18"/>
        <v>126000.00000000001</v>
      </c>
      <c r="X249" s="6"/>
      <c r="Y249" s="6">
        <v>2016</v>
      </c>
      <c r="Z249" s="42"/>
    </row>
    <row r="250" spans="1:26" ht="51" x14ac:dyDescent="0.2">
      <c r="A250" s="6" t="s">
        <v>1166</v>
      </c>
      <c r="B250" s="5" t="s">
        <v>32</v>
      </c>
      <c r="C250" s="5" t="s">
        <v>1160</v>
      </c>
      <c r="D250" s="5" t="s">
        <v>1161</v>
      </c>
      <c r="E250" s="5" t="s">
        <v>1162</v>
      </c>
      <c r="F250" s="5" t="s">
        <v>1163</v>
      </c>
      <c r="G250" s="5" t="s">
        <v>1167</v>
      </c>
      <c r="H250" s="5" t="s">
        <v>1168</v>
      </c>
      <c r="I250" s="6" t="s">
        <v>47</v>
      </c>
      <c r="J250" s="6">
        <v>0</v>
      </c>
      <c r="K250" s="6">
        <v>430000000</v>
      </c>
      <c r="L250" s="5" t="s">
        <v>40</v>
      </c>
      <c r="M250" s="6" t="s">
        <v>1115</v>
      </c>
      <c r="N250" s="6" t="s">
        <v>42</v>
      </c>
      <c r="O250" s="6" t="s">
        <v>43</v>
      </c>
      <c r="P250" s="6" t="s">
        <v>84</v>
      </c>
      <c r="Q250" s="6" t="s">
        <v>51</v>
      </c>
      <c r="R250" s="6" t="s">
        <v>96</v>
      </c>
      <c r="S250" s="6" t="s">
        <v>97</v>
      </c>
      <c r="T250" s="41">
        <v>25</v>
      </c>
      <c r="U250" s="41">
        <v>6000</v>
      </c>
      <c r="V250" s="41">
        <f t="shared" si="17"/>
        <v>150000</v>
      </c>
      <c r="W250" s="41">
        <f t="shared" si="18"/>
        <v>168000.00000000003</v>
      </c>
      <c r="X250" s="6"/>
      <c r="Y250" s="6">
        <v>2016</v>
      </c>
      <c r="Z250" s="42"/>
    </row>
    <row r="251" spans="1:26" ht="51" x14ac:dyDescent="0.2">
      <c r="A251" s="6" t="s">
        <v>1169</v>
      </c>
      <c r="B251" s="5" t="s">
        <v>32</v>
      </c>
      <c r="C251" s="5" t="s">
        <v>479</v>
      </c>
      <c r="D251" s="5" t="s">
        <v>449</v>
      </c>
      <c r="E251" s="5" t="s">
        <v>1170</v>
      </c>
      <c r="F251" s="5" t="s">
        <v>451</v>
      </c>
      <c r="G251" s="5" t="s">
        <v>1171</v>
      </c>
      <c r="H251" s="5" t="s">
        <v>1172</v>
      </c>
      <c r="I251" s="6" t="s">
        <v>47</v>
      </c>
      <c r="J251" s="6">
        <v>0</v>
      </c>
      <c r="K251" s="6">
        <v>430000000</v>
      </c>
      <c r="L251" s="5" t="s">
        <v>40</v>
      </c>
      <c r="M251" s="6" t="s">
        <v>1115</v>
      </c>
      <c r="N251" s="6" t="s">
        <v>42</v>
      </c>
      <c r="O251" s="6" t="s">
        <v>43</v>
      </c>
      <c r="P251" s="6" t="s">
        <v>84</v>
      </c>
      <c r="Q251" s="6" t="s">
        <v>51</v>
      </c>
      <c r="R251" s="6" t="s">
        <v>231</v>
      </c>
      <c r="S251" s="6" t="s">
        <v>232</v>
      </c>
      <c r="T251" s="41">
        <v>12</v>
      </c>
      <c r="U251" s="41">
        <v>1700</v>
      </c>
      <c r="V251" s="41">
        <f t="shared" si="17"/>
        <v>20400</v>
      </c>
      <c r="W251" s="41">
        <f t="shared" si="18"/>
        <v>22848.000000000004</v>
      </c>
      <c r="X251" s="6"/>
      <c r="Y251" s="6">
        <v>2016</v>
      </c>
      <c r="Z251" s="42"/>
    </row>
    <row r="252" spans="1:26" ht="51" x14ac:dyDescent="0.2">
      <c r="A252" s="6" t="s">
        <v>1173</v>
      </c>
      <c r="B252" s="5" t="s">
        <v>32</v>
      </c>
      <c r="C252" s="5" t="s">
        <v>1174</v>
      </c>
      <c r="D252" s="5" t="s">
        <v>155</v>
      </c>
      <c r="E252" s="5" t="s">
        <v>1175</v>
      </c>
      <c r="F252" s="5" t="s">
        <v>1176</v>
      </c>
      <c r="G252" s="5" t="s">
        <v>1177</v>
      </c>
      <c r="H252" s="5" t="s">
        <v>1178</v>
      </c>
      <c r="I252" s="6" t="s">
        <v>47</v>
      </c>
      <c r="J252" s="6">
        <v>0</v>
      </c>
      <c r="K252" s="6">
        <v>430000000</v>
      </c>
      <c r="L252" s="5" t="s">
        <v>40</v>
      </c>
      <c r="M252" s="6" t="s">
        <v>1115</v>
      </c>
      <c r="N252" s="6" t="s">
        <v>42</v>
      </c>
      <c r="O252" s="6" t="s">
        <v>43</v>
      </c>
      <c r="P252" s="6" t="s">
        <v>84</v>
      </c>
      <c r="Q252" s="6" t="s">
        <v>51</v>
      </c>
      <c r="R252" s="6" t="s">
        <v>96</v>
      </c>
      <c r="S252" s="6" t="s">
        <v>97</v>
      </c>
      <c r="T252" s="41">
        <v>14</v>
      </c>
      <c r="U252" s="41">
        <v>784</v>
      </c>
      <c r="V252" s="41">
        <f t="shared" si="17"/>
        <v>10976</v>
      </c>
      <c r="W252" s="41">
        <f t="shared" si="18"/>
        <v>12293.12</v>
      </c>
      <c r="X252" s="6"/>
      <c r="Y252" s="6">
        <v>2016</v>
      </c>
      <c r="Z252" s="42"/>
    </row>
    <row r="253" spans="1:26" ht="51" x14ac:dyDescent="0.2">
      <c r="A253" s="6" t="s">
        <v>1179</v>
      </c>
      <c r="B253" s="5" t="s">
        <v>32</v>
      </c>
      <c r="C253" s="5" t="s">
        <v>479</v>
      </c>
      <c r="D253" s="5" t="s">
        <v>449</v>
      </c>
      <c r="E253" s="5" t="s">
        <v>1170</v>
      </c>
      <c r="F253" s="5" t="s">
        <v>451</v>
      </c>
      <c r="G253" s="5" t="s">
        <v>1180</v>
      </c>
      <c r="H253" s="5" t="s">
        <v>1181</v>
      </c>
      <c r="I253" s="6" t="s">
        <v>47</v>
      </c>
      <c r="J253" s="6">
        <v>0</v>
      </c>
      <c r="K253" s="6">
        <v>430000000</v>
      </c>
      <c r="L253" s="5" t="s">
        <v>40</v>
      </c>
      <c r="M253" s="6" t="s">
        <v>1115</v>
      </c>
      <c r="N253" s="6" t="s">
        <v>42</v>
      </c>
      <c r="O253" s="6" t="s">
        <v>43</v>
      </c>
      <c r="P253" s="6" t="s">
        <v>84</v>
      </c>
      <c r="Q253" s="6" t="s">
        <v>51</v>
      </c>
      <c r="R253" s="6" t="s">
        <v>231</v>
      </c>
      <c r="S253" s="6" t="s">
        <v>232</v>
      </c>
      <c r="T253" s="41">
        <v>10</v>
      </c>
      <c r="U253" s="41">
        <v>1700</v>
      </c>
      <c r="V253" s="41">
        <f t="shared" si="17"/>
        <v>17000</v>
      </c>
      <c r="W253" s="41">
        <f t="shared" si="18"/>
        <v>19040</v>
      </c>
      <c r="X253" s="6"/>
      <c r="Y253" s="6">
        <v>2016</v>
      </c>
      <c r="Z253" s="42"/>
    </row>
    <row r="254" spans="1:26" ht="51" x14ac:dyDescent="0.2">
      <c r="A254" s="6" t="s">
        <v>1182</v>
      </c>
      <c r="B254" s="5" t="s">
        <v>32</v>
      </c>
      <c r="C254" s="5" t="s">
        <v>1183</v>
      </c>
      <c r="D254" s="5" t="s">
        <v>1184</v>
      </c>
      <c r="E254" s="5" t="s">
        <v>1185</v>
      </c>
      <c r="F254" s="5" t="s">
        <v>1186</v>
      </c>
      <c r="G254" s="5" t="s">
        <v>1187</v>
      </c>
      <c r="H254" s="5" t="s">
        <v>1188</v>
      </c>
      <c r="I254" s="6" t="s">
        <v>47</v>
      </c>
      <c r="J254" s="6">
        <v>0</v>
      </c>
      <c r="K254" s="6">
        <v>430000000</v>
      </c>
      <c r="L254" s="5" t="s">
        <v>40</v>
      </c>
      <c r="M254" s="6" t="s">
        <v>1115</v>
      </c>
      <c r="N254" s="6" t="s">
        <v>42</v>
      </c>
      <c r="O254" s="6" t="s">
        <v>43</v>
      </c>
      <c r="P254" s="6" t="s">
        <v>84</v>
      </c>
      <c r="Q254" s="6" t="s">
        <v>51</v>
      </c>
      <c r="R254" s="6" t="s">
        <v>96</v>
      </c>
      <c r="S254" s="6" t="s">
        <v>97</v>
      </c>
      <c r="T254" s="41">
        <v>5</v>
      </c>
      <c r="U254" s="41">
        <v>38800</v>
      </c>
      <c r="V254" s="41">
        <f t="shared" si="17"/>
        <v>194000</v>
      </c>
      <c r="W254" s="41">
        <f t="shared" si="18"/>
        <v>217280.00000000003</v>
      </c>
      <c r="X254" s="6"/>
      <c r="Y254" s="6">
        <v>2016</v>
      </c>
      <c r="Z254" s="42"/>
    </row>
    <row r="255" spans="1:26" ht="51" x14ac:dyDescent="0.2">
      <c r="A255" s="6" t="s">
        <v>1189</v>
      </c>
      <c r="B255" s="5" t="s">
        <v>32</v>
      </c>
      <c r="C255" s="5" t="s">
        <v>1190</v>
      </c>
      <c r="D255" s="5" t="s">
        <v>1191</v>
      </c>
      <c r="E255" s="5" t="s">
        <v>1192</v>
      </c>
      <c r="F255" s="5" t="s">
        <v>1193</v>
      </c>
      <c r="G255" s="5" t="s">
        <v>1194</v>
      </c>
      <c r="H255" s="5" t="s">
        <v>1195</v>
      </c>
      <c r="I255" s="6" t="s">
        <v>39</v>
      </c>
      <c r="J255" s="6">
        <v>0</v>
      </c>
      <c r="K255" s="6">
        <v>430000000</v>
      </c>
      <c r="L255" s="5" t="s">
        <v>40</v>
      </c>
      <c r="M255" s="6" t="s">
        <v>94</v>
      </c>
      <c r="N255" s="6" t="s">
        <v>42</v>
      </c>
      <c r="O255" s="6" t="s">
        <v>43</v>
      </c>
      <c r="P255" s="6" t="s">
        <v>303</v>
      </c>
      <c r="Q255" s="6" t="s">
        <v>51</v>
      </c>
      <c r="R255" s="6" t="s">
        <v>96</v>
      </c>
      <c r="S255" s="6" t="s">
        <v>97</v>
      </c>
      <c r="T255" s="41">
        <v>500</v>
      </c>
      <c r="U255" s="41">
        <v>145</v>
      </c>
      <c r="V255" s="41">
        <f t="shared" si="17"/>
        <v>72500</v>
      </c>
      <c r="W255" s="41">
        <f t="shared" si="18"/>
        <v>81200.000000000015</v>
      </c>
      <c r="X255" s="6"/>
      <c r="Y255" s="6">
        <v>2016</v>
      </c>
      <c r="Z255" s="42"/>
    </row>
    <row r="256" spans="1:26" ht="51" x14ac:dyDescent="0.2">
      <c r="A256" s="6" t="s">
        <v>1196</v>
      </c>
      <c r="B256" s="5" t="s">
        <v>32</v>
      </c>
      <c r="C256" s="5" t="s">
        <v>1197</v>
      </c>
      <c r="D256" s="5" t="s">
        <v>1191</v>
      </c>
      <c r="E256" s="5" t="s">
        <v>1192</v>
      </c>
      <c r="F256" s="5" t="s">
        <v>1198</v>
      </c>
      <c r="G256" s="5" t="s">
        <v>1199</v>
      </c>
      <c r="H256" s="5" t="s">
        <v>1200</v>
      </c>
      <c r="I256" s="6" t="s">
        <v>39</v>
      </c>
      <c r="J256" s="6">
        <v>0</v>
      </c>
      <c r="K256" s="6">
        <v>430000000</v>
      </c>
      <c r="L256" s="5" t="s">
        <v>40</v>
      </c>
      <c r="M256" s="6" t="s">
        <v>94</v>
      </c>
      <c r="N256" s="6" t="s">
        <v>42</v>
      </c>
      <c r="O256" s="6" t="s">
        <v>43</v>
      </c>
      <c r="P256" s="6" t="s">
        <v>303</v>
      </c>
      <c r="Q256" s="6" t="s">
        <v>51</v>
      </c>
      <c r="R256" s="6" t="s">
        <v>96</v>
      </c>
      <c r="S256" s="6" t="s">
        <v>97</v>
      </c>
      <c r="T256" s="41">
        <v>500</v>
      </c>
      <c r="U256" s="41">
        <v>178</v>
      </c>
      <c r="V256" s="41">
        <f t="shared" si="17"/>
        <v>89000</v>
      </c>
      <c r="W256" s="41">
        <f t="shared" si="18"/>
        <v>99680.000000000015</v>
      </c>
      <c r="X256" s="6"/>
      <c r="Y256" s="6">
        <v>2016</v>
      </c>
      <c r="Z256" s="42"/>
    </row>
    <row r="257" spans="1:26" ht="51" x14ac:dyDescent="0.2">
      <c r="A257" s="6" t="s">
        <v>1201</v>
      </c>
      <c r="B257" s="5" t="s">
        <v>32</v>
      </c>
      <c r="C257" s="5" t="s">
        <v>1202</v>
      </c>
      <c r="D257" s="5" t="s">
        <v>1203</v>
      </c>
      <c r="E257" s="5" t="s">
        <v>1204</v>
      </c>
      <c r="F257" s="5" t="s">
        <v>1205</v>
      </c>
      <c r="G257" s="5" t="s">
        <v>1206</v>
      </c>
      <c r="H257" s="5" t="s">
        <v>1207</v>
      </c>
      <c r="I257" s="6" t="s">
        <v>60</v>
      </c>
      <c r="J257" s="6">
        <v>0</v>
      </c>
      <c r="K257" s="6">
        <v>430000000</v>
      </c>
      <c r="L257" s="5" t="s">
        <v>40</v>
      </c>
      <c r="M257" s="6" t="s">
        <v>1115</v>
      </c>
      <c r="N257" s="6" t="s">
        <v>42</v>
      </c>
      <c r="O257" s="6" t="s">
        <v>43</v>
      </c>
      <c r="P257" s="6" t="s">
        <v>84</v>
      </c>
      <c r="Q257" s="6" t="s">
        <v>51</v>
      </c>
      <c r="R257" s="6" t="s">
        <v>96</v>
      </c>
      <c r="S257" s="6" t="s">
        <v>97</v>
      </c>
      <c r="T257" s="41">
        <v>2</v>
      </c>
      <c r="U257" s="41">
        <v>54170</v>
      </c>
      <c r="V257" s="41"/>
      <c r="W257" s="41"/>
      <c r="X257" s="6"/>
      <c r="Y257" s="6">
        <v>2016</v>
      </c>
      <c r="Z257" s="6"/>
    </row>
    <row r="258" spans="1:26" ht="51" x14ac:dyDescent="0.2">
      <c r="A258" s="6" t="s">
        <v>1208</v>
      </c>
      <c r="B258" s="5" t="s">
        <v>32</v>
      </c>
      <c r="C258" s="5" t="s">
        <v>1202</v>
      </c>
      <c r="D258" s="5" t="s">
        <v>1203</v>
      </c>
      <c r="E258" s="5" t="s">
        <v>1204</v>
      </c>
      <c r="F258" s="5" t="s">
        <v>1205</v>
      </c>
      <c r="G258" s="5" t="s">
        <v>1206</v>
      </c>
      <c r="H258" s="5" t="s">
        <v>1207</v>
      </c>
      <c r="I258" s="6" t="s">
        <v>60</v>
      </c>
      <c r="J258" s="6">
        <v>0</v>
      </c>
      <c r="K258" s="6">
        <v>430000000</v>
      </c>
      <c r="L258" s="5" t="s">
        <v>40</v>
      </c>
      <c r="M258" s="6" t="s">
        <v>685</v>
      </c>
      <c r="N258" s="6" t="s">
        <v>42</v>
      </c>
      <c r="O258" s="6" t="s">
        <v>43</v>
      </c>
      <c r="P258" s="6" t="s">
        <v>84</v>
      </c>
      <c r="Q258" s="6" t="s">
        <v>51</v>
      </c>
      <c r="R258" s="6" t="s">
        <v>96</v>
      </c>
      <c r="S258" s="6" t="s">
        <v>97</v>
      </c>
      <c r="T258" s="41">
        <v>2</v>
      </c>
      <c r="U258" s="41">
        <v>54170</v>
      </c>
      <c r="V258" s="41">
        <f>T258*U258</f>
        <v>108340</v>
      </c>
      <c r="W258" s="41">
        <f>V258*1.12</f>
        <v>121340.80000000002</v>
      </c>
      <c r="X258" s="6"/>
      <c r="Y258" s="6">
        <v>2016</v>
      </c>
      <c r="Z258" s="6" t="s">
        <v>686</v>
      </c>
    </row>
    <row r="259" spans="1:26" ht="51" x14ac:dyDescent="0.2">
      <c r="A259" s="6" t="s">
        <v>1209</v>
      </c>
      <c r="B259" s="5" t="s">
        <v>32</v>
      </c>
      <c r="C259" s="5" t="s">
        <v>1210</v>
      </c>
      <c r="D259" s="5" t="s">
        <v>1211</v>
      </c>
      <c r="E259" s="5" t="s">
        <v>1212</v>
      </c>
      <c r="F259" s="5" t="s">
        <v>1213</v>
      </c>
      <c r="G259" s="5" t="s">
        <v>1214</v>
      </c>
      <c r="H259" s="5" t="s">
        <v>1215</v>
      </c>
      <c r="I259" s="6" t="s">
        <v>47</v>
      </c>
      <c r="J259" s="6">
        <v>0</v>
      </c>
      <c r="K259" s="6">
        <v>430000000</v>
      </c>
      <c r="L259" s="5" t="s">
        <v>40</v>
      </c>
      <c r="M259" s="6" t="s">
        <v>1115</v>
      </c>
      <c r="N259" s="6" t="s">
        <v>42</v>
      </c>
      <c r="O259" s="6" t="s">
        <v>43</v>
      </c>
      <c r="P259" s="6" t="s">
        <v>84</v>
      </c>
      <c r="Q259" s="6" t="s">
        <v>51</v>
      </c>
      <c r="R259" s="6" t="s">
        <v>96</v>
      </c>
      <c r="S259" s="6" t="s">
        <v>97</v>
      </c>
      <c r="T259" s="41">
        <v>10</v>
      </c>
      <c r="U259" s="41">
        <v>9100</v>
      </c>
      <c r="V259" s="41"/>
      <c r="W259" s="41"/>
      <c r="X259" s="6"/>
      <c r="Y259" s="6">
        <v>2016</v>
      </c>
      <c r="Z259" s="5"/>
    </row>
    <row r="260" spans="1:26" ht="51" x14ac:dyDescent="0.2">
      <c r="A260" s="6" t="s">
        <v>1216</v>
      </c>
      <c r="B260" s="5" t="s">
        <v>32</v>
      </c>
      <c r="C260" s="5" t="s">
        <v>1210</v>
      </c>
      <c r="D260" s="5" t="s">
        <v>1211</v>
      </c>
      <c r="E260" s="5" t="s">
        <v>1212</v>
      </c>
      <c r="F260" s="5" t="s">
        <v>1213</v>
      </c>
      <c r="G260" s="5" t="s">
        <v>1214</v>
      </c>
      <c r="H260" s="5" t="s">
        <v>1215</v>
      </c>
      <c r="I260" s="6" t="s">
        <v>47</v>
      </c>
      <c r="J260" s="6">
        <v>60</v>
      </c>
      <c r="K260" s="6">
        <v>430000000</v>
      </c>
      <c r="L260" s="5" t="s">
        <v>40</v>
      </c>
      <c r="M260" s="6" t="s">
        <v>591</v>
      </c>
      <c r="N260" s="6" t="s">
        <v>42</v>
      </c>
      <c r="O260" s="6" t="s">
        <v>43</v>
      </c>
      <c r="P260" s="6" t="s">
        <v>84</v>
      </c>
      <c r="Q260" s="6" t="s">
        <v>45</v>
      </c>
      <c r="R260" s="6" t="s">
        <v>96</v>
      </c>
      <c r="S260" s="6" t="s">
        <v>97</v>
      </c>
      <c r="T260" s="41">
        <v>5</v>
      </c>
      <c r="U260" s="41">
        <v>48246</v>
      </c>
      <c r="V260" s="41">
        <f>T260*U260</f>
        <v>241230</v>
      </c>
      <c r="W260" s="41">
        <f>V260*1.12</f>
        <v>270177.60000000003</v>
      </c>
      <c r="X260" s="6" t="s">
        <v>47</v>
      </c>
      <c r="Y260" s="6">
        <v>2016</v>
      </c>
      <c r="Z260" s="5" t="s">
        <v>1217</v>
      </c>
    </row>
    <row r="261" spans="1:26" ht="51" x14ac:dyDescent="0.2">
      <c r="A261" s="6" t="s">
        <v>1218</v>
      </c>
      <c r="B261" s="5" t="s">
        <v>32</v>
      </c>
      <c r="C261" s="5" t="s">
        <v>1210</v>
      </c>
      <c r="D261" s="5" t="s">
        <v>1211</v>
      </c>
      <c r="E261" s="5" t="s">
        <v>1219</v>
      </c>
      <c r="F261" s="5" t="s">
        <v>1213</v>
      </c>
      <c r="G261" s="5" t="s">
        <v>1220</v>
      </c>
      <c r="H261" s="5" t="s">
        <v>1221</v>
      </c>
      <c r="I261" s="6" t="s">
        <v>47</v>
      </c>
      <c r="J261" s="6">
        <v>0</v>
      </c>
      <c r="K261" s="6">
        <v>430000000</v>
      </c>
      <c r="L261" s="5" t="s">
        <v>40</v>
      </c>
      <c r="M261" s="6" t="s">
        <v>1115</v>
      </c>
      <c r="N261" s="6" t="s">
        <v>42</v>
      </c>
      <c r="O261" s="6" t="s">
        <v>43</v>
      </c>
      <c r="P261" s="6" t="s">
        <v>84</v>
      </c>
      <c r="Q261" s="6" t="s">
        <v>51</v>
      </c>
      <c r="R261" s="6" t="s">
        <v>96</v>
      </c>
      <c r="S261" s="6" t="s">
        <v>97</v>
      </c>
      <c r="T261" s="41">
        <v>10</v>
      </c>
      <c r="U261" s="41">
        <v>9100</v>
      </c>
      <c r="V261" s="41"/>
      <c r="W261" s="41"/>
      <c r="X261" s="6"/>
      <c r="Y261" s="6">
        <v>2016</v>
      </c>
      <c r="Z261" s="5"/>
    </row>
    <row r="262" spans="1:26" ht="51" x14ac:dyDescent="0.2">
      <c r="A262" s="6" t="s">
        <v>1222</v>
      </c>
      <c r="B262" s="5" t="s">
        <v>32</v>
      </c>
      <c r="C262" s="5" t="s">
        <v>1210</v>
      </c>
      <c r="D262" s="5" t="s">
        <v>1211</v>
      </c>
      <c r="E262" s="5" t="s">
        <v>1219</v>
      </c>
      <c r="F262" s="5" t="s">
        <v>1213</v>
      </c>
      <c r="G262" s="5" t="s">
        <v>1220</v>
      </c>
      <c r="H262" s="5" t="s">
        <v>1221</v>
      </c>
      <c r="I262" s="6" t="s">
        <v>47</v>
      </c>
      <c r="J262" s="6">
        <v>60</v>
      </c>
      <c r="K262" s="6">
        <v>430000000</v>
      </c>
      <c r="L262" s="5" t="s">
        <v>40</v>
      </c>
      <c r="M262" s="6" t="s">
        <v>591</v>
      </c>
      <c r="N262" s="6" t="s">
        <v>42</v>
      </c>
      <c r="O262" s="6" t="s">
        <v>43</v>
      </c>
      <c r="P262" s="6" t="s">
        <v>84</v>
      </c>
      <c r="Q262" s="6" t="s">
        <v>45</v>
      </c>
      <c r="R262" s="6" t="s">
        <v>96</v>
      </c>
      <c r="S262" s="6" t="s">
        <v>97</v>
      </c>
      <c r="T262" s="41">
        <v>5</v>
      </c>
      <c r="U262" s="41">
        <v>48246</v>
      </c>
      <c r="V262" s="41">
        <f t="shared" ref="V262:V272" si="19">T262*U262</f>
        <v>241230</v>
      </c>
      <c r="W262" s="41">
        <f t="shared" ref="W262:W272" si="20">V262*1.12</f>
        <v>270177.60000000003</v>
      </c>
      <c r="X262" s="6" t="s">
        <v>47</v>
      </c>
      <c r="Y262" s="6">
        <v>2016</v>
      </c>
      <c r="Z262" s="5" t="s">
        <v>1217</v>
      </c>
    </row>
    <row r="263" spans="1:26" ht="51" x14ac:dyDescent="0.2">
      <c r="A263" s="6" t="s">
        <v>1223</v>
      </c>
      <c r="B263" s="5" t="s">
        <v>32</v>
      </c>
      <c r="C263" s="5" t="s">
        <v>1210</v>
      </c>
      <c r="D263" s="5" t="s">
        <v>1211</v>
      </c>
      <c r="E263" s="5" t="s">
        <v>1224</v>
      </c>
      <c r="F263" s="5" t="s">
        <v>1213</v>
      </c>
      <c r="G263" s="5" t="s">
        <v>1225</v>
      </c>
      <c r="H263" s="5" t="s">
        <v>1226</v>
      </c>
      <c r="I263" s="6" t="s">
        <v>47</v>
      </c>
      <c r="J263" s="6">
        <v>0</v>
      </c>
      <c r="K263" s="6">
        <v>430000000</v>
      </c>
      <c r="L263" s="5" t="s">
        <v>40</v>
      </c>
      <c r="M263" s="6" t="s">
        <v>1115</v>
      </c>
      <c r="N263" s="6" t="s">
        <v>42</v>
      </c>
      <c r="O263" s="6" t="s">
        <v>43</v>
      </c>
      <c r="P263" s="6" t="s">
        <v>84</v>
      </c>
      <c r="Q263" s="6" t="s">
        <v>51</v>
      </c>
      <c r="R263" s="6" t="s">
        <v>96</v>
      </c>
      <c r="S263" s="6" t="s">
        <v>97</v>
      </c>
      <c r="T263" s="41">
        <v>4</v>
      </c>
      <c r="U263" s="41">
        <v>57200</v>
      </c>
      <c r="V263" s="41">
        <f t="shared" si="19"/>
        <v>228800</v>
      </c>
      <c r="W263" s="41">
        <f t="shared" si="20"/>
        <v>256256.00000000003</v>
      </c>
      <c r="X263" s="6"/>
      <c r="Y263" s="6">
        <v>2016</v>
      </c>
      <c r="Z263" s="42"/>
    </row>
    <row r="264" spans="1:26" ht="51" x14ac:dyDescent="0.2">
      <c r="A264" s="6" t="s">
        <v>1227</v>
      </c>
      <c r="B264" s="5" t="s">
        <v>32</v>
      </c>
      <c r="C264" s="5" t="s">
        <v>1210</v>
      </c>
      <c r="D264" s="5" t="s">
        <v>1211</v>
      </c>
      <c r="E264" s="5" t="s">
        <v>1228</v>
      </c>
      <c r="F264" s="5" t="s">
        <v>1213</v>
      </c>
      <c r="G264" s="5" t="s">
        <v>1229</v>
      </c>
      <c r="H264" s="5" t="s">
        <v>1230</v>
      </c>
      <c r="I264" s="6" t="s">
        <v>47</v>
      </c>
      <c r="J264" s="6">
        <v>0</v>
      </c>
      <c r="K264" s="6">
        <v>430000000</v>
      </c>
      <c r="L264" s="5" t="s">
        <v>40</v>
      </c>
      <c r="M264" s="6" t="s">
        <v>1115</v>
      </c>
      <c r="N264" s="6" t="s">
        <v>42</v>
      </c>
      <c r="O264" s="6" t="s">
        <v>43</v>
      </c>
      <c r="P264" s="6" t="s">
        <v>84</v>
      </c>
      <c r="Q264" s="6" t="s">
        <v>51</v>
      </c>
      <c r="R264" s="6" t="s">
        <v>96</v>
      </c>
      <c r="S264" s="6" t="s">
        <v>97</v>
      </c>
      <c r="T264" s="41">
        <v>6</v>
      </c>
      <c r="U264" s="41">
        <v>57200</v>
      </c>
      <c r="V264" s="41">
        <f t="shared" si="19"/>
        <v>343200</v>
      </c>
      <c r="W264" s="41">
        <f t="shared" si="20"/>
        <v>384384.00000000006</v>
      </c>
      <c r="X264" s="6"/>
      <c r="Y264" s="6">
        <v>2016</v>
      </c>
      <c r="Z264" s="42"/>
    </row>
    <row r="265" spans="1:26" ht="51" x14ac:dyDescent="0.2">
      <c r="A265" s="6" t="s">
        <v>1231</v>
      </c>
      <c r="B265" s="5" t="s">
        <v>32</v>
      </c>
      <c r="C265" s="5" t="s">
        <v>1210</v>
      </c>
      <c r="D265" s="5" t="s">
        <v>1211</v>
      </c>
      <c r="E265" s="5" t="s">
        <v>1232</v>
      </c>
      <c r="F265" s="5" t="s">
        <v>1213</v>
      </c>
      <c r="G265" s="5" t="s">
        <v>1233</v>
      </c>
      <c r="H265" s="5" t="s">
        <v>1234</v>
      </c>
      <c r="I265" s="6" t="s">
        <v>47</v>
      </c>
      <c r="J265" s="6">
        <v>0</v>
      </c>
      <c r="K265" s="6">
        <v>430000000</v>
      </c>
      <c r="L265" s="5" t="s">
        <v>40</v>
      </c>
      <c r="M265" s="6" t="s">
        <v>1115</v>
      </c>
      <c r="N265" s="6" t="s">
        <v>42</v>
      </c>
      <c r="O265" s="6" t="s">
        <v>43</v>
      </c>
      <c r="P265" s="6" t="s">
        <v>84</v>
      </c>
      <c r="Q265" s="6" t="s">
        <v>51</v>
      </c>
      <c r="R265" s="6" t="s">
        <v>96</v>
      </c>
      <c r="S265" s="6" t="s">
        <v>97</v>
      </c>
      <c r="T265" s="41">
        <v>6</v>
      </c>
      <c r="U265" s="41">
        <v>57200</v>
      </c>
      <c r="V265" s="41">
        <f t="shared" si="19"/>
        <v>343200</v>
      </c>
      <c r="W265" s="41">
        <f t="shared" si="20"/>
        <v>384384.00000000006</v>
      </c>
      <c r="X265" s="6"/>
      <c r="Y265" s="6">
        <v>2016</v>
      </c>
      <c r="Z265" s="42"/>
    </row>
    <row r="266" spans="1:26" ht="51" x14ac:dyDescent="0.2">
      <c r="A266" s="6" t="s">
        <v>1235</v>
      </c>
      <c r="B266" s="5" t="s">
        <v>32</v>
      </c>
      <c r="C266" s="5" t="s">
        <v>1236</v>
      </c>
      <c r="D266" s="5" t="s">
        <v>1211</v>
      </c>
      <c r="E266" s="5" t="s">
        <v>1237</v>
      </c>
      <c r="F266" s="5" t="s">
        <v>1238</v>
      </c>
      <c r="G266" s="5" t="s">
        <v>1239</v>
      </c>
      <c r="H266" s="5" t="s">
        <v>1240</v>
      </c>
      <c r="I266" s="6" t="s">
        <v>47</v>
      </c>
      <c r="J266" s="6">
        <v>0</v>
      </c>
      <c r="K266" s="6">
        <v>430000000</v>
      </c>
      <c r="L266" s="5" t="s">
        <v>40</v>
      </c>
      <c r="M266" s="6" t="s">
        <v>1115</v>
      </c>
      <c r="N266" s="6" t="s">
        <v>42</v>
      </c>
      <c r="O266" s="6" t="s">
        <v>43</v>
      </c>
      <c r="P266" s="6" t="s">
        <v>84</v>
      </c>
      <c r="Q266" s="6" t="s">
        <v>51</v>
      </c>
      <c r="R266" s="6" t="s">
        <v>96</v>
      </c>
      <c r="S266" s="6" t="s">
        <v>97</v>
      </c>
      <c r="T266" s="41">
        <v>10</v>
      </c>
      <c r="U266" s="41">
        <v>9500</v>
      </c>
      <c r="V266" s="41">
        <f t="shared" si="19"/>
        <v>95000</v>
      </c>
      <c r="W266" s="41">
        <f t="shared" si="20"/>
        <v>106400.00000000001</v>
      </c>
      <c r="X266" s="6"/>
      <c r="Y266" s="6">
        <v>2016</v>
      </c>
      <c r="Z266" s="42"/>
    </row>
    <row r="267" spans="1:26" ht="51" x14ac:dyDescent="0.2">
      <c r="A267" s="6" t="s">
        <v>1241</v>
      </c>
      <c r="B267" s="5" t="s">
        <v>32</v>
      </c>
      <c r="C267" s="5" t="s">
        <v>1242</v>
      </c>
      <c r="D267" s="5" t="s">
        <v>1243</v>
      </c>
      <c r="E267" s="5" t="s">
        <v>1244</v>
      </c>
      <c r="F267" s="5" t="s">
        <v>1245</v>
      </c>
      <c r="G267" s="5" t="s">
        <v>1246</v>
      </c>
      <c r="H267" s="5" t="s">
        <v>1247</v>
      </c>
      <c r="I267" s="6" t="s">
        <v>47</v>
      </c>
      <c r="J267" s="6">
        <v>0</v>
      </c>
      <c r="K267" s="6">
        <v>430000000</v>
      </c>
      <c r="L267" s="5" t="s">
        <v>40</v>
      </c>
      <c r="M267" s="6" t="s">
        <v>1115</v>
      </c>
      <c r="N267" s="6" t="s">
        <v>42</v>
      </c>
      <c r="O267" s="6" t="s">
        <v>43</v>
      </c>
      <c r="P267" s="6" t="s">
        <v>84</v>
      </c>
      <c r="Q267" s="6" t="s">
        <v>51</v>
      </c>
      <c r="R267" s="6" t="s">
        <v>96</v>
      </c>
      <c r="S267" s="6" t="s">
        <v>97</v>
      </c>
      <c r="T267" s="41">
        <v>5</v>
      </c>
      <c r="U267" s="41">
        <v>8760</v>
      </c>
      <c r="V267" s="41">
        <f t="shared" si="19"/>
        <v>43800</v>
      </c>
      <c r="W267" s="41">
        <f t="shared" si="20"/>
        <v>49056.000000000007</v>
      </c>
      <c r="X267" s="6"/>
      <c r="Y267" s="6">
        <v>2016</v>
      </c>
      <c r="Z267" s="42"/>
    </row>
    <row r="268" spans="1:26" ht="51" x14ac:dyDescent="0.2">
      <c r="A268" s="6" t="s">
        <v>1248</v>
      </c>
      <c r="B268" s="5" t="s">
        <v>32</v>
      </c>
      <c r="C268" s="5" t="s">
        <v>1242</v>
      </c>
      <c r="D268" s="5" t="s">
        <v>1243</v>
      </c>
      <c r="E268" s="5" t="s">
        <v>1249</v>
      </c>
      <c r="F268" s="5" t="s">
        <v>1245</v>
      </c>
      <c r="G268" s="5" t="s">
        <v>1250</v>
      </c>
      <c r="H268" s="5" t="s">
        <v>1251</v>
      </c>
      <c r="I268" s="6" t="s">
        <v>47</v>
      </c>
      <c r="J268" s="6">
        <v>0</v>
      </c>
      <c r="K268" s="6">
        <v>430000000</v>
      </c>
      <c r="L268" s="5" t="s">
        <v>40</v>
      </c>
      <c r="M268" s="6" t="s">
        <v>1115</v>
      </c>
      <c r="N268" s="6" t="s">
        <v>42</v>
      </c>
      <c r="O268" s="6" t="s">
        <v>43</v>
      </c>
      <c r="P268" s="6" t="s">
        <v>84</v>
      </c>
      <c r="Q268" s="6" t="s">
        <v>51</v>
      </c>
      <c r="R268" s="6" t="s">
        <v>96</v>
      </c>
      <c r="S268" s="6" t="s">
        <v>97</v>
      </c>
      <c r="T268" s="41">
        <v>5</v>
      </c>
      <c r="U268" s="41">
        <v>8760</v>
      </c>
      <c r="V268" s="41">
        <f t="shared" si="19"/>
        <v>43800</v>
      </c>
      <c r="W268" s="41">
        <f t="shared" si="20"/>
        <v>49056.000000000007</v>
      </c>
      <c r="X268" s="6"/>
      <c r="Y268" s="6">
        <v>2016</v>
      </c>
      <c r="Z268" s="42"/>
    </row>
    <row r="269" spans="1:26" ht="51" x14ac:dyDescent="0.2">
      <c r="A269" s="6" t="s">
        <v>1252</v>
      </c>
      <c r="B269" s="5" t="s">
        <v>32</v>
      </c>
      <c r="C269" s="5" t="s">
        <v>1242</v>
      </c>
      <c r="D269" s="5" t="s">
        <v>1243</v>
      </c>
      <c r="E269" s="5" t="s">
        <v>1253</v>
      </c>
      <c r="F269" s="5" t="s">
        <v>1245</v>
      </c>
      <c r="G269" s="5" t="s">
        <v>1254</v>
      </c>
      <c r="H269" s="5" t="s">
        <v>1255</v>
      </c>
      <c r="I269" s="6" t="s">
        <v>47</v>
      </c>
      <c r="J269" s="6">
        <v>0</v>
      </c>
      <c r="K269" s="6">
        <v>430000000</v>
      </c>
      <c r="L269" s="5" t="s">
        <v>40</v>
      </c>
      <c r="M269" s="6" t="s">
        <v>1115</v>
      </c>
      <c r="N269" s="6" t="s">
        <v>42</v>
      </c>
      <c r="O269" s="6" t="s">
        <v>43</v>
      </c>
      <c r="P269" s="6" t="s">
        <v>84</v>
      </c>
      <c r="Q269" s="6" t="s">
        <v>51</v>
      </c>
      <c r="R269" s="6" t="s">
        <v>96</v>
      </c>
      <c r="S269" s="6" t="s">
        <v>97</v>
      </c>
      <c r="T269" s="41">
        <v>5</v>
      </c>
      <c r="U269" s="41">
        <v>8760</v>
      </c>
      <c r="V269" s="41">
        <f t="shared" si="19"/>
        <v>43800</v>
      </c>
      <c r="W269" s="41">
        <f t="shared" si="20"/>
        <v>49056.000000000007</v>
      </c>
      <c r="X269" s="6"/>
      <c r="Y269" s="6">
        <v>2016</v>
      </c>
      <c r="Z269" s="42"/>
    </row>
    <row r="270" spans="1:26" ht="51" x14ac:dyDescent="0.2">
      <c r="A270" s="6" t="s">
        <v>1256</v>
      </c>
      <c r="B270" s="5" t="s">
        <v>32</v>
      </c>
      <c r="C270" s="5" t="s">
        <v>1242</v>
      </c>
      <c r="D270" s="5" t="s">
        <v>1243</v>
      </c>
      <c r="E270" s="5" t="s">
        <v>1257</v>
      </c>
      <c r="F270" s="5" t="s">
        <v>1245</v>
      </c>
      <c r="G270" s="5" t="s">
        <v>1258</v>
      </c>
      <c r="H270" s="5" t="s">
        <v>1259</v>
      </c>
      <c r="I270" s="6" t="s">
        <v>47</v>
      </c>
      <c r="J270" s="6">
        <v>0</v>
      </c>
      <c r="K270" s="6">
        <v>430000000</v>
      </c>
      <c r="L270" s="5" t="s">
        <v>40</v>
      </c>
      <c r="M270" s="6" t="s">
        <v>1115</v>
      </c>
      <c r="N270" s="6" t="s">
        <v>42</v>
      </c>
      <c r="O270" s="6" t="s">
        <v>43</v>
      </c>
      <c r="P270" s="6" t="s">
        <v>84</v>
      </c>
      <c r="Q270" s="6" t="s">
        <v>51</v>
      </c>
      <c r="R270" s="6" t="s">
        <v>96</v>
      </c>
      <c r="S270" s="6" t="s">
        <v>97</v>
      </c>
      <c r="T270" s="41">
        <v>5</v>
      </c>
      <c r="U270" s="41">
        <v>8760</v>
      </c>
      <c r="V270" s="41">
        <f t="shared" si="19"/>
        <v>43800</v>
      </c>
      <c r="W270" s="41">
        <f t="shared" si="20"/>
        <v>49056.000000000007</v>
      </c>
      <c r="X270" s="6"/>
      <c r="Y270" s="6">
        <v>2016</v>
      </c>
      <c r="Z270" s="42"/>
    </row>
    <row r="271" spans="1:26" ht="51" x14ac:dyDescent="0.2">
      <c r="A271" s="6" t="s">
        <v>1260</v>
      </c>
      <c r="B271" s="5" t="s">
        <v>32</v>
      </c>
      <c r="C271" s="5" t="s">
        <v>1236</v>
      </c>
      <c r="D271" s="5" t="s">
        <v>1211</v>
      </c>
      <c r="E271" s="5" t="s">
        <v>1237</v>
      </c>
      <c r="F271" s="5" t="s">
        <v>1238</v>
      </c>
      <c r="G271" s="5" t="s">
        <v>1261</v>
      </c>
      <c r="H271" s="5" t="s">
        <v>1262</v>
      </c>
      <c r="I271" s="6" t="s">
        <v>47</v>
      </c>
      <c r="J271" s="6">
        <v>0</v>
      </c>
      <c r="K271" s="6">
        <v>430000000</v>
      </c>
      <c r="L271" s="5" t="s">
        <v>40</v>
      </c>
      <c r="M271" s="6" t="s">
        <v>1115</v>
      </c>
      <c r="N271" s="6" t="s">
        <v>42</v>
      </c>
      <c r="O271" s="6" t="s">
        <v>43</v>
      </c>
      <c r="P271" s="6" t="s">
        <v>84</v>
      </c>
      <c r="Q271" s="6" t="s">
        <v>51</v>
      </c>
      <c r="R271" s="6" t="s">
        <v>96</v>
      </c>
      <c r="S271" s="6" t="s">
        <v>97</v>
      </c>
      <c r="T271" s="41">
        <v>5</v>
      </c>
      <c r="U271" s="41">
        <v>18960</v>
      </c>
      <c r="V271" s="41">
        <f t="shared" si="19"/>
        <v>94800</v>
      </c>
      <c r="W271" s="41">
        <f t="shared" si="20"/>
        <v>106176.00000000001</v>
      </c>
      <c r="X271" s="6"/>
      <c r="Y271" s="6">
        <v>2016</v>
      </c>
      <c r="Z271" s="42"/>
    </row>
    <row r="272" spans="1:26" ht="102" x14ac:dyDescent="0.2">
      <c r="A272" s="6" t="s">
        <v>1263</v>
      </c>
      <c r="B272" s="5" t="s">
        <v>32</v>
      </c>
      <c r="C272" s="5" t="s">
        <v>1264</v>
      </c>
      <c r="D272" s="5" t="s">
        <v>1265</v>
      </c>
      <c r="E272" s="5" t="s">
        <v>1266</v>
      </c>
      <c r="F272" s="5" t="s">
        <v>1267</v>
      </c>
      <c r="G272" s="5" t="s">
        <v>1268</v>
      </c>
      <c r="H272" s="5" t="s">
        <v>1269</v>
      </c>
      <c r="I272" s="6" t="s">
        <v>47</v>
      </c>
      <c r="J272" s="6">
        <v>0</v>
      </c>
      <c r="K272" s="6">
        <v>430000000</v>
      </c>
      <c r="L272" s="5" t="s">
        <v>40</v>
      </c>
      <c r="M272" s="6" t="s">
        <v>1115</v>
      </c>
      <c r="N272" s="6" t="s">
        <v>42</v>
      </c>
      <c r="O272" s="6" t="s">
        <v>43</v>
      </c>
      <c r="P272" s="6" t="s">
        <v>84</v>
      </c>
      <c r="Q272" s="6" t="s">
        <v>51</v>
      </c>
      <c r="R272" s="6" t="s">
        <v>96</v>
      </c>
      <c r="S272" s="6" t="s">
        <v>97</v>
      </c>
      <c r="T272" s="41">
        <v>10</v>
      </c>
      <c r="U272" s="41">
        <v>110000</v>
      </c>
      <c r="V272" s="41">
        <f t="shared" si="19"/>
        <v>1100000</v>
      </c>
      <c r="W272" s="41">
        <f t="shared" si="20"/>
        <v>1232000.0000000002</v>
      </c>
      <c r="X272" s="6"/>
      <c r="Y272" s="6">
        <v>2016</v>
      </c>
      <c r="Z272" s="42"/>
    </row>
    <row r="273" spans="1:26" ht="165.75" x14ac:dyDescent="0.2">
      <c r="A273" s="6" t="s">
        <v>1270</v>
      </c>
      <c r="B273" s="5" t="s">
        <v>32</v>
      </c>
      <c r="C273" s="5" t="s">
        <v>1264</v>
      </c>
      <c r="D273" s="5" t="s">
        <v>1265</v>
      </c>
      <c r="E273" s="5" t="s">
        <v>1271</v>
      </c>
      <c r="F273" s="5" t="s">
        <v>1267</v>
      </c>
      <c r="G273" s="5" t="s">
        <v>1272</v>
      </c>
      <c r="H273" s="5" t="s">
        <v>1273</v>
      </c>
      <c r="I273" s="6" t="s">
        <v>47</v>
      </c>
      <c r="J273" s="6">
        <v>0</v>
      </c>
      <c r="K273" s="6">
        <v>430000000</v>
      </c>
      <c r="L273" s="5" t="s">
        <v>40</v>
      </c>
      <c r="M273" s="6" t="s">
        <v>1115</v>
      </c>
      <c r="N273" s="6" t="s">
        <v>42</v>
      </c>
      <c r="O273" s="6" t="s">
        <v>43</v>
      </c>
      <c r="P273" s="6" t="s">
        <v>84</v>
      </c>
      <c r="Q273" s="6" t="s">
        <v>51</v>
      </c>
      <c r="R273" s="6" t="s">
        <v>96</v>
      </c>
      <c r="S273" s="6" t="s">
        <v>97</v>
      </c>
      <c r="T273" s="41">
        <v>6</v>
      </c>
      <c r="U273" s="41">
        <v>316934</v>
      </c>
      <c r="V273" s="41"/>
      <c r="W273" s="41"/>
      <c r="X273" s="6"/>
      <c r="Y273" s="6">
        <v>2016</v>
      </c>
      <c r="Z273" s="5"/>
    </row>
    <row r="274" spans="1:26" ht="165.75" x14ac:dyDescent="0.2">
      <c r="A274" s="6" t="s">
        <v>1274</v>
      </c>
      <c r="B274" s="5" t="s">
        <v>32</v>
      </c>
      <c r="C274" s="5" t="s">
        <v>1264</v>
      </c>
      <c r="D274" s="5" t="s">
        <v>1265</v>
      </c>
      <c r="E274" s="5" t="s">
        <v>1271</v>
      </c>
      <c r="F274" s="5" t="s">
        <v>1267</v>
      </c>
      <c r="G274" s="5" t="s">
        <v>1272</v>
      </c>
      <c r="H274" s="5" t="s">
        <v>1273</v>
      </c>
      <c r="I274" s="6" t="s">
        <v>47</v>
      </c>
      <c r="J274" s="6">
        <v>0</v>
      </c>
      <c r="K274" s="6">
        <v>430000000</v>
      </c>
      <c r="L274" s="5" t="s">
        <v>40</v>
      </c>
      <c r="M274" s="6" t="s">
        <v>591</v>
      </c>
      <c r="N274" s="6" t="s">
        <v>42</v>
      </c>
      <c r="O274" s="6" t="s">
        <v>43</v>
      </c>
      <c r="P274" s="6" t="s">
        <v>84</v>
      </c>
      <c r="Q274" s="6" t="s">
        <v>51</v>
      </c>
      <c r="R274" s="6" t="s">
        <v>96</v>
      </c>
      <c r="S274" s="6" t="s">
        <v>97</v>
      </c>
      <c r="T274" s="41">
        <v>4</v>
      </c>
      <c r="U274" s="41">
        <v>316934</v>
      </c>
      <c r="V274" s="41">
        <f>T274*U274</f>
        <v>1267736</v>
      </c>
      <c r="W274" s="41">
        <f>V274*1.12</f>
        <v>1419864.32</v>
      </c>
      <c r="X274" s="6"/>
      <c r="Y274" s="6">
        <v>2016</v>
      </c>
      <c r="Z274" s="6" t="s">
        <v>592</v>
      </c>
    </row>
    <row r="275" spans="1:26" ht="204" x14ac:dyDescent="0.2">
      <c r="A275" s="6" t="s">
        <v>1275</v>
      </c>
      <c r="B275" s="5" t="s">
        <v>32</v>
      </c>
      <c r="C275" s="5" t="s">
        <v>1276</v>
      </c>
      <c r="D275" s="5" t="s">
        <v>1277</v>
      </c>
      <c r="E275" s="5" t="s">
        <v>1278</v>
      </c>
      <c r="F275" s="5" t="s">
        <v>1279</v>
      </c>
      <c r="G275" s="5" t="s">
        <v>1280</v>
      </c>
      <c r="H275" s="5" t="s">
        <v>1281</v>
      </c>
      <c r="I275" s="6" t="s">
        <v>47</v>
      </c>
      <c r="J275" s="6">
        <v>0</v>
      </c>
      <c r="K275" s="6">
        <v>430000000</v>
      </c>
      <c r="L275" s="5" t="s">
        <v>40</v>
      </c>
      <c r="M275" s="6" t="s">
        <v>1115</v>
      </c>
      <c r="N275" s="6" t="s">
        <v>42</v>
      </c>
      <c r="O275" s="6" t="s">
        <v>43</v>
      </c>
      <c r="P275" s="6" t="s">
        <v>84</v>
      </c>
      <c r="Q275" s="6" t="s">
        <v>51</v>
      </c>
      <c r="R275" s="6" t="s">
        <v>96</v>
      </c>
      <c r="S275" s="6" t="s">
        <v>97</v>
      </c>
      <c r="T275" s="41">
        <v>4</v>
      </c>
      <c r="U275" s="41">
        <v>470000</v>
      </c>
      <c r="V275" s="41"/>
      <c r="W275" s="41"/>
      <c r="X275" s="6"/>
      <c r="Y275" s="6">
        <v>2016</v>
      </c>
      <c r="Z275" s="5"/>
    </row>
    <row r="276" spans="1:26" ht="204" x14ac:dyDescent="0.2">
      <c r="A276" s="6" t="s">
        <v>1282</v>
      </c>
      <c r="B276" s="5" t="s">
        <v>32</v>
      </c>
      <c r="C276" s="5" t="s">
        <v>1276</v>
      </c>
      <c r="D276" s="5" t="s">
        <v>1277</v>
      </c>
      <c r="E276" s="5" t="s">
        <v>1278</v>
      </c>
      <c r="F276" s="5" t="s">
        <v>1279</v>
      </c>
      <c r="G276" s="5" t="s">
        <v>1280</v>
      </c>
      <c r="H276" s="5" t="s">
        <v>1281</v>
      </c>
      <c r="I276" s="6" t="s">
        <v>47</v>
      </c>
      <c r="J276" s="6">
        <v>0</v>
      </c>
      <c r="K276" s="6">
        <v>430000000</v>
      </c>
      <c r="L276" s="5" t="s">
        <v>40</v>
      </c>
      <c r="M276" s="6" t="s">
        <v>1115</v>
      </c>
      <c r="N276" s="6" t="s">
        <v>42</v>
      </c>
      <c r="O276" s="6" t="s">
        <v>43</v>
      </c>
      <c r="P276" s="6" t="s">
        <v>84</v>
      </c>
      <c r="Q276" s="6" t="s">
        <v>51</v>
      </c>
      <c r="R276" s="6" t="s">
        <v>96</v>
      </c>
      <c r="S276" s="6" t="s">
        <v>97</v>
      </c>
      <c r="T276" s="41">
        <v>2</v>
      </c>
      <c r="U276" s="41">
        <v>470000</v>
      </c>
      <c r="V276" s="41">
        <f>T276*U276</f>
        <v>940000</v>
      </c>
      <c r="W276" s="41">
        <f>V276*1.12</f>
        <v>1052800</v>
      </c>
      <c r="X276" s="6"/>
      <c r="Y276" s="6">
        <v>2016</v>
      </c>
      <c r="Z276" s="6" t="s">
        <v>592</v>
      </c>
    </row>
    <row r="277" spans="1:26" ht="178.5" x14ac:dyDescent="0.2">
      <c r="A277" s="6" t="s">
        <v>1283</v>
      </c>
      <c r="B277" s="5" t="s">
        <v>32</v>
      </c>
      <c r="C277" s="5" t="s">
        <v>1284</v>
      </c>
      <c r="D277" s="5" t="s">
        <v>1277</v>
      </c>
      <c r="E277" s="5" t="s">
        <v>1285</v>
      </c>
      <c r="F277" s="5" t="s">
        <v>1286</v>
      </c>
      <c r="G277" s="5" t="s">
        <v>1287</v>
      </c>
      <c r="H277" s="5" t="s">
        <v>1288</v>
      </c>
      <c r="I277" s="6" t="s">
        <v>47</v>
      </c>
      <c r="J277" s="6">
        <v>0</v>
      </c>
      <c r="K277" s="6">
        <v>430000000</v>
      </c>
      <c r="L277" s="5" t="s">
        <v>40</v>
      </c>
      <c r="M277" s="6" t="s">
        <v>1115</v>
      </c>
      <c r="N277" s="6" t="s">
        <v>42</v>
      </c>
      <c r="O277" s="6" t="s">
        <v>43</v>
      </c>
      <c r="P277" s="6" t="s">
        <v>84</v>
      </c>
      <c r="Q277" s="6" t="s">
        <v>51</v>
      </c>
      <c r="R277" s="6" t="s">
        <v>96</v>
      </c>
      <c r="S277" s="6" t="s">
        <v>97</v>
      </c>
      <c r="T277" s="41">
        <v>4</v>
      </c>
      <c r="U277" s="41">
        <v>181000</v>
      </c>
      <c r="V277" s="41">
        <f>T277*U277</f>
        <v>724000</v>
      </c>
      <c r="W277" s="41">
        <f>V277*1.12</f>
        <v>810880.00000000012</v>
      </c>
      <c r="X277" s="6"/>
      <c r="Y277" s="6">
        <v>2016</v>
      </c>
      <c r="Z277" s="42"/>
    </row>
    <row r="278" spans="1:26" ht="229.5" x14ac:dyDescent="0.2">
      <c r="A278" s="6" t="s">
        <v>1289</v>
      </c>
      <c r="B278" s="5" t="s">
        <v>32</v>
      </c>
      <c r="C278" s="5" t="s">
        <v>1290</v>
      </c>
      <c r="D278" s="5" t="s">
        <v>1277</v>
      </c>
      <c r="E278" s="5" t="s">
        <v>1291</v>
      </c>
      <c r="F278" s="5" t="s">
        <v>1292</v>
      </c>
      <c r="G278" s="5" t="s">
        <v>1293</v>
      </c>
      <c r="H278" s="5" t="s">
        <v>1294</v>
      </c>
      <c r="I278" s="6" t="s">
        <v>47</v>
      </c>
      <c r="J278" s="6">
        <v>0</v>
      </c>
      <c r="K278" s="6">
        <v>430000000</v>
      </c>
      <c r="L278" s="5" t="s">
        <v>40</v>
      </c>
      <c r="M278" s="6" t="s">
        <v>1115</v>
      </c>
      <c r="N278" s="6" t="s">
        <v>42</v>
      </c>
      <c r="O278" s="6" t="s">
        <v>43</v>
      </c>
      <c r="P278" s="6" t="s">
        <v>84</v>
      </c>
      <c r="Q278" s="6" t="s">
        <v>51</v>
      </c>
      <c r="R278" s="6" t="s">
        <v>96</v>
      </c>
      <c r="S278" s="6" t="s">
        <v>97</v>
      </c>
      <c r="T278" s="41">
        <v>2</v>
      </c>
      <c r="U278" s="41">
        <v>372000</v>
      </c>
      <c r="V278" s="41">
        <f>T278*U278</f>
        <v>744000</v>
      </c>
      <c r="W278" s="41">
        <f>V278*1.12</f>
        <v>833280.00000000012</v>
      </c>
      <c r="X278" s="6"/>
      <c r="Y278" s="6">
        <v>2016</v>
      </c>
      <c r="Z278" s="42"/>
    </row>
    <row r="279" spans="1:26" ht="51" x14ac:dyDescent="0.2">
      <c r="A279" s="6" t="s">
        <v>1295</v>
      </c>
      <c r="B279" s="5" t="s">
        <v>32</v>
      </c>
      <c r="C279" s="5" t="s">
        <v>1296</v>
      </c>
      <c r="D279" s="5" t="s">
        <v>1150</v>
      </c>
      <c r="E279" s="5" t="s">
        <v>1297</v>
      </c>
      <c r="F279" s="5" t="s">
        <v>1298</v>
      </c>
      <c r="G279" s="5" t="s">
        <v>1297</v>
      </c>
      <c r="H279" s="5" t="s">
        <v>1299</v>
      </c>
      <c r="I279" s="6" t="s">
        <v>39</v>
      </c>
      <c r="J279" s="6">
        <v>0</v>
      </c>
      <c r="K279" s="6">
        <v>430000000</v>
      </c>
      <c r="L279" s="5" t="s">
        <v>40</v>
      </c>
      <c r="M279" s="6" t="s">
        <v>94</v>
      </c>
      <c r="N279" s="6" t="s">
        <v>42</v>
      </c>
      <c r="O279" s="6" t="s">
        <v>43</v>
      </c>
      <c r="P279" s="6" t="s">
        <v>303</v>
      </c>
      <c r="Q279" s="6" t="s">
        <v>51</v>
      </c>
      <c r="R279" s="6" t="s">
        <v>96</v>
      </c>
      <c r="S279" s="6" t="s">
        <v>97</v>
      </c>
      <c r="T279" s="41">
        <v>3</v>
      </c>
      <c r="U279" s="41">
        <v>192000</v>
      </c>
      <c r="V279" s="41"/>
      <c r="W279" s="41"/>
      <c r="X279" s="6"/>
      <c r="Y279" s="6">
        <v>2016</v>
      </c>
      <c r="Z279" s="6"/>
    </row>
    <row r="280" spans="1:26" ht="51" x14ac:dyDescent="0.2">
      <c r="A280" s="6" t="s">
        <v>1300</v>
      </c>
      <c r="B280" s="5" t="s">
        <v>32</v>
      </c>
      <c r="C280" s="5" t="s">
        <v>1296</v>
      </c>
      <c r="D280" s="5" t="s">
        <v>1150</v>
      </c>
      <c r="E280" s="5" t="s">
        <v>1297</v>
      </c>
      <c r="F280" s="5" t="s">
        <v>1298</v>
      </c>
      <c r="G280" s="5" t="s">
        <v>1297</v>
      </c>
      <c r="H280" s="5" t="s">
        <v>1299</v>
      </c>
      <c r="I280" s="6" t="s">
        <v>47</v>
      </c>
      <c r="J280" s="6">
        <v>0</v>
      </c>
      <c r="K280" s="6">
        <v>430000000</v>
      </c>
      <c r="L280" s="5" t="s">
        <v>40</v>
      </c>
      <c r="M280" s="6" t="s">
        <v>49</v>
      </c>
      <c r="N280" s="6" t="s">
        <v>42</v>
      </c>
      <c r="O280" s="6" t="s">
        <v>43</v>
      </c>
      <c r="P280" s="6" t="s">
        <v>303</v>
      </c>
      <c r="Q280" s="6" t="s">
        <v>51</v>
      </c>
      <c r="R280" s="8">
        <v>839</v>
      </c>
      <c r="S280" s="8" t="s">
        <v>76</v>
      </c>
      <c r="T280" s="41">
        <v>3</v>
      </c>
      <c r="U280" s="41">
        <v>192000</v>
      </c>
      <c r="V280" s="41">
        <f>T280*U280</f>
        <v>576000</v>
      </c>
      <c r="W280" s="41">
        <f>V280*1.12</f>
        <v>645120.00000000012</v>
      </c>
      <c r="X280" s="6"/>
      <c r="Y280" s="6">
        <v>2016</v>
      </c>
      <c r="Z280" s="6" t="s">
        <v>1301</v>
      </c>
    </row>
    <row r="281" spans="1:26" ht="127.5" x14ac:dyDescent="0.2">
      <c r="A281" s="6" t="s">
        <v>1302</v>
      </c>
      <c r="B281" s="5" t="s">
        <v>32</v>
      </c>
      <c r="C281" s="5" t="s">
        <v>1303</v>
      </c>
      <c r="D281" s="5" t="s">
        <v>799</v>
      </c>
      <c r="E281" s="5" t="s">
        <v>1304</v>
      </c>
      <c r="F281" s="5" t="s">
        <v>1305</v>
      </c>
      <c r="G281" s="5" t="s">
        <v>1306</v>
      </c>
      <c r="H281" s="5" t="s">
        <v>1307</v>
      </c>
      <c r="I281" s="6" t="s">
        <v>47</v>
      </c>
      <c r="J281" s="6">
        <v>0</v>
      </c>
      <c r="K281" s="6">
        <v>430000000</v>
      </c>
      <c r="L281" s="5" t="s">
        <v>40</v>
      </c>
      <c r="M281" s="6" t="s">
        <v>94</v>
      </c>
      <c r="N281" s="6" t="s">
        <v>73</v>
      </c>
      <c r="O281" s="6" t="s">
        <v>43</v>
      </c>
      <c r="P281" s="6" t="s">
        <v>1308</v>
      </c>
      <c r="Q281" s="6" t="s">
        <v>51</v>
      </c>
      <c r="R281" s="6" t="s">
        <v>96</v>
      </c>
      <c r="S281" s="6" t="s">
        <v>97</v>
      </c>
      <c r="T281" s="41">
        <v>1</v>
      </c>
      <c r="U281" s="41">
        <v>1458000</v>
      </c>
      <c r="V281" s="41">
        <f>T281*U281</f>
        <v>1458000</v>
      </c>
      <c r="W281" s="41">
        <f>V281*1.12</f>
        <v>1632960.0000000002</v>
      </c>
      <c r="X281" s="6"/>
      <c r="Y281" s="6">
        <v>2016</v>
      </c>
      <c r="Z281" s="42"/>
    </row>
    <row r="282" spans="1:26" ht="89.25" x14ac:dyDescent="0.2">
      <c r="A282" s="6" t="s">
        <v>1309</v>
      </c>
      <c r="B282" s="5" t="s">
        <v>32</v>
      </c>
      <c r="C282" s="5" t="s">
        <v>1303</v>
      </c>
      <c r="D282" s="5" t="s">
        <v>799</v>
      </c>
      <c r="E282" s="5" t="s">
        <v>1310</v>
      </c>
      <c r="F282" s="5" t="s">
        <v>1305</v>
      </c>
      <c r="G282" s="5" t="s">
        <v>1311</v>
      </c>
      <c r="H282" s="5" t="s">
        <v>1312</v>
      </c>
      <c r="I282" s="6" t="s">
        <v>47</v>
      </c>
      <c r="J282" s="6">
        <v>0</v>
      </c>
      <c r="K282" s="6">
        <v>430000000</v>
      </c>
      <c r="L282" s="5" t="s">
        <v>40</v>
      </c>
      <c r="M282" s="6" t="s">
        <v>94</v>
      </c>
      <c r="N282" s="6" t="s">
        <v>73</v>
      </c>
      <c r="O282" s="6" t="s">
        <v>43</v>
      </c>
      <c r="P282" s="6" t="s">
        <v>1308</v>
      </c>
      <c r="Q282" s="6" t="s">
        <v>51</v>
      </c>
      <c r="R282" s="6" t="s">
        <v>96</v>
      </c>
      <c r="S282" s="6" t="s">
        <v>97</v>
      </c>
      <c r="T282" s="41">
        <v>1</v>
      </c>
      <c r="U282" s="41">
        <v>1458000</v>
      </c>
      <c r="V282" s="41">
        <f>T282*U282</f>
        <v>1458000</v>
      </c>
      <c r="W282" s="41">
        <f>V282*1.12</f>
        <v>1632960.0000000002</v>
      </c>
      <c r="X282" s="6"/>
      <c r="Y282" s="6">
        <v>2016</v>
      </c>
      <c r="Z282" s="42"/>
    </row>
    <row r="283" spans="1:26" ht="63.75" x14ac:dyDescent="0.2">
      <c r="A283" s="6" t="s">
        <v>1313</v>
      </c>
      <c r="B283" s="5" t="s">
        <v>32</v>
      </c>
      <c r="C283" s="5" t="s">
        <v>892</v>
      </c>
      <c r="D283" s="5" t="s">
        <v>893</v>
      </c>
      <c r="E283" s="5" t="s">
        <v>1314</v>
      </c>
      <c r="F283" s="5" t="s">
        <v>895</v>
      </c>
      <c r="G283" s="5" t="s">
        <v>1315</v>
      </c>
      <c r="H283" s="5" t="s">
        <v>1316</v>
      </c>
      <c r="I283" s="6" t="s">
        <v>47</v>
      </c>
      <c r="J283" s="6">
        <v>0</v>
      </c>
      <c r="K283" s="6">
        <v>430000000</v>
      </c>
      <c r="L283" s="5" t="s">
        <v>40</v>
      </c>
      <c r="M283" s="6" t="s">
        <v>94</v>
      </c>
      <c r="N283" s="6" t="s">
        <v>73</v>
      </c>
      <c r="O283" s="6" t="s">
        <v>43</v>
      </c>
      <c r="P283" s="6" t="s">
        <v>74</v>
      </c>
      <c r="Q283" s="6" t="s">
        <v>51</v>
      </c>
      <c r="R283" s="6" t="s">
        <v>96</v>
      </c>
      <c r="S283" s="6" t="s">
        <v>97</v>
      </c>
      <c r="T283" s="41">
        <v>2</v>
      </c>
      <c r="U283" s="41">
        <v>345000</v>
      </c>
      <c r="V283" s="41"/>
      <c r="W283" s="41"/>
      <c r="X283" s="6"/>
      <c r="Y283" s="6">
        <v>2016</v>
      </c>
      <c r="Z283" s="5"/>
    </row>
    <row r="284" spans="1:26" ht="63.75" x14ac:dyDescent="0.2">
      <c r="A284" s="6" t="s">
        <v>1317</v>
      </c>
      <c r="B284" s="5" t="s">
        <v>32</v>
      </c>
      <c r="C284" s="5" t="s">
        <v>892</v>
      </c>
      <c r="D284" s="5" t="s">
        <v>893</v>
      </c>
      <c r="E284" s="5" t="s">
        <v>1314</v>
      </c>
      <c r="F284" s="5" t="s">
        <v>895</v>
      </c>
      <c r="G284" s="5" t="s">
        <v>1315</v>
      </c>
      <c r="H284" s="5" t="s">
        <v>1316</v>
      </c>
      <c r="I284" s="6" t="s">
        <v>47</v>
      </c>
      <c r="J284" s="6">
        <v>0</v>
      </c>
      <c r="K284" s="6">
        <v>430000000</v>
      </c>
      <c r="L284" s="5" t="s">
        <v>40</v>
      </c>
      <c r="M284" s="6" t="s">
        <v>591</v>
      </c>
      <c r="N284" s="6" t="s">
        <v>73</v>
      </c>
      <c r="O284" s="6" t="s">
        <v>43</v>
      </c>
      <c r="P284" s="6" t="s">
        <v>74</v>
      </c>
      <c r="Q284" s="6" t="s">
        <v>51</v>
      </c>
      <c r="R284" s="6" t="s">
        <v>96</v>
      </c>
      <c r="S284" s="6" t="s">
        <v>97</v>
      </c>
      <c r="T284" s="41">
        <v>2</v>
      </c>
      <c r="U284" s="41">
        <v>345000</v>
      </c>
      <c r="V284" s="41">
        <f>T284*U284</f>
        <v>690000</v>
      </c>
      <c r="W284" s="41">
        <f>V284*1.12</f>
        <v>772800.00000000012</v>
      </c>
      <c r="X284" s="6"/>
      <c r="Y284" s="6">
        <v>2016</v>
      </c>
      <c r="Z284" s="6" t="s">
        <v>686</v>
      </c>
    </row>
    <row r="285" spans="1:26" ht="216.75" x14ac:dyDescent="0.2">
      <c r="A285" s="6" t="s">
        <v>1318</v>
      </c>
      <c r="B285" s="5" t="s">
        <v>32</v>
      </c>
      <c r="C285" s="5" t="s">
        <v>1319</v>
      </c>
      <c r="D285" s="5" t="s">
        <v>1320</v>
      </c>
      <c r="E285" s="5" t="s">
        <v>1321</v>
      </c>
      <c r="F285" s="5" t="s">
        <v>1322</v>
      </c>
      <c r="G285" s="5" t="s">
        <v>1323</v>
      </c>
      <c r="H285" s="5" t="s">
        <v>1324</v>
      </c>
      <c r="I285" s="6" t="s">
        <v>47</v>
      </c>
      <c r="J285" s="6">
        <v>0</v>
      </c>
      <c r="K285" s="6">
        <v>430000000</v>
      </c>
      <c r="L285" s="5" t="s">
        <v>40</v>
      </c>
      <c r="M285" s="6" t="s">
        <v>94</v>
      </c>
      <c r="N285" s="6" t="s">
        <v>73</v>
      </c>
      <c r="O285" s="6" t="s">
        <v>43</v>
      </c>
      <c r="P285" s="6" t="s">
        <v>74</v>
      </c>
      <c r="Q285" s="6" t="s">
        <v>51</v>
      </c>
      <c r="R285" s="6" t="s">
        <v>96</v>
      </c>
      <c r="S285" s="6" t="s">
        <v>97</v>
      </c>
      <c r="T285" s="41">
        <v>1</v>
      </c>
      <c r="U285" s="41">
        <v>590000</v>
      </c>
      <c r="V285" s="41"/>
      <c r="W285" s="41"/>
      <c r="X285" s="6"/>
      <c r="Y285" s="6">
        <v>2016</v>
      </c>
      <c r="Z285" s="5"/>
    </row>
    <row r="286" spans="1:26" ht="216.75" x14ac:dyDescent="0.2">
      <c r="A286" s="6" t="s">
        <v>1325</v>
      </c>
      <c r="B286" s="5" t="s">
        <v>32</v>
      </c>
      <c r="C286" s="5" t="s">
        <v>1319</v>
      </c>
      <c r="D286" s="5" t="s">
        <v>1320</v>
      </c>
      <c r="E286" s="5" t="s">
        <v>1321</v>
      </c>
      <c r="F286" s="5" t="s">
        <v>1322</v>
      </c>
      <c r="G286" s="5" t="s">
        <v>1323</v>
      </c>
      <c r="H286" s="5" t="s">
        <v>1324</v>
      </c>
      <c r="I286" s="6" t="s">
        <v>47</v>
      </c>
      <c r="J286" s="6">
        <v>0</v>
      </c>
      <c r="K286" s="6">
        <v>430000000</v>
      </c>
      <c r="L286" s="5" t="s">
        <v>40</v>
      </c>
      <c r="M286" s="6" t="s">
        <v>591</v>
      </c>
      <c r="N286" s="6" t="s">
        <v>73</v>
      </c>
      <c r="O286" s="6" t="s">
        <v>43</v>
      </c>
      <c r="P286" s="6" t="s">
        <v>74</v>
      </c>
      <c r="Q286" s="6" t="s">
        <v>51</v>
      </c>
      <c r="R286" s="6" t="s">
        <v>96</v>
      </c>
      <c r="S286" s="6" t="s">
        <v>97</v>
      </c>
      <c r="T286" s="41">
        <v>1</v>
      </c>
      <c r="U286" s="41">
        <v>590000</v>
      </c>
      <c r="V286" s="41">
        <f>T286*U286</f>
        <v>590000</v>
      </c>
      <c r="W286" s="41">
        <f>V286*1.12</f>
        <v>660800.00000000012</v>
      </c>
      <c r="X286" s="6"/>
      <c r="Y286" s="6">
        <v>2016</v>
      </c>
      <c r="Z286" s="6" t="s">
        <v>686</v>
      </c>
    </row>
    <row r="287" spans="1:26" ht="51" x14ac:dyDescent="0.2">
      <c r="A287" s="6" t="s">
        <v>1326</v>
      </c>
      <c r="B287" s="5" t="s">
        <v>32</v>
      </c>
      <c r="C287" s="5" t="s">
        <v>825</v>
      </c>
      <c r="D287" s="5" t="s">
        <v>826</v>
      </c>
      <c r="E287" s="5" t="s">
        <v>1327</v>
      </c>
      <c r="F287" s="5" t="s">
        <v>828</v>
      </c>
      <c r="G287" s="5" t="s">
        <v>1328</v>
      </c>
      <c r="H287" s="5" t="s">
        <v>1329</v>
      </c>
      <c r="I287" s="6" t="s">
        <v>47</v>
      </c>
      <c r="J287" s="6">
        <v>0</v>
      </c>
      <c r="K287" s="6">
        <v>430000000</v>
      </c>
      <c r="L287" s="5" t="s">
        <v>40</v>
      </c>
      <c r="M287" s="6" t="s">
        <v>94</v>
      </c>
      <c r="N287" s="6" t="s">
        <v>73</v>
      </c>
      <c r="O287" s="6" t="s">
        <v>43</v>
      </c>
      <c r="P287" s="6" t="s">
        <v>74</v>
      </c>
      <c r="Q287" s="6" t="s">
        <v>51</v>
      </c>
      <c r="R287" s="6" t="s">
        <v>96</v>
      </c>
      <c r="S287" s="6" t="s">
        <v>97</v>
      </c>
      <c r="T287" s="41">
        <v>2</v>
      </c>
      <c r="U287" s="41">
        <v>66000</v>
      </c>
      <c r="V287" s="41">
        <f>T287*U287</f>
        <v>132000</v>
      </c>
      <c r="W287" s="41">
        <f>V287*1.12</f>
        <v>147840</v>
      </c>
      <c r="X287" s="6"/>
      <c r="Y287" s="6">
        <v>2016</v>
      </c>
      <c r="Z287" s="42"/>
    </row>
    <row r="288" spans="1:26" ht="51" x14ac:dyDescent="0.2">
      <c r="A288" s="6" t="s">
        <v>1330</v>
      </c>
      <c r="B288" s="5" t="s">
        <v>32</v>
      </c>
      <c r="C288" s="5" t="s">
        <v>1331</v>
      </c>
      <c r="D288" s="5" t="s">
        <v>1332</v>
      </c>
      <c r="E288" s="5" t="s">
        <v>1333</v>
      </c>
      <c r="F288" s="5" t="s">
        <v>842</v>
      </c>
      <c r="G288" s="5" t="s">
        <v>1334</v>
      </c>
      <c r="H288" s="5" t="s">
        <v>1335</v>
      </c>
      <c r="I288" s="6" t="s">
        <v>47</v>
      </c>
      <c r="J288" s="6">
        <v>0</v>
      </c>
      <c r="K288" s="6">
        <v>430000000</v>
      </c>
      <c r="L288" s="5" t="s">
        <v>40</v>
      </c>
      <c r="M288" s="6" t="s">
        <v>94</v>
      </c>
      <c r="N288" s="6" t="s">
        <v>73</v>
      </c>
      <c r="O288" s="6" t="s">
        <v>43</v>
      </c>
      <c r="P288" s="6" t="s">
        <v>74</v>
      </c>
      <c r="Q288" s="6" t="s">
        <v>51</v>
      </c>
      <c r="R288" s="6" t="s">
        <v>96</v>
      </c>
      <c r="S288" s="6" t="s">
        <v>97</v>
      </c>
      <c r="T288" s="41">
        <v>1</v>
      </c>
      <c r="U288" s="41">
        <v>388000</v>
      </c>
      <c r="V288" s="41">
        <f>T288*U288</f>
        <v>388000</v>
      </c>
      <c r="W288" s="41">
        <f>V288*1.12</f>
        <v>434560.00000000006</v>
      </c>
      <c r="X288" s="6"/>
      <c r="Y288" s="6">
        <v>2016</v>
      </c>
      <c r="Z288" s="42"/>
    </row>
    <row r="289" spans="1:26" ht="51" x14ac:dyDescent="0.2">
      <c r="A289" s="6" t="s">
        <v>1336</v>
      </c>
      <c r="B289" s="5" t="s">
        <v>32</v>
      </c>
      <c r="C289" s="5" t="s">
        <v>1337</v>
      </c>
      <c r="D289" s="5" t="s">
        <v>1338</v>
      </c>
      <c r="E289" s="5" t="s">
        <v>1339</v>
      </c>
      <c r="F289" s="5" t="s">
        <v>1340</v>
      </c>
      <c r="G289" s="5" t="s">
        <v>1341</v>
      </c>
      <c r="H289" s="5" t="s">
        <v>1342</v>
      </c>
      <c r="I289" s="6" t="s">
        <v>47</v>
      </c>
      <c r="J289" s="6">
        <v>0</v>
      </c>
      <c r="K289" s="6">
        <v>430000000</v>
      </c>
      <c r="L289" s="5" t="s">
        <v>40</v>
      </c>
      <c r="M289" s="6" t="s">
        <v>94</v>
      </c>
      <c r="N289" s="6" t="s">
        <v>73</v>
      </c>
      <c r="O289" s="6" t="s">
        <v>43</v>
      </c>
      <c r="P289" s="6" t="s">
        <v>74</v>
      </c>
      <c r="Q289" s="6" t="s">
        <v>51</v>
      </c>
      <c r="R289" s="6" t="s">
        <v>96</v>
      </c>
      <c r="S289" s="6" t="s">
        <v>97</v>
      </c>
      <c r="T289" s="41">
        <v>4</v>
      </c>
      <c r="U289" s="41">
        <v>243000</v>
      </c>
      <c r="V289" s="41"/>
      <c r="W289" s="41"/>
      <c r="X289" s="6"/>
      <c r="Y289" s="6">
        <v>2016</v>
      </c>
      <c r="Z289" s="5"/>
    </row>
    <row r="290" spans="1:26" ht="51" x14ac:dyDescent="0.2">
      <c r="A290" s="6" t="s">
        <v>1343</v>
      </c>
      <c r="B290" s="5" t="s">
        <v>32</v>
      </c>
      <c r="C290" s="5" t="s">
        <v>1337</v>
      </c>
      <c r="D290" s="5" t="s">
        <v>1338</v>
      </c>
      <c r="E290" s="5" t="s">
        <v>1339</v>
      </c>
      <c r="F290" s="5" t="s">
        <v>1340</v>
      </c>
      <c r="G290" s="5" t="s">
        <v>1341</v>
      </c>
      <c r="H290" s="5" t="s">
        <v>1342</v>
      </c>
      <c r="I290" s="6" t="s">
        <v>47</v>
      </c>
      <c r="J290" s="6">
        <v>0</v>
      </c>
      <c r="K290" s="6">
        <v>430000000</v>
      </c>
      <c r="L290" s="5" t="s">
        <v>40</v>
      </c>
      <c r="M290" s="6" t="s">
        <v>591</v>
      </c>
      <c r="N290" s="6" t="s">
        <v>73</v>
      </c>
      <c r="O290" s="6" t="s">
        <v>43</v>
      </c>
      <c r="P290" s="6" t="s">
        <v>74</v>
      </c>
      <c r="Q290" s="6" t="s">
        <v>51</v>
      </c>
      <c r="R290" s="6" t="s">
        <v>96</v>
      </c>
      <c r="S290" s="6" t="s">
        <v>97</v>
      </c>
      <c r="T290" s="41">
        <v>4</v>
      </c>
      <c r="U290" s="41">
        <v>243000</v>
      </c>
      <c r="V290" s="41">
        <f>T290*U290</f>
        <v>972000</v>
      </c>
      <c r="W290" s="41">
        <f>V290*1.12</f>
        <v>1088640</v>
      </c>
      <c r="X290" s="6"/>
      <c r="Y290" s="6">
        <v>2016</v>
      </c>
      <c r="Z290" s="6" t="s">
        <v>686</v>
      </c>
    </row>
    <row r="291" spans="1:26" ht="51" x14ac:dyDescent="0.2">
      <c r="A291" s="6" t="s">
        <v>1344</v>
      </c>
      <c r="B291" s="5" t="s">
        <v>32</v>
      </c>
      <c r="C291" s="5" t="s">
        <v>1345</v>
      </c>
      <c r="D291" s="5" t="s">
        <v>1346</v>
      </c>
      <c r="E291" s="5" t="s">
        <v>1347</v>
      </c>
      <c r="F291" s="5" t="s">
        <v>842</v>
      </c>
      <c r="G291" s="5" t="s">
        <v>1348</v>
      </c>
      <c r="H291" s="5" t="s">
        <v>1349</v>
      </c>
      <c r="I291" s="6" t="s">
        <v>47</v>
      </c>
      <c r="J291" s="6">
        <v>0</v>
      </c>
      <c r="K291" s="6">
        <v>430000000</v>
      </c>
      <c r="L291" s="5" t="s">
        <v>40</v>
      </c>
      <c r="M291" s="6" t="s">
        <v>94</v>
      </c>
      <c r="N291" s="6" t="s">
        <v>73</v>
      </c>
      <c r="O291" s="6" t="s">
        <v>43</v>
      </c>
      <c r="P291" s="6" t="s">
        <v>74</v>
      </c>
      <c r="Q291" s="6" t="s">
        <v>51</v>
      </c>
      <c r="R291" s="6" t="s">
        <v>96</v>
      </c>
      <c r="S291" s="6" t="s">
        <v>97</v>
      </c>
      <c r="T291" s="41">
        <v>1</v>
      </c>
      <c r="U291" s="41">
        <v>203500</v>
      </c>
      <c r="V291" s="41"/>
      <c r="W291" s="41"/>
      <c r="X291" s="6"/>
      <c r="Y291" s="6">
        <v>2016</v>
      </c>
      <c r="Z291" s="5"/>
    </row>
    <row r="292" spans="1:26" ht="51" x14ac:dyDescent="0.2">
      <c r="A292" s="6" t="s">
        <v>1350</v>
      </c>
      <c r="B292" s="5" t="s">
        <v>32</v>
      </c>
      <c r="C292" s="5" t="s">
        <v>1345</v>
      </c>
      <c r="D292" s="5" t="s">
        <v>1346</v>
      </c>
      <c r="E292" s="5" t="s">
        <v>1347</v>
      </c>
      <c r="F292" s="5" t="s">
        <v>842</v>
      </c>
      <c r="G292" s="5" t="s">
        <v>1348</v>
      </c>
      <c r="H292" s="5" t="s">
        <v>1349</v>
      </c>
      <c r="I292" s="6" t="s">
        <v>47</v>
      </c>
      <c r="J292" s="6">
        <v>0</v>
      </c>
      <c r="K292" s="6">
        <v>430000000</v>
      </c>
      <c r="L292" s="5" t="s">
        <v>40</v>
      </c>
      <c r="M292" s="6" t="s">
        <v>591</v>
      </c>
      <c r="N292" s="6" t="s">
        <v>73</v>
      </c>
      <c r="O292" s="6" t="s">
        <v>43</v>
      </c>
      <c r="P292" s="6" t="s">
        <v>74</v>
      </c>
      <c r="Q292" s="6" t="s">
        <v>51</v>
      </c>
      <c r="R292" s="6" t="s">
        <v>96</v>
      </c>
      <c r="S292" s="6" t="s">
        <v>97</v>
      </c>
      <c r="T292" s="41">
        <v>1</v>
      </c>
      <c r="U292" s="41">
        <v>203500</v>
      </c>
      <c r="V292" s="41">
        <f>T292*U292</f>
        <v>203500</v>
      </c>
      <c r="W292" s="41">
        <f>V292*1.12</f>
        <v>227920.00000000003</v>
      </c>
      <c r="X292" s="6"/>
      <c r="Y292" s="6">
        <v>2016</v>
      </c>
      <c r="Z292" s="6" t="s">
        <v>686</v>
      </c>
    </row>
    <row r="293" spans="1:26" ht="51" x14ac:dyDescent="0.2">
      <c r="A293" s="6" t="s">
        <v>1351</v>
      </c>
      <c r="B293" s="5" t="s">
        <v>32</v>
      </c>
      <c r="C293" s="5" t="s">
        <v>1345</v>
      </c>
      <c r="D293" s="5" t="s">
        <v>1346</v>
      </c>
      <c r="E293" s="5" t="s">
        <v>1352</v>
      </c>
      <c r="F293" s="5" t="s">
        <v>842</v>
      </c>
      <c r="G293" s="5" t="s">
        <v>1353</v>
      </c>
      <c r="H293" s="5" t="s">
        <v>1354</v>
      </c>
      <c r="I293" s="6" t="s">
        <v>47</v>
      </c>
      <c r="J293" s="6">
        <v>0</v>
      </c>
      <c r="K293" s="6">
        <v>430000000</v>
      </c>
      <c r="L293" s="5" t="s">
        <v>40</v>
      </c>
      <c r="M293" s="6" t="s">
        <v>94</v>
      </c>
      <c r="N293" s="6" t="s">
        <v>73</v>
      </c>
      <c r="O293" s="6" t="s">
        <v>43</v>
      </c>
      <c r="P293" s="6" t="s">
        <v>74</v>
      </c>
      <c r="Q293" s="6" t="s">
        <v>51</v>
      </c>
      <c r="R293" s="6" t="s">
        <v>96</v>
      </c>
      <c r="S293" s="6" t="s">
        <v>97</v>
      </c>
      <c r="T293" s="41">
        <v>1</v>
      </c>
      <c r="U293" s="41">
        <v>215000</v>
      </c>
      <c r="V293" s="41"/>
      <c r="W293" s="41"/>
      <c r="X293" s="6"/>
      <c r="Y293" s="6">
        <v>2016</v>
      </c>
      <c r="Z293" s="5"/>
    </row>
    <row r="294" spans="1:26" ht="51" x14ac:dyDescent="0.2">
      <c r="A294" s="6" t="s">
        <v>1355</v>
      </c>
      <c r="B294" s="5" t="s">
        <v>32</v>
      </c>
      <c r="C294" s="5" t="s">
        <v>1345</v>
      </c>
      <c r="D294" s="5" t="s">
        <v>1346</v>
      </c>
      <c r="E294" s="5" t="s">
        <v>1352</v>
      </c>
      <c r="F294" s="5" t="s">
        <v>842</v>
      </c>
      <c r="G294" s="5" t="s">
        <v>1353</v>
      </c>
      <c r="H294" s="5" t="s">
        <v>1354</v>
      </c>
      <c r="I294" s="6" t="s">
        <v>47</v>
      </c>
      <c r="J294" s="6">
        <v>0</v>
      </c>
      <c r="K294" s="6">
        <v>430000000</v>
      </c>
      <c r="L294" s="5" t="s">
        <v>40</v>
      </c>
      <c r="M294" s="6" t="s">
        <v>591</v>
      </c>
      <c r="N294" s="6" t="s">
        <v>73</v>
      </c>
      <c r="O294" s="6" t="s">
        <v>43</v>
      </c>
      <c r="P294" s="6" t="s">
        <v>74</v>
      </c>
      <c r="Q294" s="6" t="s">
        <v>51</v>
      </c>
      <c r="R294" s="6" t="s">
        <v>96</v>
      </c>
      <c r="S294" s="6" t="s">
        <v>97</v>
      </c>
      <c r="T294" s="41">
        <v>1</v>
      </c>
      <c r="U294" s="41">
        <v>215000</v>
      </c>
      <c r="V294" s="41">
        <f>T294*U294</f>
        <v>215000</v>
      </c>
      <c r="W294" s="41">
        <f>V294*1.12</f>
        <v>240800.00000000003</v>
      </c>
      <c r="X294" s="6"/>
      <c r="Y294" s="6">
        <v>2016</v>
      </c>
      <c r="Z294" s="6" t="s">
        <v>686</v>
      </c>
    </row>
    <row r="295" spans="1:26" ht="51" x14ac:dyDescent="0.2">
      <c r="A295" s="6" t="s">
        <v>1356</v>
      </c>
      <c r="B295" s="5" t="s">
        <v>32</v>
      </c>
      <c r="C295" s="5" t="s">
        <v>1337</v>
      </c>
      <c r="D295" s="5" t="s">
        <v>1338</v>
      </c>
      <c r="E295" s="5" t="s">
        <v>1357</v>
      </c>
      <c r="F295" s="5" t="s">
        <v>1340</v>
      </c>
      <c r="G295" s="5" t="s">
        <v>1358</v>
      </c>
      <c r="H295" s="5" t="s">
        <v>1359</v>
      </c>
      <c r="I295" s="6" t="s">
        <v>47</v>
      </c>
      <c r="J295" s="6">
        <v>0</v>
      </c>
      <c r="K295" s="6">
        <v>430000000</v>
      </c>
      <c r="L295" s="5" t="s">
        <v>40</v>
      </c>
      <c r="M295" s="6" t="s">
        <v>94</v>
      </c>
      <c r="N295" s="6" t="s">
        <v>73</v>
      </c>
      <c r="O295" s="6" t="s">
        <v>43</v>
      </c>
      <c r="P295" s="6" t="s">
        <v>74</v>
      </c>
      <c r="Q295" s="6" t="s">
        <v>51</v>
      </c>
      <c r="R295" s="6" t="s">
        <v>96</v>
      </c>
      <c r="S295" s="6" t="s">
        <v>97</v>
      </c>
      <c r="T295" s="41">
        <v>1</v>
      </c>
      <c r="U295" s="41">
        <v>206000</v>
      </c>
      <c r="V295" s="41"/>
      <c r="W295" s="41"/>
      <c r="X295" s="6"/>
      <c r="Y295" s="6">
        <v>2016</v>
      </c>
      <c r="Z295" s="5"/>
    </row>
    <row r="296" spans="1:26" ht="51" x14ac:dyDescent="0.2">
      <c r="A296" s="6" t="s">
        <v>1360</v>
      </c>
      <c r="B296" s="5" t="s">
        <v>32</v>
      </c>
      <c r="C296" s="5" t="s">
        <v>1337</v>
      </c>
      <c r="D296" s="5" t="s">
        <v>1338</v>
      </c>
      <c r="E296" s="5" t="s">
        <v>1357</v>
      </c>
      <c r="F296" s="5" t="s">
        <v>1340</v>
      </c>
      <c r="G296" s="5" t="s">
        <v>1358</v>
      </c>
      <c r="H296" s="5" t="s">
        <v>1359</v>
      </c>
      <c r="I296" s="6" t="s">
        <v>47</v>
      </c>
      <c r="J296" s="6">
        <v>0</v>
      </c>
      <c r="K296" s="6">
        <v>430000000</v>
      </c>
      <c r="L296" s="5" t="s">
        <v>40</v>
      </c>
      <c r="M296" s="6" t="s">
        <v>591</v>
      </c>
      <c r="N296" s="6" t="s">
        <v>73</v>
      </c>
      <c r="O296" s="6" t="s">
        <v>43</v>
      </c>
      <c r="P296" s="6" t="s">
        <v>74</v>
      </c>
      <c r="Q296" s="6" t="s">
        <v>51</v>
      </c>
      <c r="R296" s="6" t="s">
        <v>96</v>
      </c>
      <c r="S296" s="6" t="s">
        <v>97</v>
      </c>
      <c r="T296" s="41">
        <v>1</v>
      </c>
      <c r="U296" s="41">
        <v>206000</v>
      </c>
      <c r="V296" s="41">
        <f>T296*U296</f>
        <v>206000</v>
      </c>
      <c r="W296" s="41">
        <f>V296*1.12</f>
        <v>230720.00000000003</v>
      </c>
      <c r="X296" s="6"/>
      <c r="Y296" s="6">
        <v>2016</v>
      </c>
      <c r="Z296" s="6" t="s">
        <v>686</v>
      </c>
    </row>
    <row r="297" spans="1:26" ht="63.75" x14ac:dyDescent="0.2">
      <c r="A297" s="6" t="s">
        <v>1361</v>
      </c>
      <c r="B297" s="5" t="s">
        <v>32</v>
      </c>
      <c r="C297" s="5" t="s">
        <v>1109</v>
      </c>
      <c r="D297" s="5" t="s">
        <v>1110</v>
      </c>
      <c r="E297" s="5" t="s">
        <v>1362</v>
      </c>
      <c r="F297" s="5" t="s">
        <v>1112</v>
      </c>
      <c r="G297" s="5" t="s">
        <v>1363</v>
      </c>
      <c r="H297" s="5" t="s">
        <v>1364</v>
      </c>
      <c r="I297" s="6" t="s">
        <v>60</v>
      </c>
      <c r="J297" s="6">
        <v>0</v>
      </c>
      <c r="K297" s="6">
        <v>430000000</v>
      </c>
      <c r="L297" s="5" t="s">
        <v>40</v>
      </c>
      <c r="M297" s="6" t="s">
        <v>94</v>
      </c>
      <c r="N297" s="6" t="s">
        <v>73</v>
      </c>
      <c r="O297" s="6" t="s">
        <v>43</v>
      </c>
      <c r="P297" s="6" t="s">
        <v>84</v>
      </c>
      <c r="Q297" s="6" t="s">
        <v>51</v>
      </c>
      <c r="R297" s="6" t="s">
        <v>96</v>
      </c>
      <c r="S297" s="6" t="s">
        <v>97</v>
      </c>
      <c r="T297" s="41">
        <v>2</v>
      </c>
      <c r="U297" s="41">
        <v>113000</v>
      </c>
      <c r="V297" s="41">
        <f>T297*U297</f>
        <v>226000</v>
      </c>
      <c r="W297" s="41">
        <f>V297*1.12</f>
        <v>253120.00000000003</v>
      </c>
      <c r="X297" s="6"/>
      <c r="Y297" s="6">
        <v>2016</v>
      </c>
      <c r="Z297" s="42"/>
    </row>
    <row r="298" spans="1:26" ht="63.75" x14ac:dyDescent="0.2">
      <c r="A298" s="6" t="s">
        <v>1365</v>
      </c>
      <c r="B298" s="5" t="s">
        <v>32</v>
      </c>
      <c r="C298" s="5" t="s">
        <v>1109</v>
      </c>
      <c r="D298" s="5" t="s">
        <v>1110</v>
      </c>
      <c r="E298" s="5" t="s">
        <v>1366</v>
      </c>
      <c r="F298" s="5" t="s">
        <v>1112</v>
      </c>
      <c r="G298" s="5" t="s">
        <v>1367</v>
      </c>
      <c r="H298" s="5" t="s">
        <v>1368</v>
      </c>
      <c r="I298" s="6" t="s">
        <v>60</v>
      </c>
      <c r="J298" s="6">
        <v>0</v>
      </c>
      <c r="K298" s="6">
        <v>430000000</v>
      </c>
      <c r="L298" s="5" t="s">
        <v>40</v>
      </c>
      <c r="M298" s="6" t="s">
        <v>94</v>
      </c>
      <c r="N298" s="6" t="s">
        <v>73</v>
      </c>
      <c r="O298" s="6" t="s">
        <v>43</v>
      </c>
      <c r="P298" s="6" t="s">
        <v>84</v>
      </c>
      <c r="Q298" s="6" t="s">
        <v>51</v>
      </c>
      <c r="R298" s="6" t="s">
        <v>96</v>
      </c>
      <c r="S298" s="6" t="s">
        <v>97</v>
      </c>
      <c r="T298" s="41">
        <v>2</v>
      </c>
      <c r="U298" s="41">
        <v>151000</v>
      </c>
      <c r="V298" s="41">
        <f>T298*U298</f>
        <v>302000</v>
      </c>
      <c r="W298" s="41">
        <f>V298*1.12</f>
        <v>338240.00000000006</v>
      </c>
      <c r="X298" s="6"/>
      <c r="Y298" s="6">
        <v>2016</v>
      </c>
      <c r="Z298" s="42"/>
    </row>
    <row r="299" spans="1:26" ht="102" x14ac:dyDescent="0.2">
      <c r="A299" s="6" t="s">
        <v>1369</v>
      </c>
      <c r="B299" s="5" t="s">
        <v>32</v>
      </c>
      <c r="C299" s="5" t="s">
        <v>1202</v>
      </c>
      <c r="D299" s="5" t="s">
        <v>1203</v>
      </c>
      <c r="E299" s="5" t="s">
        <v>1370</v>
      </c>
      <c r="F299" s="5" t="s">
        <v>1205</v>
      </c>
      <c r="G299" s="5" t="s">
        <v>1371</v>
      </c>
      <c r="H299" s="5" t="s">
        <v>1372</v>
      </c>
      <c r="I299" s="6" t="s">
        <v>47</v>
      </c>
      <c r="J299" s="6">
        <v>0</v>
      </c>
      <c r="K299" s="6">
        <v>430000000</v>
      </c>
      <c r="L299" s="5" t="s">
        <v>40</v>
      </c>
      <c r="M299" s="6" t="s">
        <v>94</v>
      </c>
      <c r="N299" s="6" t="s">
        <v>73</v>
      </c>
      <c r="O299" s="6" t="s">
        <v>43</v>
      </c>
      <c r="P299" s="6" t="s">
        <v>84</v>
      </c>
      <c r="Q299" s="6" t="s">
        <v>51</v>
      </c>
      <c r="R299" s="6" t="s">
        <v>96</v>
      </c>
      <c r="S299" s="6" t="s">
        <v>97</v>
      </c>
      <c r="T299" s="41">
        <v>2</v>
      </c>
      <c r="U299" s="41">
        <v>20300</v>
      </c>
      <c r="V299" s="41">
        <f>T299*U299</f>
        <v>40600</v>
      </c>
      <c r="W299" s="41">
        <f>V299*1.12</f>
        <v>45472.000000000007</v>
      </c>
      <c r="X299" s="6"/>
      <c r="Y299" s="6">
        <v>2016</v>
      </c>
      <c r="Z299" s="42"/>
    </row>
    <row r="300" spans="1:26" ht="153" x14ac:dyDescent="0.2">
      <c r="A300" s="6" t="s">
        <v>1373</v>
      </c>
      <c r="B300" s="5" t="s">
        <v>32</v>
      </c>
      <c r="C300" s="5" t="s">
        <v>1374</v>
      </c>
      <c r="D300" s="5" t="s">
        <v>1375</v>
      </c>
      <c r="E300" s="5" t="s">
        <v>1376</v>
      </c>
      <c r="F300" s="5" t="s">
        <v>1377</v>
      </c>
      <c r="G300" s="5" t="s">
        <v>1378</v>
      </c>
      <c r="H300" s="5" t="s">
        <v>1379</v>
      </c>
      <c r="I300" s="6" t="s">
        <v>47</v>
      </c>
      <c r="J300" s="6">
        <v>0</v>
      </c>
      <c r="K300" s="6">
        <v>430000000</v>
      </c>
      <c r="L300" s="5" t="s">
        <v>40</v>
      </c>
      <c r="M300" s="6" t="s">
        <v>94</v>
      </c>
      <c r="N300" s="6" t="s">
        <v>73</v>
      </c>
      <c r="O300" s="6" t="s">
        <v>43</v>
      </c>
      <c r="P300" s="6" t="s">
        <v>84</v>
      </c>
      <c r="Q300" s="6" t="s">
        <v>51</v>
      </c>
      <c r="R300" s="6">
        <v>704</v>
      </c>
      <c r="S300" s="6" t="s">
        <v>62</v>
      </c>
      <c r="T300" s="41">
        <v>1</v>
      </c>
      <c r="U300" s="41">
        <v>270000</v>
      </c>
      <c r="V300" s="41">
        <f>T300*U300</f>
        <v>270000</v>
      </c>
      <c r="W300" s="41">
        <f>V300*1.12</f>
        <v>302400</v>
      </c>
      <c r="X300" s="6"/>
      <c r="Y300" s="6">
        <v>2016</v>
      </c>
      <c r="Z300" s="42"/>
    </row>
    <row r="301" spans="1:26" ht="51" x14ac:dyDescent="0.2">
      <c r="A301" s="6" t="s">
        <v>1380</v>
      </c>
      <c r="B301" s="5" t="s">
        <v>32</v>
      </c>
      <c r="C301" s="5" t="s">
        <v>1381</v>
      </c>
      <c r="D301" s="5" t="s">
        <v>1382</v>
      </c>
      <c r="E301" s="5" t="s">
        <v>1383</v>
      </c>
      <c r="F301" s="5" t="s">
        <v>1384</v>
      </c>
      <c r="G301" s="5" t="s">
        <v>1385</v>
      </c>
      <c r="H301" s="5" t="s">
        <v>1386</v>
      </c>
      <c r="I301" s="6" t="s">
        <v>47</v>
      </c>
      <c r="J301" s="6">
        <v>0</v>
      </c>
      <c r="K301" s="6">
        <v>430000000</v>
      </c>
      <c r="L301" s="5" t="s">
        <v>40</v>
      </c>
      <c r="M301" s="6" t="s">
        <v>94</v>
      </c>
      <c r="N301" s="6" t="s">
        <v>73</v>
      </c>
      <c r="O301" s="6" t="s">
        <v>43</v>
      </c>
      <c r="P301" s="6" t="s">
        <v>74</v>
      </c>
      <c r="Q301" s="6" t="s">
        <v>51</v>
      </c>
      <c r="R301" s="6" t="s">
        <v>96</v>
      </c>
      <c r="S301" s="6" t="s">
        <v>97</v>
      </c>
      <c r="T301" s="41">
        <v>5</v>
      </c>
      <c r="U301" s="41">
        <v>48700</v>
      </c>
      <c r="V301" s="41"/>
      <c r="W301" s="41"/>
      <c r="X301" s="6"/>
      <c r="Y301" s="6">
        <v>2016</v>
      </c>
      <c r="Z301" s="5"/>
    </row>
    <row r="302" spans="1:26" ht="51" x14ac:dyDescent="0.2">
      <c r="A302" s="6" t="s">
        <v>1387</v>
      </c>
      <c r="B302" s="5" t="s">
        <v>32</v>
      </c>
      <c r="C302" s="5" t="s">
        <v>1381</v>
      </c>
      <c r="D302" s="5" t="s">
        <v>1382</v>
      </c>
      <c r="E302" s="5" t="s">
        <v>1383</v>
      </c>
      <c r="F302" s="5" t="s">
        <v>1384</v>
      </c>
      <c r="G302" s="5" t="s">
        <v>1385</v>
      </c>
      <c r="H302" s="5" t="s">
        <v>1386</v>
      </c>
      <c r="I302" s="6" t="s">
        <v>47</v>
      </c>
      <c r="J302" s="6">
        <v>0</v>
      </c>
      <c r="K302" s="6">
        <v>430000000</v>
      </c>
      <c r="L302" s="5" t="s">
        <v>40</v>
      </c>
      <c r="M302" s="6" t="s">
        <v>591</v>
      </c>
      <c r="N302" s="6" t="s">
        <v>73</v>
      </c>
      <c r="O302" s="6" t="s">
        <v>43</v>
      </c>
      <c r="P302" s="6" t="s">
        <v>74</v>
      </c>
      <c r="Q302" s="6" t="s">
        <v>51</v>
      </c>
      <c r="R302" s="6" t="s">
        <v>96</v>
      </c>
      <c r="S302" s="6" t="s">
        <v>97</v>
      </c>
      <c r="T302" s="41">
        <v>5</v>
      </c>
      <c r="U302" s="41">
        <v>94740</v>
      </c>
      <c r="V302" s="41">
        <f t="shared" ref="V302:V319" si="21">T302*U302</f>
        <v>473700</v>
      </c>
      <c r="W302" s="41">
        <f t="shared" ref="W302:W319" si="22">V302*1.12</f>
        <v>530544</v>
      </c>
      <c r="X302" s="6"/>
      <c r="Y302" s="6">
        <v>2016</v>
      </c>
      <c r="Z302" s="6" t="s">
        <v>567</v>
      </c>
    </row>
    <row r="303" spans="1:26" ht="51" x14ac:dyDescent="0.2">
      <c r="A303" s="6" t="s">
        <v>1388</v>
      </c>
      <c r="B303" s="5" t="s">
        <v>32</v>
      </c>
      <c r="C303" s="5" t="s">
        <v>1389</v>
      </c>
      <c r="D303" s="5" t="s">
        <v>1390</v>
      </c>
      <c r="E303" s="5" t="s">
        <v>1391</v>
      </c>
      <c r="F303" s="5" t="s">
        <v>1392</v>
      </c>
      <c r="G303" s="5" t="s">
        <v>1393</v>
      </c>
      <c r="H303" s="5" t="s">
        <v>1394</v>
      </c>
      <c r="I303" s="6" t="s">
        <v>60</v>
      </c>
      <c r="J303" s="6">
        <v>0</v>
      </c>
      <c r="K303" s="6">
        <v>430000000</v>
      </c>
      <c r="L303" s="5" t="s">
        <v>40</v>
      </c>
      <c r="M303" s="6" t="s">
        <v>94</v>
      </c>
      <c r="N303" s="6" t="s">
        <v>73</v>
      </c>
      <c r="O303" s="6" t="s">
        <v>43</v>
      </c>
      <c r="P303" s="6" t="s">
        <v>74</v>
      </c>
      <c r="Q303" s="6" t="s">
        <v>51</v>
      </c>
      <c r="R303" s="6" t="s">
        <v>85</v>
      </c>
      <c r="S303" s="6" t="s">
        <v>86</v>
      </c>
      <c r="T303" s="41">
        <v>100</v>
      </c>
      <c r="U303" s="41">
        <v>3100</v>
      </c>
      <c r="V303" s="41">
        <f t="shared" si="21"/>
        <v>310000</v>
      </c>
      <c r="W303" s="41">
        <f t="shared" si="22"/>
        <v>347200.00000000006</v>
      </c>
      <c r="X303" s="6"/>
      <c r="Y303" s="6">
        <v>2016</v>
      </c>
      <c r="Z303" s="42"/>
    </row>
    <row r="304" spans="1:26" ht="51" x14ac:dyDescent="0.2">
      <c r="A304" s="6" t="s">
        <v>1395</v>
      </c>
      <c r="B304" s="5" t="s">
        <v>32</v>
      </c>
      <c r="C304" s="5" t="s">
        <v>1389</v>
      </c>
      <c r="D304" s="5" t="s">
        <v>1390</v>
      </c>
      <c r="E304" s="5" t="s">
        <v>1391</v>
      </c>
      <c r="F304" s="5" t="s">
        <v>1392</v>
      </c>
      <c r="G304" s="5" t="s">
        <v>1396</v>
      </c>
      <c r="H304" s="5" t="s">
        <v>1397</v>
      </c>
      <c r="I304" s="6" t="s">
        <v>60</v>
      </c>
      <c r="J304" s="6">
        <v>0</v>
      </c>
      <c r="K304" s="6">
        <v>430000000</v>
      </c>
      <c r="L304" s="5" t="s">
        <v>40</v>
      </c>
      <c r="M304" s="6" t="s">
        <v>94</v>
      </c>
      <c r="N304" s="6" t="s">
        <v>73</v>
      </c>
      <c r="O304" s="6" t="s">
        <v>43</v>
      </c>
      <c r="P304" s="6" t="s">
        <v>74</v>
      </c>
      <c r="Q304" s="6" t="s">
        <v>51</v>
      </c>
      <c r="R304" s="6" t="s">
        <v>85</v>
      </c>
      <c r="S304" s="6" t="s">
        <v>86</v>
      </c>
      <c r="T304" s="41">
        <v>100</v>
      </c>
      <c r="U304" s="41">
        <v>3200</v>
      </c>
      <c r="V304" s="41">
        <f t="shared" si="21"/>
        <v>320000</v>
      </c>
      <c r="W304" s="41">
        <f t="shared" si="22"/>
        <v>358400.00000000006</v>
      </c>
      <c r="X304" s="6"/>
      <c r="Y304" s="6">
        <v>2016</v>
      </c>
      <c r="Z304" s="42"/>
    </row>
    <row r="305" spans="1:26" ht="51" x14ac:dyDescent="0.2">
      <c r="A305" s="6" t="s">
        <v>1398</v>
      </c>
      <c r="B305" s="5" t="s">
        <v>32</v>
      </c>
      <c r="C305" s="5" t="s">
        <v>1389</v>
      </c>
      <c r="D305" s="5" t="s">
        <v>1390</v>
      </c>
      <c r="E305" s="5" t="s">
        <v>1391</v>
      </c>
      <c r="F305" s="5" t="s">
        <v>1392</v>
      </c>
      <c r="G305" s="5" t="s">
        <v>1399</v>
      </c>
      <c r="H305" s="5" t="s">
        <v>1400</v>
      </c>
      <c r="I305" s="6" t="s">
        <v>60</v>
      </c>
      <c r="J305" s="6">
        <v>0</v>
      </c>
      <c r="K305" s="6">
        <v>430000000</v>
      </c>
      <c r="L305" s="5" t="s">
        <v>40</v>
      </c>
      <c r="M305" s="6" t="s">
        <v>94</v>
      </c>
      <c r="N305" s="6" t="s">
        <v>73</v>
      </c>
      <c r="O305" s="6" t="s">
        <v>43</v>
      </c>
      <c r="P305" s="6" t="s">
        <v>74</v>
      </c>
      <c r="Q305" s="6" t="s">
        <v>51</v>
      </c>
      <c r="R305" s="6" t="s">
        <v>85</v>
      </c>
      <c r="S305" s="6" t="s">
        <v>86</v>
      </c>
      <c r="T305" s="41">
        <v>100</v>
      </c>
      <c r="U305" s="41">
        <v>3650</v>
      </c>
      <c r="V305" s="41">
        <f t="shared" si="21"/>
        <v>365000</v>
      </c>
      <c r="W305" s="41">
        <f t="shared" si="22"/>
        <v>408800.00000000006</v>
      </c>
      <c r="X305" s="6"/>
      <c r="Y305" s="6">
        <v>2016</v>
      </c>
      <c r="Z305" s="42"/>
    </row>
    <row r="306" spans="1:26" ht="51" x14ac:dyDescent="0.2">
      <c r="A306" s="6" t="s">
        <v>1401</v>
      </c>
      <c r="B306" s="5" t="s">
        <v>32</v>
      </c>
      <c r="C306" s="5" t="s">
        <v>1389</v>
      </c>
      <c r="D306" s="5" t="s">
        <v>1390</v>
      </c>
      <c r="E306" s="5" t="s">
        <v>1391</v>
      </c>
      <c r="F306" s="5" t="s">
        <v>1392</v>
      </c>
      <c r="G306" s="5" t="s">
        <v>1402</v>
      </c>
      <c r="H306" s="5" t="s">
        <v>1403</v>
      </c>
      <c r="I306" s="6" t="s">
        <v>60</v>
      </c>
      <c r="J306" s="6">
        <v>0</v>
      </c>
      <c r="K306" s="6">
        <v>430000000</v>
      </c>
      <c r="L306" s="5" t="s">
        <v>40</v>
      </c>
      <c r="M306" s="6" t="s">
        <v>94</v>
      </c>
      <c r="N306" s="6" t="s">
        <v>73</v>
      </c>
      <c r="O306" s="6" t="s">
        <v>43</v>
      </c>
      <c r="P306" s="6" t="s">
        <v>74</v>
      </c>
      <c r="Q306" s="6" t="s">
        <v>51</v>
      </c>
      <c r="R306" s="6" t="s">
        <v>96</v>
      </c>
      <c r="S306" s="6" t="s">
        <v>97</v>
      </c>
      <c r="T306" s="41">
        <v>50</v>
      </c>
      <c r="U306" s="41">
        <v>3920</v>
      </c>
      <c r="V306" s="41">
        <f t="shared" si="21"/>
        <v>196000</v>
      </c>
      <c r="W306" s="41">
        <f t="shared" si="22"/>
        <v>219520.00000000003</v>
      </c>
      <c r="X306" s="6"/>
      <c r="Y306" s="6">
        <v>2016</v>
      </c>
      <c r="Z306" s="42"/>
    </row>
    <row r="307" spans="1:26" ht="51" x14ac:dyDescent="0.2">
      <c r="A307" s="6" t="s">
        <v>1404</v>
      </c>
      <c r="B307" s="5" t="s">
        <v>32</v>
      </c>
      <c r="C307" s="5" t="s">
        <v>1405</v>
      </c>
      <c r="D307" s="5" t="s">
        <v>1243</v>
      </c>
      <c r="E307" s="5" t="s">
        <v>1406</v>
      </c>
      <c r="F307" s="5" t="s">
        <v>1407</v>
      </c>
      <c r="G307" s="5" t="s">
        <v>1408</v>
      </c>
      <c r="H307" s="5" t="s">
        <v>1409</v>
      </c>
      <c r="I307" s="6" t="s">
        <v>60</v>
      </c>
      <c r="J307" s="6">
        <v>0</v>
      </c>
      <c r="K307" s="6">
        <v>430000000</v>
      </c>
      <c r="L307" s="5" t="s">
        <v>40</v>
      </c>
      <c r="M307" s="6" t="s">
        <v>94</v>
      </c>
      <c r="N307" s="6" t="s">
        <v>73</v>
      </c>
      <c r="O307" s="6" t="s">
        <v>43</v>
      </c>
      <c r="P307" s="6" t="s">
        <v>74</v>
      </c>
      <c r="Q307" s="6" t="s">
        <v>51</v>
      </c>
      <c r="R307" s="6" t="s">
        <v>96</v>
      </c>
      <c r="S307" s="6" t="s">
        <v>97</v>
      </c>
      <c r="T307" s="41">
        <v>25</v>
      </c>
      <c r="U307" s="41">
        <v>5400</v>
      </c>
      <c r="V307" s="41">
        <f t="shared" si="21"/>
        <v>135000</v>
      </c>
      <c r="W307" s="41">
        <f t="shared" si="22"/>
        <v>151200</v>
      </c>
      <c r="X307" s="6"/>
      <c r="Y307" s="6">
        <v>2016</v>
      </c>
      <c r="Z307" s="42"/>
    </row>
    <row r="308" spans="1:26" ht="51" x14ac:dyDescent="0.2">
      <c r="A308" s="6" t="s">
        <v>1410</v>
      </c>
      <c r="B308" s="5" t="s">
        <v>32</v>
      </c>
      <c r="C308" s="5" t="s">
        <v>1405</v>
      </c>
      <c r="D308" s="5" t="s">
        <v>1243</v>
      </c>
      <c r="E308" s="5" t="s">
        <v>1406</v>
      </c>
      <c r="F308" s="5" t="s">
        <v>1407</v>
      </c>
      <c r="G308" s="5" t="s">
        <v>1411</v>
      </c>
      <c r="H308" s="5" t="s">
        <v>1412</v>
      </c>
      <c r="I308" s="6" t="s">
        <v>60</v>
      </c>
      <c r="J308" s="6">
        <v>0</v>
      </c>
      <c r="K308" s="6">
        <v>430000000</v>
      </c>
      <c r="L308" s="5" t="s">
        <v>40</v>
      </c>
      <c r="M308" s="6" t="s">
        <v>94</v>
      </c>
      <c r="N308" s="6" t="s">
        <v>73</v>
      </c>
      <c r="O308" s="6" t="s">
        <v>43</v>
      </c>
      <c r="P308" s="6" t="s">
        <v>74</v>
      </c>
      <c r="Q308" s="6" t="s">
        <v>51</v>
      </c>
      <c r="R308" s="6" t="s">
        <v>96</v>
      </c>
      <c r="S308" s="6" t="s">
        <v>97</v>
      </c>
      <c r="T308" s="41">
        <v>25</v>
      </c>
      <c r="U308" s="41">
        <v>4720</v>
      </c>
      <c r="V308" s="41">
        <f t="shared" si="21"/>
        <v>118000</v>
      </c>
      <c r="W308" s="41">
        <f t="shared" si="22"/>
        <v>132160</v>
      </c>
      <c r="X308" s="6"/>
      <c r="Y308" s="6">
        <v>2016</v>
      </c>
      <c r="Z308" s="42"/>
    </row>
    <row r="309" spans="1:26" ht="51" x14ac:dyDescent="0.2">
      <c r="A309" s="6" t="s">
        <v>1413</v>
      </c>
      <c r="B309" s="5" t="s">
        <v>32</v>
      </c>
      <c r="C309" s="5" t="s">
        <v>1405</v>
      </c>
      <c r="D309" s="5" t="s">
        <v>1243</v>
      </c>
      <c r="E309" s="5" t="s">
        <v>1406</v>
      </c>
      <c r="F309" s="5" t="s">
        <v>1407</v>
      </c>
      <c r="G309" s="5" t="s">
        <v>1414</v>
      </c>
      <c r="H309" s="5" t="s">
        <v>1415</v>
      </c>
      <c r="I309" s="6" t="s">
        <v>60</v>
      </c>
      <c r="J309" s="6">
        <v>0</v>
      </c>
      <c r="K309" s="6">
        <v>430000000</v>
      </c>
      <c r="L309" s="5" t="s">
        <v>40</v>
      </c>
      <c r="M309" s="6" t="s">
        <v>94</v>
      </c>
      <c r="N309" s="6" t="s">
        <v>73</v>
      </c>
      <c r="O309" s="6" t="s">
        <v>43</v>
      </c>
      <c r="P309" s="6" t="s">
        <v>74</v>
      </c>
      <c r="Q309" s="6" t="s">
        <v>51</v>
      </c>
      <c r="R309" s="6" t="s">
        <v>96</v>
      </c>
      <c r="S309" s="6" t="s">
        <v>97</v>
      </c>
      <c r="T309" s="41">
        <v>25</v>
      </c>
      <c r="U309" s="41">
        <v>6400</v>
      </c>
      <c r="V309" s="41">
        <f t="shared" si="21"/>
        <v>160000</v>
      </c>
      <c r="W309" s="41">
        <f t="shared" si="22"/>
        <v>179200.00000000003</v>
      </c>
      <c r="X309" s="6"/>
      <c r="Y309" s="6">
        <v>2016</v>
      </c>
      <c r="Z309" s="42"/>
    </row>
    <row r="310" spans="1:26" ht="51" x14ac:dyDescent="0.2">
      <c r="A310" s="6" t="s">
        <v>1416</v>
      </c>
      <c r="B310" s="5" t="s">
        <v>32</v>
      </c>
      <c r="C310" s="5" t="s">
        <v>1405</v>
      </c>
      <c r="D310" s="5" t="s">
        <v>1243</v>
      </c>
      <c r="E310" s="5" t="s">
        <v>1406</v>
      </c>
      <c r="F310" s="5" t="s">
        <v>1407</v>
      </c>
      <c r="G310" s="5" t="s">
        <v>1417</v>
      </c>
      <c r="H310" s="5" t="s">
        <v>1418</v>
      </c>
      <c r="I310" s="6" t="s">
        <v>60</v>
      </c>
      <c r="J310" s="6">
        <v>0</v>
      </c>
      <c r="K310" s="6">
        <v>430000000</v>
      </c>
      <c r="L310" s="5" t="s">
        <v>40</v>
      </c>
      <c r="M310" s="6" t="s">
        <v>94</v>
      </c>
      <c r="N310" s="6" t="s">
        <v>73</v>
      </c>
      <c r="O310" s="6" t="s">
        <v>43</v>
      </c>
      <c r="P310" s="6" t="s">
        <v>74</v>
      </c>
      <c r="Q310" s="6" t="s">
        <v>51</v>
      </c>
      <c r="R310" s="6" t="s">
        <v>96</v>
      </c>
      <c r="S310" s="6" t="s">
        <v>97</v>
      </c>
      <c r="T310" s="41">
        <v>25</v>
      </c>
      <c r="U310" s="41">
        <v>3300</v>
      </c>
      <c r="V310" s="41">
        <f t="shared" si="21"/>
        <v>82500</v>
      </c>
      <c r="W310" s="41">
        <f t="shared" si="22"/>
        <v>92400.000000000015</v>
      </c>
      <c r="X310" s="6"/>
      <c r="Y310" s="6">
        <v>2016</v>
      </c>
      <c r="Z310" s="42"/>
    </row>
    <row r="311" spans="1:26" ht="51" x14ac:dyDescent="0.2">
      <c r="A311" s="6" t="s">
        <v>1419</v>
      </c>
      <c r="B311" s="5" t="s">
        <v>32</v>
      </c>
      <c r="C311" s="5" t="s">
        <v>1420</v>
      </c>
      <c r="D311" s="5" t="s">
        <v>1421</v>
      </c>
      <c r="E311" s="5" t="s">
        <v>1422</v>
      </c>
      <c r="F311" s="5" t="s">
        <v>1423</v>
      </c>
      <c r="G311" s="5" t="s">
        <v>1424</v>
      </c>
      <c r="H311" s="5" t="s">
        <v>1425</v>
      </c>
      <c r="I311" s="6" t="s">
        <v>60</v>
      </c>
      <c r="J311" s="6">
        <v>0</v>
      </c>
      <c r="K311" s="6">
        <v>430000000</v>
      </c>
      <c r="L311" s="5" t="s">
        <v>40</v>
      </c>
      <c r="M311" s="6" t="s">
        <v>94</v>
      </c>
      <c r="N311" s="6" t="s">
        <v>73</v>
      </c>
      <c r="O311" s="6" t="s">
        <v>43</v>
      </c>
      <c r="P311" s="6" t="s">
        <v>74</v>
      </c>
      <c r="Q311" s="6" t="s">
        <v>51</v>
      </c>
      <c r="R311" s="6" t="s">
        <v>96</v>
      </c>
      <c r="S311" s="6" t="s">
        <v>97</v>
      </c>
      <c r="T311" s="41">
        <v>25</v>
      </c>
      <c r="U311" s="41">
        <v>14220</v>
      </c>
      <c r="V311" s="41">
        <f t="shared" si="21"/>
        <v>355500</v>
      </c>
      <c r="W311" s="41">
        <f t="shared" si="22"/>
        <v>398160.00000000006</v>
      </c>
      <c r="X311" s="6"/>
      <c r="Y311" s="6">
        <v>2016</v>
      </c>
      <c r="Z311" s="42"/>
    </row>
    <row r="312" spans="1:26" ht="51" x14ac:dyDescent="0.2">
      <c r="A312" s="6" t="s">
        <v>1426</v>
      </c>
      <c r="B312" s="5" t="s">
        <v>32</v>
      </c>
      <c r="C312" s="5" t="s">
        <v>1420</v>
      </c>
      <c r="D312" s="5" t="s">
        <v>1421</v>
      </c>
      <c r="E312" s="5" t="s">
        <v>1422</v>
      </c>
      <c r="F312" s="5" t="s">
        <v>1423</v>
      </c>
      <c r="G312" s="5" t="s">
        <v>1427</v>
      </c>
      <c r="H312" s="5" t="s">
        <v>1428</v>
      </c>
      <c r="I312" s="6" t="s">
        <v>60</v>
      </c>
      <c r="J312" s="6">
        <v>0</v>
      </c>
      <c r="K312" s="6">
        <v>430000000</v>
      </c>
      <c r="L312" s="5" t="s">
        <v>40</v>
      </c>
      <c r="M312" s="6" t="s">
        <v>94</v>
      </c>
      <c r="N312" s="6" t="s">
        <v>73</v>
      </c>
      <c r="O312" s="6" t="s">
        <v>43</v>
      </c>
      <c r="P312" s="6" t="s">
        <v>74</v>
      </c>
      <c r="Q312" s="6" t="s">
        <v>51</v>
      </c>
      <c r="R312" s="6" t="s">
        <v>96</v>
      </c>
      <c r="S312" s="6" t="s">
        <v>97</v>
      </c>
      <c r="T312" s="41">
        <v>25</v>
      </c>
      <c r="U312" s="41">
        <v>9345</v>
      </c>
      <c r="V312" s="41">
        <f t="shared" si="21"/>
        <v>233625</v>
      </c>
      <c r="W312" s="41">
        <f t="shared" si="22"/>
        <v>261660.00000000003</v>
      </c>
      <c r="X312" s="6"/>
      <c r="Y312" s="6">
        <v>2016</v>
      </c>
      <c r="Z312" s="42"/>
    </row>
    <row r="313" spans="1:26" ht="51" x14ac:dyDescent="0.2">
      <c r="A313" s="6" t="s">
        <v>1429</v>
      </c>
      <c r="B313" s="5" t="s">
        <v>32</v>
      </c>
      <c r="C313" s="5" t="s">
        <v>1420</v>
      </c>
      <c r="D313" s="5" t="s">
        <v>1421</v>
      </c>
      <c r="E313" s="5" t="s">
        <v>1422</v>
      </c>
      <c r="F313" s="5" t="s">
        <v>1423</v>
      </c>
      <c r="G313" s="5" t="s">
        <v>1430</v>
      </c>
      <c r="H313" s="5" t="s">
        <v>1431</v>
      </c>
      <c r="I313" s="6" t="s">
        <v>60</v>
      </c>
      <c r="J313" s="6">
        <v>0</v>
      </c>
      <c r="K313" s="6">
        <v>430000000</v>
      </c>
      <c r="L313" s="5" t="s">
        <v>40</v>
      </c>
      <c r="M313" s="6" t="s">
        <v>94</v>
      </c>
      <c r="N313" s="6" t="s">
        <v>73</v>
      </c>
      <c r="O313" s="6" t="s">
        <v>43</v>
      </c>
      <c r="P313" s="6" t="s">
        <v>74</v>
      </c>
      <c r="Q313" s="6" t="s">
        <v>51</v>
      </c>
      <c r="R313" s="6" t="s">
        <v>96</v>
      </c>
      <c r="S313" s="6" t="s">
        <v>97</v>
      </c>
      <c r="T313" s="41">
        <v>25</v>
      </c>
      <c r="U313" s="41">
        <v>14220</v>
      </c>
      <c r="V313" s="41">
        <f t="shared" si="21"/>
        <v>355500</v>
      </c>
      <c r="W313" s="41">
        <f t="shared" si="22"/>
        <v>398160.00000000006</v>
      </c>
      <c r="X313" s="6"/>
      <c r="Y313" s="6">
        <v>2016</v>
      </c>
      <c r="Z313" s="42"/>
    </row>
    <row r="314" spans="1:26" ht="51" x14ac:dyDescent="0.2">
      <c r="A314" s="6" t="s">
        <v>1432</v>
      </c>
      <c r="B314" s="5" t="s">
        <v>32</v>
      </c>
      <c r="C314" s="5" t="s">
        <v>1420</v>
      </c>
      <c r="D314" s="5" t="s">
        <v>1421</v>
      </c>
      <c r="E314" s="5" t="s">
        <v>1422</v>
      </c>
      <c r="F314" s="5" t="s">
        <v>1423</v>
      </c>
      <c r="G314" s="5" t="s">
        <v>1433</v>
      </c>
      <c r="H314" s="5" t="s">
        <v>1434</v>
      </c>
      <c r="I314" s="6" t="s">
        <v>60</v>
      </c>
      <c r="J314" s="6">
        <v>0</v>
      </c>
      <c r="K314" s="6">
        <v>430000000</v>
      </c>
      <c r="L314" s="5" t="s">
        <v>40</v>
      </c>
      <c r="M314" s="6" t="s">
        <v>94</v>
      </c>
      <c r="N314" s="6" t="s">
        <v>73</v>
      </c>
      <c r="O314" s="6" t="s">
        <v>43</v>
      </c>
      <c r="P314" s="6" t="s">
        <v>74</v>
      </c>
      <c r="Q314" s="6" t="s">
        <v>51</v>
      </c>
      <c r="R314" s="6" t="s">
        <v>96</v>
      </c>
      <c r="S314" s="6" t="s">
        <v>97</v>
      </c>
      <c r="T314" s="41">
        <v>25</v>
      </c>
      <c r="U314" s="41">
        <v>9345</v>
      </c>
      <c r="V314" s="41">
        <f t="shared" si="21"/>
        <v>233625</v>
      </c>
      <c r="W314" s="41">
        <f t="shared" si="22"/>
        <v>261660.00000000003</v>
      </c>
      <c r="X314" s="6"/>
      <c r="Y314" s="6">
        <v>2016</v>
      </c>
      <c r="Z314" s="42"/>
    </row>
    <row r="315" spans="1:26" ht="51" x14ac:dyDescent="0.2">
      <c r="A315" s="6" t="s">
        <v>1435</v>
      </c>
      <c r="B315" s="5" t="s">
        <v>32</v>
      </c>
      <c r="C315" s="5" t="s">
        <v>1436</v>
      </c>
      <c r="D315" s="5" t="s">
        <v>1437</v>
      </c>
      <c r="E315" s="5" t="s">
        <v>1438</v>
      </c>
      <c r="F315" s="5" t="s">
        <v>1439</v>
      </c>
      <c r="G315" s="5" t="s">
        <v>1440</v>
      </c>
      <c r="H315" s="5" t="s">
        <v>1441</v>
      </c>
      <c r="I315" s="6" t="s">
        <v>60</v>
      </c>
      <c r="J315" s="6">
        <v>0</v>
      </c>
      <c r="K315" s="6">
        <v>430000000</v>
      </c>
      <c r="L315" s="5" t="s">
        <v>40</v>
      </c>
      <c r="M315" s="6" t="s">
        <v>94</v>
      </c>
      <c r="N315" s="6" t="s">
        <v>73</v>
      </c>
      <c r="O315" s="6" t="s">
        <v>43</v>
      </c>
      <c r="P315" s="6" t="s">
        <v>74</v>
      </c>
      <c r="Q315" s="6" t="s">
        <v>51</v>
      </c>
      <c r="R315" s="6" t="s">
        <v>96</v>
      </c>
      <c r="S315" s="6" t="s">
        <v>97</v>
      </c>
      <c r="T315" s="41">
        <v>25</v>
      </c>
      <c r="U315" s="41">
        <v>9670</v>
      </c>
      <c r="V315" s="41">
        <f t="shared" si="21"/>
        <v>241750</v>
      </c>
      <c r="W315" s="41">
        <f t="shared" si="22"/>
        <v>270760</v>
      </c>
      <c r="X315" s="6"/>
      <c r="Y315" s="6">
        <v>2016</v>
      </c>
      <c r="Z315" s="42"/>
    </row>
    <row r="316" spans="1:26" ht="51" x14ac:dyDescent="0.2">
      <c r="A316" s="6" t="s">
        <v>1442</v>
      </c>
      <c r="B316" s="5" t="s">
        <v>32</v>
      </c>
      <c r="C316" s="5" t="s">
        <v>1436</v>
      </c>
      <c r="D316" s="5" t="s">
        <v>1437</v>
      </c>
      <c r="E316" s="5" t="s">
        <v>1438</v>
      </c>
      <c r="F316" s="5" t="s">
        <v>1439</v>
      </c>
      <c r="G316" s="5" t="s">
        <v>1443</v>
      </c>
      <c r="H316" s="5" t="s">
        <v>1444</v>
      </c>
      <c r="I316" s="6" t="s">
        <v>60</v>
      </c>
      <c r="J316" s="6">
        <v>0</v>
      </c>
      <c r="K316" s="6">
        <v>430000000</v>
      </c>
      <c r="L316" s="5" t="s">
        <v>40</v>
      </c>
      <c r="M316" s="6" t="s">
        <v>94</v>
      </c>
      <c r="N316" s="6" t="s">
        <v>73</v>
      </c>
      <c r="O316" s="6" t="s">
        <v>43</v>
      </c>
      <c r="P316" s="6" t="s">
        <v>74</v>
      </c>
      <c r="Q316" s="6" t="s">
        <v>51</v>
      </c>
      <c r="R316" s="6" t="s">
        <v>96</v>
      </c>
      <c r="S316" s="6" t="s">
        <v>97</v>
      </c>
      <c r="T316" s="41">
        <v>25</v>
      </c>
      <c r="U316" s="41">
        <v>6500</v>
      </c>
      <c r="V316" s="41">
        <f t="shared" si="21"/>
        <v>162500</v>
      </c>
      <c r="W316" s="41">
        <f t="shared" si="22"/>
        <v>182000.00000000003</v>
      </c>
      <c r="X316" s="6"/>
      <c r="Y316" s="6">
        <v>2016</v>
      </c>
      <c r="Z316" s="42"/>
    </row>
    <row r="317" spans="1:26" ht="51" x14ac:dyDescent="0.2">
      <c r="A317" s="6" t="s">
        <v>1445</v>
      </c>
      <c r="B317" s="5" t="s">
        <v>32</v>
      </c>
      <c r="C317" s="5" t="s">
        <v>1436</v>
      </c>
      <c r="D317" s="5" t="s">
        <v>1437</v>
      </c>
      <c r="E317" s="5" t="s">
        <v>1438</v>
      </c>
      <c r="F317" s="5" t="s">
        <v>1439</v>
      </c>
      <c r="G317" s="5" t="s">
        <v>1446</v>
      </c>
      <c r="H317" s="5" t="s">
        <v>1447</v>
      </c>
      <c r="I317" s="6" t="s">
        <v>60</v>
      </c>
      <c r="J317" s="6">
        <v>0</v>
      </c>
      <c r="K317" s="6">
        <v>430000000</v>
      </c>
      <c r="L317" s="5" t="s">
        <v>40</v>
      </c>
      <c r="M317" s="6" t="s">
        <v>94</v>
      </c>
      <c r="N317" s="6" t="s">
        <v>73</v>
      </c>
      <c r="O317" s="6" t="s">
        <v>43</v>
      </c>
      <c r="P317" s="6" t="s">
        <v>74</v>
      </c>
      <c r="Q317" s="6" t="s">
        <v>51</v>
      </c>
      <c r="R317" s="6" t="s">
        <v>96</v>
      </c>
      <c r="S317" s="6" t="s">
        <v>97</v>
      </c>
      <c r="T317" s="41">
        <v>25</v>
      </c>
      <c r="U317" s="41">
        <v>10200</v>
      </c>
      <c r="V317" s="41">
        <f t="shared" si="21"/>
        <v>255000</v>
      </c>
      <c r="W317" s="41">
        <f t="shared" si="22"/>
        <v>285600</v>
      </c>
      <c r="X317" s="6"/>
      <c r="Y317" s="6">
        <v>2016</v>
      </c>
      <c r="Z317" s="42"/>
    </row>
    <row r="318" spans="1:26" ht="51" x14ac:dyDescent="0.2">
      <c r="A318" s="6" t="s">
        <v>1448</v>
      </c>
      <c r="B318" s="5" t="s">
        <v>32</v>
      </c>
      <c r="C318" s="5" t="s">
        <v>1436</v>
      </c>
      <c r="D318" s="5" t="s">
        <v>1437</v>
      </c>
      <c r="E318" s="5" t="s">
        <v>1438</v>
      </c>
      <c r="F318" s="5" t="s">
        <v>1439</v>
      </c>
      <c r="G318" s="5" t="s">
        <v>1449</v>
      </c>
      <c r="H318" s="5" t="s">
        <v>1450</v>
      </c>
      <c r="I318" s="6" t="s">
        <v>60</v>
      </c>
      <c r="J318" s="6">
        <v>0</v>
      </c>
      <c r="K318" s="6">
        <v>430000000</v>
      </c>
      <c r="L318" s="5" t="s">
        <v>40</v>
      </c>
      <c r="M318" s="6" t="s">
        <v>94</v>
      </c>
      <c r="N318" s="6" t="s">
        <v>73</v>
      </c>
      <c r="O318" s="6" t="s">
        <v>43</v>
      </c>
      <c r="P318" s="6" t="s">
        <v>74</v>
      </c>
      <c r="Q318" s="6" t="s">
        <v>51</v>
      </c>
      <c r="R318" s="6" t="s">
        <v>96</v>
      </c>
      <c r="S318" s="6" t="s">
        <v>97</v>
      </c>
      <c r="T318" s="41">
        <v>25</v>
      </c>
      <c r="U318" s="41">
        <v>6300</v>
      </c>
      <c r="V318" s="41">
        <f t="shared" si="21"/>
        <v>157500</v>
      </c>
      <c r="W318" s="41">
        <f t="shared" si="22"/>
        <v>176400.00000000003</v>
      </c>
      <c r="X318" s="6"/>
      <c r="Y318" s="6">
        <v>2016</v>
      </c>
      <c r="Z318" s="42"/>
    </row>
    <row r="319" spans="1:26" ht="51" x14ac:dyDescent="0.2">
      <c r="A319" s="6" t="s">
        <v>1451</v>
      </c>
      <c r="B319" s="5" t="s">
        <v>32</v>
      </c>
      <c r="C319" s="5" t="s">
        <v>1452</v>
      </c>
      <c r="D319" s="5" t="s">
        <v>1453</v>
      </c>
      <c r="E319" s="5" t="s">
        <v>1454</v>
      </c>
      <c r="F319" s="5" t="s">
        <v>1455</v>
      </c>
      <c r="G319" s="5" t="s">
        <v>1456</v>
      </c>
      <c r="H319" s="5" t="s">
        <v>1457</v>
      </c>
      <c r="I319" s="6" t="s">
        <v>60</v>
      </c>
      <c r="J319" s="6">
        <v>0</v>
      </c>
      <c r="K319" s="6">
        <v>430000000</v>
      </c>
      <c r="L319" s="5" t="s">
        <v>40</v>
      </c>
      <c r="M319" s="6" t="s">
        <v>94</v>
      </c>
      <c r="N319" s="6" t="s">
        <v>73</v>
      </c>
      <c r="O319" s="6" t="s">
        <v>43</v>
      </c>
      <c r="P319" s="6" t="s">
        <v>74</v>
      </c>
      <c r="Q319" s="6" t="s">
        <v>51</v>
      </c>
      <c r="R319" s="6" t="s">
        <v>96</v>
      </c>
      <c r="S319" s="6" t="s">
        <v>97</v>
      </c>
      <c r="T319" s="41">
        <v>25</v>
      </c>
      <c r="U319" s="41">
        <v>5400</v>
      </c>
      <c r="V319" s="41">
        <f t="shared" si="21"/>
        <v>135000</v>
      </c>
      <c r="W319" s="41">
        <f t="shared" si="22"/>
        <v>151200</v>
      </c>
      <c r="X319" s="6"/>
      <c r="Y319" s="6">
        <v>2016</v>
      </c>
      <c r="Z319" s="42"/>
    </row>
    <row r="320" spans="1:26" ht="51" x14ac:dyDescent="0.2">
      <c r="A320" s="6" t="s">
        <v>1458</v>
      </c>
      <c r="B320" s="5" t="s">
        <v>32</v>
      </c>
      <c r="C320" s="5" t="s">
        <v>1459</v>
      </c>
      <c r="D320" s="5" t="s">
        <v>1460</v>
      </c>
      <c r="E320" s="5" t="s">
        <v>1461</v>
      </c>
      <c r="F320" s="5" t="s">
        <v>1462</v>
      </c>
      <c r="G320" s="5" t="s">
        <v>1463</v>
      </c>
      <c r="H320" s="5" t="s">
        <v>1464</v>
      </c>
      <c r="I320" s="6" t="s">
        <v>47</v>
      </c>
      <c r="J320" s="6">
        <v>0</v>
      </c>
      <c r="K320" s="6">
        <v>430000000</v>
      </c>
      <c r="L320" s="5" t="s">
        <v>40</v>
      </c>
      <c r="M320" s="6" t="s">
        <v>94</v>
      </c>
      <c r="N320" s="6" t="s">
        <v>73</v>
      </c>
      <c r="O320" s="6" t="s">
        <v>43</v>
      </c>
      <c r="P320" s="6" t="s">
        <v>74</v>
      </c>
      <c r="Q320" s="6" t="s">
        <v>51</v>
      </c>
      <c r="R320" s="6" t="s">
        <v>96</v>
      </c>
      <c r="S320" s="6" t="s">
        <v>97</v>
      </c>
      <c r="T320" s="41">
        <v>25</v>
      </c>
      <c r="U320" s="41">
        <v>6750</v>
      </c>
      <c r="V320" s="41"/>
      <c r="W320" s="41"/>
      <c r="X320" s="6"/>
      <c r="Y320" s="6">
        <v>2016</v>
      </c>
      <c r="Z320" s="5"/>
    </row>
    <row r="321" spans="1:26" ht="51" x14ac:dyDescent="0.2">
      <c r="A321" s="6" t="s">
        <v>1465</v>
      </c>
      <c r="B321" s="5" t="s">
        <v>32</v>
      </c>
      <c r="C321" s="5" t="s">
        <v>1459</v>
      </c>
      <c r="D321" s="5" t="s">
        <v>1460</v>
      </c>
      <c r="E321" s="5" t="s">
        <v>1461</v>
      </c>
      <c r="F321" s="5" t="s">
        <v>1462</v>
      </c>
      <c r="G321" s="5" t="s">
        <v>1463</v>
      </c>
      <c r="H321" s="5" t="s">
        <v>1464</v>
      </c>
      <c r="I321" s="6" t="s">
        <v>47</v>
      </c>
      <c r="J321" s="6">
        <v>0</v>
      </c>
      <c r="K321" s="6">
        <v>430000000</v>
      </c>
      <c r="L321" s="5" t="s">
        <v>40</v>
      </c>
      <c r="M321" s="6" t="s">
        <v>591</v>
      </c>
      <c r="N321" s="6" t="s">
        <v>73</v>
      </c>
      <c r="O321" s="6" t="s">
        <v>43</v>
      </c>
      <c r="P321" s="6" t="s">
        <v>74</v>
      </c>
      <c r="Q321" s="6" t="s">
        <v>51</v>
      </c>
      <c r="R321" s="6" t="s">
        <v>96</v>
      </c>
      <c r="S321" s="6" t="s">
        <v>97</v>
      </c>
      <c r="T321" s="41">
        <v>25</v>
      </c>
      <c r="U321" s="41">
        <v>19080</v>
      </c>
      <c r="V321" s="41">
        <f>T321*U321</f>
        <v>477000</v>
      </c>
      <c r="W321" s="41">
        <f>V321*1.12</f>
        <v>534240</v>
      </c>
      <c r="X321" s="6"/>
      <c r="Y321" s="6">
        <v>2016</v>
      </c>
      <c r="Z321" s="6" t="s">
        <v>567</v>
      </c>
    </row>
    <row r="322" spans="1:26" ht="51" x14ac:dyDescent="0.2">
      <c r="A322" s="6" t="s">
        <v>1466</v>
      </c>
      <c r="B322" s="5" t="s">
        <v>32</v>
      </c>
      <c r="C322" s="5" t="s">
        <v>1467</v>
      </c>
      <c r="D322" s="5" t="s">
        <v>1468</v>
      </c>
      <c r="E322" s="5" t="s">
        <v>1469</v>
      </c>
      <c r="F322" s="5" t="s">
        <v>1470</v>
      </c>
      <c r="G322" s="5" t="s">
        <v>1471</v>
      </c>
      <c r="H322" s="5" t="s">
        <v>1472</v>
      </c>
      <c r="I322" s="6" t="s">
        <v>60</v>
      </c>
      <c r="J322" s="6">
        <v>0</v>
      </c>
      <c r="K322" s="6">
        <v>430000000</v>
      </c>
      <c r="L322" s="5" t="s">
        <v>40</v>
      </c>
      <c r="M322" s="6" t="s">
        <v>94</v>
      </c>
      <c r="N322" s="6" t="s">
        <v>42</v>
      </c>
      <c r="O322" s="6" t="s">
        <v>43</v>
      </c>
      <c r="P322" s="6" t="s">
        <v>84</v>
      </c>
      <c r="Q322" s="6" t="s">
        <v>51</v>
      </c>
      <c r="R322" s="6" t="s">
        <v>96</v>
      </c>
      <c r="S322" s="6" t="s">
        <v>97</v>
      </c>
      <c r="T322" s="41">
        <v>25</v>
      </c>
      <c r="U322" s="41">
        <v>2160</v>
      </c>
      <c r="V322" s="41"/>
      <c r="W322" s="41"/>
      <c r="X322" s="6"/>
      <c r="Y322" s="6">
        <v>2016</v>
      </c>
      <c r="Z322" s="6"/>
    </row>
    <row r="323" spans="1:26" ht="51" x14ac:dyDescent="0.2">
      <c r="A323" s="6" t="s">
        <v>1473</v>
      </c>
      <c r="B323" s="5" t="s">
        <v>32</v>
      </c>
      <c r="C323" s="5" t="s">
        <v>1467</v>
      </c>
      <c r="D323" s="5" t="s">
        <v>1468</v>
      </c>
      <c r="E323" s="5" t="s">
        <v>1469</v>
      </c>
      <c r="F323" s="5" t="s">
        <v>1470</v>
      </c>
      <c r="G323" s="5" t="s">
        <v>1471</v>
      </c>
      <c r="H323" s="5" t="s">
        <v>1472</v>
      </c>
      <c r="I323" s="6" t="s">
        <v>60</v>
      </c>
      <c r="J323" s="6">
        <v>0</v>
      </c>
      <c r="K323" s="6">
        <v>430000000</v>
      </c>
      <c r="L323" s="5" t="s">
        <v>40</v>
      </c>
      <c r="M323" s="6" t="s">
        <v>685</v>
      </c>
      <c r="N323" s="6" t="s">
        <v>42</v>
      </c>
      <c r="O323" s="6" t="s">
        <v>43</v>
      </c>
      <c r="P323" s="6" t="s">
        <v>84</v>
      </c>
      <c r="Q323" s="6" t="s">
        <v>51</v>
      </c>
      <c r="R323" s="6" t="s">
        <v>96</v>
      </c>
      <c r="S323" s="6" t="s">
        <v>97</v>
      </c>
      <c r="T323" s="41">
        <v>25</v>
      </c>
      <c r="U323" s="41">
        <v>2160</v>
      </c>
      <c r="V323" s="41">
        <f>T323*U323</f>
        <v>54000</v>
      </c>
      <c r="W323" s="41">
        <f>V323*1.12</f>
        <v>60480.000000000007</v>
      </c>
      <c r="X323" s="6"/>
      <c r="Y323" s="6">
        <v>2016</v>
      </c>
      <c r="Z323" s="6" t="s">
        <v>686</v>
      </c>
    </row>
    <row r="324" spans="1:26" ht="51" x14ac:dyDescent="0.2">
      <c r="A324" s="6" t="s">
        <v>1474</v>
      </c>
      <c r="B324" s="5" t="s">
        <v>32</v>
      </c>
      <c r="C324" s="5" t="s">
        <v>1467</v>
      </c>
      <c r="D324" s="5" t="s">
        <v>1468</v>
      </c>
      <c r="E324" s="5" t="s">
        <v>1469</v>
      </c>
      <c r="F324" s="5" t="s">
        <v>1470</v>
      </c>
      <c r="G324" s="5" t="s">
        <v>1475</v>
      </c>
      <c r="H324" s="5" t="s">
        <v>1476</v>
      </c>
      <c r="I324" s="6" t="s">
        <v>60</v>
      </c>
      <c r="J324" s="6">
        <v>0</v>
      </c>
      <c r="K324" s="6">
        <v>430000000</v>
      </c>
      <c r="L324" s="5" t="s">
        <v>40</v>
      </c>
      <c r="M324" s="6" t="s">
        <v>94</v>
      </c>
      <c r="N324" s="6" t="s">
        <v>42</v>
      </c>
      <c r="O324" s="6" t="s">
        <v>43</v>
      </c>
      <c r="P324" s="6" t="s">
        <v>84</v>
      </c>
      <c r="Q324" s="6" t="s">
        <v>51</v>
      </c>
      <c r="R324" s="6" t="s">
        <v>96</v>
      </c>
      <c r="S324" s="6" t="s">
        <v>97</v>
      </c>
      <c r="T324" s="41">
        <v>25</v>
      </c>
      <c r="U324" s="41">
        <v>2160</v>
      </c>
      <c r="V324" s="41"/>
      <c r="W324" s="41"/>
      <c r="X324" s="6"/>
      <c r="Y324" s="6">
        <v>2016</v>
      </c>
      <c r="Z324" s="6"/>
    </row>
    <row r="325" spans="1:26" ht="51" x14ac:dyDescent="0.2">
      <c r="A325" s="6" t="s">
        <v>1477</v>
      </c>
      <c r="B325" s="5" t="s">
        <v>32</v>
      </c>
      <c r="C325" s="5" t="s">
        <v>1467</v>
      </c>
      <c r="D325" s="5" t="s">
        <v>1468</v>
      </c>
      <c r="E325" s="5" t="s">
        <v>1469</v>
      </c>
      <c r="F325" s="5" t="s">
        <v>1470</v>
      </c>
      <c r="G325" s="5" t="s">
        <v>1475</v>
      </c>
      <c r="H325" s="5" t="s">
        <v>1476</v>
      </c>
      <c r="I325" s="6" t="s">
        <v>60</v>
      </c>
      <c r="J325" s="6">
        <v>0</v>
      </c>
      <c r="K325" s="6">
        <v>430000000</v>
      </c>
      <c r="L325" s="5" t="s">
        <v>40</v>
      </c>
      <c r="M325" s="6" t="s">
        <v>685</v>
      </c>
      <c r="N325" s="6" t="s">
        <v>42</v>
      </c>
      <c r="O325" s="6" t="s">
        <v>43</v>
      </c>
      <c r="P325" s="6" t="s">
        <v>84</v>
      </c>
      <c r="Q325" s="6" t="s">
        <v>51</v>
      </c>
      <c r="R325" s="6" t="s">
        <v>96</v>
      </c>
      <c r="S325" s="6" t="s">
        <v>97</v>
      </c>
      <c r="T325" s="41">
        <v>25</v>
      </c>
      <c r="U325" s="41">
        <v>2160</v>
      </c>
      <c r="V325" s="41">
        <f t="shared" ref="V325:V344" si="23">T325*U325</f>
        <v>54000</v>
      </c>
      <c r="W325" s="41">
        <f t="shared" ref="W325:W344" si="24">V325*1.12</f>
        <v>60480.000000000007</v>
      </c>
      <c r="X325" s="6"/>
      <c r="Y325" s="6">
        <v>2016</v>
      </c>
      <c r="Z325" s="6" t="s">
        <v>686</v>
      </c>
    </row>
    <row r="326" spans="1:26" ht="51" x14ac:dyDescent="0.2">
      <c r="A326" s="6" t="s">
        <v>1478</v>
      </c>
      <c r="B326" s="5" t="s">
        <v>32</v>
      </c>
      <c r="C326" s="5" t="s">
        <v>1479</v>
      </c>
      <c r="D326" s="5" t="s">
        <v>1184</v>
      </c>
      <c r="E326" s="5" t="s">
        <v>1185</v>
      </c>
      <c r="F326" s="5" t="s">
        <v>1480</v>
      </c>
      <c r="G326" s="5" t="s">
        <v>1481</v>
      </c>
      <c r="H326" s="5" t="s">
        <v>1482</v>
      </c>
      <c r="I326" s="6" t="s">
        <v>47</v>
      </c>
      <c r="J326" s="6">
        <v>0</v>
      </c>
      <c r="K326" s="6">
        <v>430000000</v>
      </c>
      <c r="L326" s="5" t="s">
        <v>40</v>
      </c>
      <c r="M326" s="6" t="s">
        <v>94</v>
      </c>
      <c r="N326" s="6" t="s">
        <v>42</v>
      </c>
      <c r="O326" s="6" t="s">
        <v>43</v>
      </c>
      <c r="P326" s="6" t="s">
        <v>84</v>
      </c>
      <c r="Q326" s="6" t="s">
        <v>51</v>
      </c>
      <c r="R326" s="6" t="s">
        <v>96</v>
      </c>
      <c r="S326" s="6" t="s">
        <v>97</v>
      </c>
      <c r="T326" s="41">
        <v>20</v>
      </c>
      <c r="U326" s="41">
        <v>60500</v>
      </c>
      <c r="V326" s="41">
        <f t="shared" si="23"/>
        <v>1210000</v>
      </c>
      <c r="W326" s="41">
        <f t="shared" si="24"/>
        <v>1355200.0000000002</v>
      </c>
      <c r="X326" s="6"/>
      <c r="Y326" s="6">
        <v>2016</v>
      </c>
      <c r="Z326" s="42"/>
    </row>
    <row r="327" spans="1:26" ht="51" x14ac:dyDescent="0.2">
      <c r="A327" s="6" t="s">
        <v>1483</v>
      </c>
      <c r="B327" s="5" t="s">
        <v>32</v>
      </c>
      <c r="C327" s="5" t="s">
        <v>1484</v>
      </c>
      <c r="D327" s="5" t="s">
        <v>1485</v>
      </c>
      <c r="E327" s="5" t="s">
        <v>1486</v>
      </c>
      <c r="F327" s="5" t="s">
        <v>1487</v>
      </c>
      <c r="G327" s="5" t="s">
        <v>1488</v>
      </c>
      <c r="H327" s="5" t="s">
        <v>1489</v>
      </c>
      <c r="I327" s="6" t="s">
        <v>39</v>
      </c>
      <c r="J327" s="6">
        <v>0</v>
      </c>
      <c r="K327" s="6">
        <v>430000000</v>
      </c>
      <c r="L327" s="5" t="s">
        <v>40</v>
      </c>
      <c r="M327" s="6" t="s">
        <v>94</v>
      </c>
      <c r="N327" s="6" t="s">
        <v>73</v>
      </c>
      <c r="O327" s="6" t="s">
        <v>43</v>
      </c>
      <c r="P327" s="6" t="s">
        <v>84</v>
      </c>
      <c r="Q327" s="6" t="s">
        <v>45</v>
      </c>
      <c r="R327" s="6" t="s">
        <v>1490</v>
      </c>
      <c r="S327" s="6" t="s">
        <v>1491</v>
      </c>
      <c r="T327" s="41">
        <v>100</v>
      </c>
      <c r="U327" s="41">
        <v>12250</v>
      </c>
      <c r="V327" s="41">
        <f t="shared" si="23"/>
        <v>1225000</v>
      </c>
      <c r="W327" s="41">
        <f t="shared" si="24"/>
        <v>1372000.0000000002</v>
      </c>
      <c r="X327" s="6" t="s">
        <v>47</v>
      </c>
      <c r="Y327" s="6">
        <v>2016</v>
      </c>
      <c r="Z327" s="42"/>
    </row>
    <row r="328" spans="1:26" ht="114.75" x14ac:dyDescent="0.2">
      <c r="A328" s="6" t="s">
        <v>1492</v>
      </c>
      <c r="B328" s="5" t="s">
        <v>32</v>
      </c>
      <c r="C328" s="5" t="s">
        <v>1493</v>
      </c>
      <c r="D328" s="5" t="s">
        <v>1494</v>
      </c>
      <c r="E328" s="5" t="s">
        <v>1495</v>
      </c>
      <c r="F328" s="5" t="s">
        <v>1496</v>
      </c>
      <c r="G328" s="5" t="s">
        <v>1497</v>
      </c>
      <c r="H328" s="5" t="s">
        <v>1498</v>
      </c>
      <c r="I328" s="6" t="s">
        <v>39</v>
      </c>
      <c r="J328" s="6">
        <v>70</v>
      </c>
      <c r="K328" s="6">
        <v>430000000</v>
      </c>
      <c r="L328" s="5" t="s">
        <v>40</v>
      </c>
      <c r="M328" s="6" t="s">
        <v>94</v>
      </c>
      <c r="N328" s="6" t="s">
        <v>73</v>
      </c>
      <c r="O328" s="6" t="s">
        <v>43</v>
      </c>
      <c r="P328" s="6" t="s">
        <v>84</v>
      </c>
      <c r="Q328" s="6" t="s">
        <v>45</v>
      </c>
      <c r="R328" s="6" t="s">
        <v>1490</v>
      </c>
      <c r="S328" s="6" t="s">
        <v>1491</v>
      </c>
      <c r="T328" s="41">
        <v>15</v>
      </c>
      <c r="U328" s="41">
        <v>8100</v>
      </c>
      <c r="V328" s="41">
        <f t="shared" si="23"/>
        <v>121500</v>
      </c>
      <c r="W328" s="41">
        <f t="shared" si="24"/>
        <v>136080</v>
      </c>
      <c r="X328" s="6" t="s">
        <v>47</v>
      </c>
      <c r="Y328" s="6">
        <v>2016</v>
      </c>
      <c r="Z328" s="42"/>
    </row>
    <row r="329" spans="1:26" ht="51" x14ac:dyDescent="0.2">
      <c r="A329" s="6" t="s">
        <v>1499</v>
      </c>
      <c r="B329" s="5" t="s">
        <v>32</v>
      </c>
      <c r="C329" s="5" t="s">
        <v>1500</v>
      </c>
      <c r="D329" s="5" t="s">
        <v>1501</v>
      </c>
      <c r="E329" s="5" t="s">
        <v>1502</v>
      </c>
      <c r="F329" s="5" t="s">
        <v>1503</v>
      </c>
      <c r="G329" s="5" t="s">
        <v>1504</v>
      </c>
      <c r="H329" s="5" t="s">
        <v>1505</v>
      </c>
      <c r="I329" s="6" t="s">
        <v>39</v>
      </c>
      <c r="J329" s="6">
        <v>0</v>
      </c>
      <c r="K329" s="6">
        <v>430000000</v>
      </c>
      <c r="L329" s="5" t="s">
        <v>40</v>
      </c>
      <c r="M329" s="6" t="s">
        <v>94</v>
      </c>
      <c r="N329" s="6" t="s">
        <v>73</v>
      </c>
      <c r="O329" s="6" t="s">
        <v>43</v>
      </c>
      <c r="P329" s="6" t="s">
        <v>84</v>
      </c>
      <c r="Q329" s="6" t="s">
        <v>51</v>
      </c>
      <c r="R329" s="6" t="s">
        <v>96</v>
      </c>
      <c r="S329" s="6" t="s">
        <v>97</v>
      </c>
      <c r="T329" s="41">
        <v>5</v>
      </c>
      <c r="U329" s="41">
        <v>500</v>
      </c>
      <c r="V329" s="41">
        <f t="shared" si="23"/>
        <v>2500</v>
      </c>
      <c r="W329" s="41">
        <f t="shared" si="24"/>
        <v>2800.0000000000005</v>
      </c>
      <c r="X329" s="6"/>
      <c r="Y329" s="6">
        <v>2016</v>
      </c>
      <c r="Z329" s="42"/>
    </row>
    <row r="330" spans="1:26" ht="51" x14ac:dyDescent="0.2">
      <c r="A330" s="6" t="s">
        <v>1506</v>
      </c>
      <c r="B330" s="5" t="s">
        <v>32</v>
      </c>
      <c r="C330" s="5" t="s">
        <v>1500</v>
      </c>
      <c r="D330" s="5" t="s">
        <v>1501</v>
      </c>
      <c r="E330" s="5" t="s">
        <v>1502</v>
      </c>
      <c r="F330" s="5" t="s">
        <v>1503</v>
      </c>
      <c r="G330" s="5" t="s">
        <v>1507</v>
      </c>
      <c r="H330" s="5" t="s">
        <v>1508</v>
      </c>
      <c r="I330" s="6" t="s">
        <v>39</v>
      </c>
      <c r="J330" s="6">
        <v>0</v>
      </c>
      <c r="K330" s="6">
        <v>430000000</v>
      </c>
      <c r="L330" s="5" t="s">
        <v>40</v>
      </c>
      <c r="M330" s="6" t="s">
        <v>94</v>
      </c>
      <c r="N330" s="6" t="s">
        <v>73</v>
      </c>
      <c r="O330" s="6" t="s">
        <v>43</v>
      </c>
      <c r="P330" s="6" t="s">
        <v>84</v>
      </c>
      <c r="Q330" s="6" t="s">
        <v>51</v>
      </c>
      <c r="R330" s="6" t="s">
        <v>96</v>
      </c>
      <c r="S330" s="6" t="s">
        <v>97</v>
      </c>
      <c r="T330" s="41">
        <v>5</v>
      </c>
      <c r="U330" s="41">
        <v>1890</v>
      </c>
      <c r="V330" s="41">
        <f t="shared" si="23"/>
        <v>9450</v>
      </c>
      <c r="W330" s="41">
        <f t="shared" si="24"/>
        <v>10584.000000000002</v>
      </c>
      <c r="X330" s="6"/>
      <c r="Y330" s="6">
        <v>2016</v>
      </c>
      <c r="Z330" s="42"/>
    </row>
    <row r="331" spans="1:26" ht="51" x14ac:dyDescent="0.2">
      <c r="A331" s="6" t="s">
        <v>1509</v>
      </c>
      <c r="B331" s="5" t="s">
        <v>32</v>
      </c>
      <c r="C331" s="5" t="s">
        <v>1500</v>
      </c>
      <c r="D331" s="5" t="s">
        <v>1501</v>
      </c>
      <c r="E331" s="5" t="s">
        <v>1502</v>
      </c>
      <c r="F331" s="5" t="s">
        <v>1503</v>
      </c>
      <c r="G331" s="5" t="s">
        <v>1510</v>
      </c>
      <c r="H331" s="5" t="s">
        <v>1511</v>
      </c>
      <c r="I331" s="6" t="s">
        <v>39</v>
      </c>
      <c r="J331" s="6">
        <v>0</v>
      </c>
      <c r="K331" s="6">
        <v>430000000</v>
      </c>
      <c r="L331" s="5" t="s">
        <v>40</v>
      </c>
      <c r="M331" s="6" t="s">
        <v>94</v>
      </c>
      <c r="N331" s="6" t="s">
        <v>73</v>
      </c>
      <c r="O331" s="6" t="s">
        <v>43</v>
      </c>
      <c r="P331" s="6" t="s">
        <v>84</v>
      </c>
      <c r="Q331" s="6" t="s">
        <v>51</v>
      </c>
      <c r="R331" s="6" t="s">
        <v>96</v>
      </c>
      <c r="S331" s="6" t="s">
        <v>97</v>
      </c>
      <c r="T331" s="41">
        <v>5</v>
      </c>
      <c r="U331" s="41">
        <v>1380</v>
      </c>
      <c r="V331" s="41">
        <f t="shared" si="23"/>
        <v>6900</v>
      </c>
      <c r="W331" s="41">
        <f t="shared" si="24"/>
        <v>7728.0000000000009</v>
      </c>
      <c r="X331" s="6"/>
      <c r="Y331" s="6">
        <v>2016</v>
      </c>
      <c r="Z331" s="42"/>
    </row>
    <row r="332" spans="1:26" ht="51" x14ac:dyDescent="0.2">
      <c r="A332" s="6" t="s">
        <v>1512</v>
      </c>
      <c r="B332" s="5" t="s">
        <v>32</v>
      </c>
      <c r="C332" s="5" t="s">
        <v>1500</v>
      </c>
      <c r="D332" s="5" t="s">
        <v>1501</v>
      </c>
      <c r="E332" s="5" t="s">
        <v>1502</v>
      </c>
      <c r="F332" s="5" t="s">
        <v>1503</v>
      </c>
      <c r="G332" s="5" t="s">
        <v>1504</v>
      </c>
      <c r="H332" s="5" t="s">
        <v>1505</v>
      </c>
      <c r="I332" s="6" t="s">
        <v>39</v>
      </c>
      <c r="J332" s="6">
        <v>0</v>
      </c>
      <c r="K332" s="6">
        <v>430000000</v>
      </c>
      <c r="L332" s="5" t="s">
        <v>40</v>
      </c>
      <c r="M332" s="6" t="s">
        <v>94</v>
      </c>
      <c r="N332" s="6" t="s">
        <v>73</v>
      </c>
      <c r="O332" s="6" t="s">
        <v>43</v>
      </c>
      <c r="P332" s="6" t="s">
        <v>84</v>
      </c>
      <c r="Q332" s="6" t="s">
        <v>51</v>
      </c>
      <c r="R332" s="6" t="s">
        <v>96</v>
      </c>
      <c r="S332" s="6" t="s">
        <v>97</v>
      </c>
      <c r="T332" s="41">
        <v>15</v>
      </c>
      <c r="U332" s="41">
        <v>500</v>
      </c>
      <c r="V332" s="41">
        <f t="shared" si="23"/>
        <v>7500</v>
      </c>
      <c r="W332" s="41">
        <f t="shared" si="24"/>
        <v>8400</v>
      </c>
      <c r="X332" s="6"/>
      <c r="Y332" s="6">
        <v>2016</v>
      </c>
      <c r="Z332" s="42"/>
    </row>
    <row r="333" spans="1:26" ht="51" x14ac:dyDescent="0.2">
      <c r="A333" s="6" t="s">
        <v>1513</v>
      </c>
      <c r="B333" s="5" t="s">
        <v>32</v>
      </c>
      <c r="C333" s="5" t="s">
        <v>1500</v>
      </c>
      <c r="D333" s="5" t="s">
        <v>1501</v>
      </c>
      <c r="E333" s="5" t="s">
        <v>1502</v>
      </c>
      <c r="F333" s="5" t="s">
        <v>1503</v>
      </c>
      <c r="G333" s="5" t="s">
        <v>1507</v>
      </c>
      <c r="H333" s="5" t="s">
        <v>1508</v>
      </c>
      <c r="I333" s="6" t="s">
        <v>39</v>
      </c>
      <c r="J333" s="6">
        <v>0</v>
      </c>
      <c r="K333" s="6">
        <v>430000000</v>
      </c>
      <c r="L333" s="5" t="s">
        <v>40</v>
      </c>
      <c r="M333" s="6" t="s">
        <v>94</v>
      </c>
      <c r="N333" s="6" t="s">
        <v>73</v>
      </c>
      <c r="O333" s="6" t="s">
        <v>43</v>
      </c>
      <c r="P333" s="6" t="s">
        <v>84</v>
      </c>
      <c r="Q333" s="6" t="s">
        <v>51</v>
      </c>
      <c r="R333" s="6" t="s">
        <v>96</v>
      </c>
      <c r="S333" s="6" t="s">
        <v>97</v>
      </c>
      <c r="T333" s="41">
        <v>15</v>
      </c>
      <c r="U333" s="41">
        <v>1890</v>
      </c>
      <c r="V333" s="41">
        <f t="shared" si="23"/>
        <v>28350</v>
      </c>
      <c r="W333" s="41">
        <f t="shared" si="24"/>
        <v>31752.000000000004</v>
      </c>
      <c r="X333" s="6"/>
      <c r="Y333" s="6">
        <v>2016</v>
      </c>
      <c r="Z333" s="42"/>
    </row>
    <row r="334" spans="1:26" ht="51" x14ac:dyDescent="0.2">
      <c r="A334" s="6" t="s">
        <v>1514</v>
      </c>
      <c r="B334" s="5" t="s">
        <v>32</v>
      </c>
      <c r="C334" s="5" t="s">
        <v>1500</v>
      </c>
      <c r="D334" s="5" t="s">
        <v>1501</v>
      </c>
      <c r="E334" s="5" t="s">
        <v>1502</v>
      </c>
      <c r="F334" s="5" t="s">
        <v>1503</v>
      </c>
      <c r="G334" s="5" t="s">
        <v>1515</v>
      </c>
      <c r="H334" s="5" t="s">
        <v>1511</v>
      </c>
      <c r="I334" s="6" t="s">
        <v>39</v>
      </c>
      <c r="J334" s="6">
        <v>0</v>
      </c>
      <c r="K334" s="6">
        <v>430000000</v>
      </c>
      <c r="L334" s="5" t="s">
        <v>40</v>
      </c>
      <c r="M334" s="6" t="s">
        <v>94</v>
      </c>
      <c r="N334" s="6" t="s">
        <v>73</v>
      </c>
      <c r="O334" s="6" t="s">
        <v>43</v>
      </c>
      <c r="P334" s="6" t="s">
        <v>84</v>
      </c>
      <c r="Q334" s="6" t="s">
        <v>51</v>
      </c>
      <c r="R334" s="6" t="s">
        <v>96</v>
      </c>
      <c r="S334" s="6" t="s">
        <v>97</v>
      </c>
      <c r="T334" s="41">
        <v>20</v>
      </c>
      <c r="U334" s="41">
        <v>1380</v>
      </c>
      <c r="V334" s="41">
        <f t="shared" si="23"/>
        <v>27600</v>
      </c>
      <c r="W334" s="41">
        <f t="shared" si="24"/>
        <v>30912.000000000004</v>
      </c>
      <c r="X334" s="6"/>
      <c r="Y334" s="6">
        <v>2016</v>
      </c>
      <c r="Z334" s="42"/>
    </row>
    <row r="335" spans="1:26" ht="51" x14ac:dyDescent="0.2">
      <c r="A335" s="6" t="s">
        <v>1516</v>
      </c>
      <c r="B335" s="5" t="s">
        <v>32</v>
      </c>
      <c r="C335" s="5" t="s">
        <v>1500</v>
      </c>
      <c r="D335" s="5" t="s">
        <v>1501</v>
      </c>
      <c r="E335" s="5" t="s">
        <v>1502</v>
      </c>
      <c r="F335" s="5" t="s">
        <v>1503</v>
      </c>
      <c r="G335" s="5" t="s">
        <v>1504</v>
      </c>
      <c r="H335" s="5" t="s">
        <v>1505</v>
      </c>
      <c r="I335" s="6" t="s">
        <v>39</v>
      </c>
      <c r="J335" s="6">
        <v>0</v>
      </c>
      <c r="K335" s="6">
        <v>430000000</v>
      </c>
      <c r="L335" s="5" t="s">
        <v>40</v>
      </c>
      <c r="M335" s="6" t="s">
        <v>94</v>
      </c>
      <c r="N335" s="6" t="s">
        <v>73</v>
      </c>
      <c r="O335" s="6" t="s">
        <v>43</v>
      </c>
      <c r="P335" s="6" t="s">
        <v>84</v>
      </c>
      <c r="Q335" s="6" t="s">
        <v>51</v>
      </c>
      <c r="R335" s="6" t="s">
        <v>96</v>
      </c>
      <c r="S335" s="6" t="s">
        <v>97</v>
      </c>
      <c r="T335" s="41">
        <v>10</v>
      </c>
      <c r="U335" s="41">
        <v>500</v>
      </c>
      <c r="V335" s="41">
        <f t="shared" si="23"/>
        <v>5000</v>
      </c>
      <c r="W335" s="41">
        <f t="shared" si="24"/>
        <v>5600.0000000000009</v>
      </c>
      <c r="X335" s="6"/>
      <c r="Y335" s="6">
        <v>2016</v>
      </c>
      <c r="Z335" s="42"/>
    </row>
    <row r="336" spans="1:26" ht="51" x14ac:dyDescent="0.2">
      <c r="A336" s="6" t="s">
        <v>1517</v>
      </c>
      <c r="B336" s="5" t="s">
        <v>32</v>
      </c>
      <c r="C336" s="5" t="s">
        <v>1500</v>
      </c>
      <c r="D336" s="5" t="s">
        <v>1501</v>
      </c>
      <c r="E336" s="5" t="s">
        <v>1502</v>
      </c>
      <c r="F336" s="5" t="s">
        <v>1503</v>
      </c>
      <c r="G336" s="5" t="s">
        <v>1507</v>
      </c>
      <c r="H336" s="5" t="s">
        <v>1508</v>
      </c>
      <c r="I336" s="6" t="s">
        <v>39</v>
      </c>
      <c r="J336" s="6">
        <v>0</v>
      </c>
      <c r="K336" s="6">
        <v>430000000</v>
      </c>
      <c r="L336" s="5" t="s">
        <v>40</v>
      </c>
      <c r="M336" s="6" t="s">
        <v>94</v>
      </c>
      <c r="N336" s="6" t="s">
        <v>73</v>
      </c>
      <c r="O336" s="6" t="s">
        <v>43</v>
      </c>
      <c r="P336" s="6" t="s">
        <v>84</v>
      </c>
      <c r="Q336" s="6" t="s">
        <v>51</v>
      </c>
      <c r="R336" s="6" t="s">
        <v>96</v>
      </c>
      <c r="S336" s="6" t="s">
        <v>97</v>
      </c>
      <c r="T336" s="41">
        <v>10</v>
      </c>
      <c r="U336" s="41">
        <v>1890</v>
      </c>
      <c r="V336" s="41">
        <f t="shared" si="23"/>
        <v>18900</v>
      </c>
      <c r="W336" s="41">
        <f t="shared" si="24"/>
        <v>21168.000000000004</v>
      </c>
      <c r="X336" s="6"/>
      <c r="Y336" s="6">
        <v>2016</v>
      </c>
      <c r="Z336" s="42"/>
    </row>
    <row r="337" spans="1:26" ht="51" x14ac:dyDescent="0.2">
      <c r="A337" s="6" t="s">
        <v>1518</v>
      </c>
      <c r="B337" s="5" t="s">
        <v>32</v>
      </c>
      <c r="C337" s="5" t="s">
        <v>1519</v>
      </c>
      <c r="D337" s="5" t="s">
        <v>1520</v>
      </c>
      <c r="E337" s="5" t="s">
        <v>1521</v>
      </c>
      <c r="F337" s="5" t="s">
        <v>1522</v>
      </c>
      <c r="G337" s="5" t="s">
        <v>1523</v>
      </c>
      <c r="H337" s="5" t="s">
        <v>1524</v>
      </c>
      <c r="I337" s="6" t="s">
        <v>47</v>
      </c>
      <c r="J337" s="6">
        <v>0</v>
      </c>
      <c r="K337" s="6">
        <v>430000000</v>
      </c>
      <c r="L337" s="5" t="s">
        <v>40</v>
      </c>
      <c r="M337" s="6" t="s">
        <v>94</v>
      </c>
      <c r="N337" s="6" t="s">
        <v>73</v>
      </c>
      <c r="O337" s="6" t="s">
        <v>43</v>
      </c>
      <c r="P337" s="6" t="s">
        <v>84</v>
      </c>
      <c r="Q337" s="6" t="s">
        <v>51</v>
      </c>
      <c r="R337" s="6" t="s">
        <v>96</v>
      </c>
      <c r="S337" s="6" t="s">
        <v>97</v>
      </c>
      <c r="T337" s="41">
        <v>6</v>
      </c>
      <c r="U337" s="41">
        <v>157450.5</v>
      </c>
      <c r="V337" s="41">
        <f t="shared" si="23"/>
        <v>944703</v>
      </c>
      <c r="W337" s="41">
        <f t="shared" si="24"/>
        <v>1058067.3600000001</v>
      </c>
      <c r="X337" s="6"/>
      <c r="Y337" s="6">
        <v>2016</v>
      </c>
      <c r="Z337" s="42"/>
    </row>
    <row r="338" spans="1:26" ht="51" x14ac:dyDescent="0.2">
      <c r="A338" s="6" t="s">
        <v>1525</v>
      </c>
      <c r="B338" s="5" t="s">
        <v>32</v>
      </c>
      <c r="C338" s="5" t="s">
        <v>1526</v>
      </c>
      <c r="D338" s="5" t="s">
        <v>1527</v>
      </c>
      <c r="E338" s="5" t="s">
        <v>1528</v>
      </c>
      <c r="F338" s="5" t="s">
        <v>1529</v>
      </c>
      <c r="G338" s="5" t="s">
        <v>1530</v>
      </c>
      <c r="H338" s="5" t="s">
        <v>1531</v>
      </c>
      <c r="I338" s="6" t="s">
        <v>47</v>
      </c>
      <c r="J338" s="6">
        <v>0</v>
      </c>
      <c r="K338" s="6">
        <v>430000000</v>
      </c>
      <c r="L338" s="5" t="s">
        <v>40</v>
      </c>
      <c r="M338" s="6" t="s">
        <v>41</v>
      </c>
      <c r="N338" s="6" t="s">
        <v>73</v>
      </c>
      <c r="O338" s="6" t="s">
        <v>43</v>
      </c>
      <c r="P338" s="6" t="s">
        <v>84</v>
      </c>
      <c r="Q338" s="6" t="s">
        <v>51</v>
      </c>
      <c r="R338" s="6" t="s">
        <v>96</v>
      </c>
      <c r="S338" s="6" t="s">
        <v>97</v>
      </c>
      <c r="T338" s="41">
        <v>10</v>
      </c>
      <c r="U338" s="41">
        <v>18662.939999999999</v>
      </c>
      <c r="V338" s="41">
        <f t="shared" si="23"/>
        <v>186629.4</v>
      </c>
      <c r="W338" s="41">
        <f t="shared" si="24"/>
        <v>209024.92800000001</v>
      </c>
      <c r="X338" s="6"/>
      <c r="Y338" s="6">
        <v>2016</v>
      </c>
      <c r="Z338" s="42"/>
    </row>
    <row r="339" spans="1:26" ht="51" x14ac:dyDescent="0.2">
      <c r="A339" s="6" t="s">
        <v>1532</v>
      </c>
      <c r="B339" s="5" t="s">
        <v>32</v>
      </c>
      <c r="C339" s="5" t="s">
        <v>1526</v>
      </c>
      <c r="D339" s="5" t="s">
        <v>1527</v>
      </c>
      <c r="E339" s="5" t="s">
        <v>1528</v>
      </c>
      <c r="F339" s="5" t="s">
        <v>1529</v>
      </c>
      <c r="G339" s="5" t="s">
        <v>1533</v>
      </c>
      <c r="H339" s="5" t="s">
        <v>1534</v>
      </c>
      <c r="I339" s="6" t="s">
        <v>47</v>
      </c>
      <c r="J339" s="6">
        <v>0</v>
      </c>
      <c r="K339" s="6">
        <v>430000000</v>
      </c>
      <c r="L339" s="5" t="s">
        <v>40</v>
      </c>
      <c r="M339" s="6" t="s">
        <v>41</v>
      </c>
      <c r="N339" s="6" t="s">
        <v>73</v>
      </c>
      <c r="O339" s="6" t="s">
        <v>43</v>
      </c>
      <c r="P339" s="6" t="s">
        <v>84</v>
      </c>
      <c r="Q339" s="6" t="s">
        <v>51</v>
      </c>
      <c r="R339" s="6" t="s">
        <v>96</v>
      </c>
      <c r="S339" s="6" t="s">
        <v>97</v>
      </c>
      <c r="T339" s="41">
        <v>10</v>
      </c>
      <c r="U339" s="41">
        <v>16886.205000000002</v>
      </c>
      <c r="V339" s="41">
        <f t="shared" si="23"/>
        <v>168862.05000000002</v>
      </c>
      <c r="W339" s="41">
        <f t="shared" si="24"/>
        <v>189125.49600000004</v>
      </c>
      <c r="X339" s="6"/>
      <c r="Y339" s="6">
        <v>2016</v>
      </c>
      <c r="Z339" s="42"/>
    </row>
    <row r="340" spans="1:26" ht="242.25" x14ac:dyDescent="0.2">
      <c r="A340" s="6" t="s">
        <v>1535</v>
      </c>
      <c r="B340" s="5" t="s">
        <v>32</v>
      </c>
      <c r="C340" s="5" t="s">
        <v>1536</v>
      </c>
      <c r="D340" s="5" t="s">
        <v>1537</v>
      </c>
      <c r="E340" s="5" t="s">
        <v>1538</v>
      </c>
      <c r="F340" s="5" t="s">
        <v>1539</v>
      </c>
      <c r="G340" s="5" t="s">
        <v>1540</v>
      </c>
      <c r="H340" s="5" t="s">
        <v>1541</v>
      </c>
      <c r="I340" s="6" t="s">
        <v>39</v>
      </c>
      <c r="J340" s="6">
        <v>0</v>
      </c>
      <c r="K340" s="6">
        <v>430000000</v>
      </c>
      <c r="L340" s="5" t="s">
        <v>40</v>
      </c>
      <c r="M340" s="6" t="s">
        <v>94</v>
      </c>
      <c r="N340" s="6" t="s">
        <v>73</v>
      </c>
      <c r="O340" s="6" t="s">
        <v>43</v>
      </c>
      <c r="P340" s="6" t="s">
        <v>84</v>
      </c>
      <c r="Q340" s="6" t="s">
        <v>51</v>
      </c>
      <c r="R340" s="6" t="s">
        <v>96</v>
      </c>
      <c r="S340" s="6" t="s">
        <v>97</v>
      </c>
      <c r="T340" s="41">
        <v>2</v>
      </c>
      <c r="U340" s="41">
        <v>250000</v>
      </c>
      <c r="V340" s="41">
        <f t="shared" si="23"/>
        <v>500000</v>
      </c>
      <c r="W340" s="41">
        <f t="shared" si="24"/>
        <v>560000</v>
      </c>
      <c r="X340" s="6"/>
      <c r="Y340" s="6">
        <v>2016</v>
      </c>
      <c r="Z340" s="42"/>
    </row>
    <row r="341" spans="1:26" ht="51" x14ac:dyDescent="0.2">
      <c r="A341" s="6" t="s">
        <v>1542</v>
      </c>
      <c r="B341" s="5" t="s">
        <v>32</v>
      </c>
      <c r="C341" s="5" t="s">
        <v>1543</v>
      </c>
      <c r="D341" s="5" t="s">
        <v>1544</v>
      </c>
      <c r="E341" s="5" t="s">
        <v>1545</v>
      </c>
      <c r="F341" s="5" t="s">
        <v>1546</v>
      </c>
      <c r="G341" s="5" t="s">
        <v>1547</v>
      </c>
      <c r="H341" s="5" t="s">
        <v>1548</v>
      </c>
      <c r="I341" s="6" t="s">
        <v>47</v>
      </c>
      <c r="J341" s="6">
        <v>0</v>
      </c>
      <c r="K341" s="6">
        <v>430000000</v>
      </c>
      <c r="L341" s="5" t="s">
        <v>40</v>
      </c>
      <c r="M341" s="6" t="s">
        <v>94</v>
      </c>
      <c r="N341" s="6" t="s">
        <v>73</v>
      </c>
      <c r="O341" s="6" t="s">
        <v>43</v>
      </c>
      <c r="P341" s="6" t="s">
        <v>84</v>
      </c>
      <c r="Q341" s="6" t="s">
        <v>51</v>
      </c>
      <c r="R341" s="6" t="s">
        <v>96</v>
      </c>
      <c r="S341" s="6" t="s">
        <v>97</v>
      </c>
      <c r="T341" s="41">
        <v>2</v>
      </c>
      <c r="U341" s="41">
        <v>14659</v>
      </c>
      <c r="V341" s="41">
        <f t="shared" si="23"/>
        <v>29318</v>
      </c>
      <c r="W341" s="41">
        <f t="shared" si="24"/>
        <v>32836.160000000003</v>
      </c>
      <c r="X341" s="6"/>
      <c r="Y341" s="6">
        <v>2016</v>
      </c>
      <c r="Z341" s="42"/>
    </row>
    <row r="342" spans="1:26" ht="51" x14ac:dyDescent="0.2">
      <c r="A342" s="6" t="s">
        <v>1549</v>
      </c>
      <c r="B342" s="5" t="s">
        <v>32</v>
      </c>
      <c r="C342" s="5" t="s">
        <v>1550</v>
      </c>
      <c r="D342" s="5" t="s">
        <v>1551</v>
      </c>
      <c r="E342" s="5" t="s">
        <v>1552</v>
      </c>
      <c r="F342" s="5" t="s">
        <v>1553</v>
      </c>
      <c r="G342" s="5" t="s">
        <v>1554</v>
      </c>
      <c r="H342" s="5" t="s">
        <v>1555</v>
      </c>
      <c r="I342" s="6" t="s">
        <v>39</v>
      </c>
      <c r="J342" s="6">
        <v>0</v>
      </c>
      <c r="K342" s="6">
        <v>430000000</v>
      </c>
      <c r="L342" s="5" t="s">
        <v>40</v>
      </c>
      <c r="M342" s="6" t="s">
        <v>94</v>
      </c>
      <c r="N342" s="6" t="s">
        <v>73</v>
      </c>
      <c r="O342" s="6" t="s">
        <v>43</v>
      </c>
      <c r="P342" s="6" t="s">
        <v>84</v>
      </c>
      <c r="Q342" s="6" t="s">
        <v>51</v>
      </c>
      <c r="R342" s="6" t="s">
        <v>96</v>
      </c>
      <c r="S342" s="6" t="s">
        <v>97</v>
      </c>
      <c r="T342" s="41">
        <v>1200</v>
      </c>
      <c r="U342" s="41">
        <v>499</v>
      </c>
      <c r="V342" s="41">
        <f t="shared" si="23"/>
        <v>598800</v>
      </c>
      <c r="W342" s="41">
        <f t="shared" si="24"/>
        <v>670656.00000000012</v>
      </c>
      <c r="X342" s="6"/>
      <c r="Y342" s="6">
        <v>2016</v>
      </c>
      <c r="Z342" s="42"/>
    </row>
    <row r="343" spans="1:26" ht="51" x14ac:dyDescent="0.2">
      <c r="A343" s="6" t="s">
        <v>1556</v>
      </c>
      <c r="B343" s="5" t="s">
        <v>32</v>
      </c>
      <c r="C343" s="5" t="s">
        <v>1557</v>
      </c>
      <c r="D343" s="5" t="s">
        <v>1558</v>
      </c>
      <c r="E343" s="5" t="s">
        <v>1559</v>
      </c>
      <c r="F343" s="5" t="s">
        <v>1560</v>
      </c>
      <c r="G343" s="5" t="s">
        <v>1559</v>
      </c>
      <c r="H343" s="5" t="s">
        <v>1561</v>
      </c>
      <c r="I343" s="6" t="s">
        <v>39</v>
      </c>
      <c r="J343" s="6">
        <v>0</v>
      </c>
      <c r="K343" s="6">
        <v>430000000</v>
      </c>
      <c r="L343" s="5" t="s">
        <v>40</v>
      </c>
      <c r="M343" s="6" t="s">
        <v>41</v>
      </c>
      <c r="N343" s="6" t="s">
        <v>73</v>
      </c>
      <c r="O343" s="6" t="s">
        <v>43</v>
      </c>
      <c r="P343" s="6" t="s">
        <v>84</v>
      </c>
      <c r="Q343" s="6" t="s">
        <v>51</v>
      </c>
      <c r="R343" s="6" t="s">
        <v>96</v>
      </c>
      <c r="S343" s="6" t="s">
        <v>97</v>
      </c>
      <c r="T343" s="41">
        <v>3</v>
      </c>
      <c r="U343" s="41">
        <v>28890</v>
      </c>
      <c r="V343" s="41">
        <f t="shared" si="23"/>
        <v>86670</v>
      </c>
      <c r="W343" s="41">
        <f t="shared" si="24"/>
        <v>97070.400000000009</v>
      </c>
      <c r="X343" s="6"/>
      <c r="Y343" s="6">
        <v>2016</v>
      </c>
      <c r="Z343" s="42"/>
    </row>
    <row r="344" spans="1:26" ht="51" x14ac:dyDescent="0.2">
      <c r="A344" s="6" t="s">
        <v>1562</v>
      </c>
      <c r="B344" s="5" t="s">
        <v>32</v>
      </c>
      <c r="C344" s="5" t="s">
        <v>1563</v>
      </c>
      <c r="D344" s="5" t="s">
        <v>1421</v>
      </c>
      <c r="E344" s="5" t="s">
        <v>1564</v>
      </c>
      <c r="F344" s="5" t="s">
        <v>1565</v>
      </c>
      <c r="G344" s="5" t="s">
        <v>1566</v>
      </c>
      <c r="H344" s="5" t="s">
        <v>1567</v>
      </c>
      <c r="I344" s="6" t="s">
        <v>60</v>
      </c>
      <c r="J344" s="6">
        <v>0</v>
      </c>
      <c r="K344" s="6">
        <v>430000000</v>
      </c>
      <c r="L344" s="5" t="s">
        <v>40</v>
      </c>
      <c r="M344" s="6" t="s">
        <v>94</v>
      </c>
      <c r="N344" s="6" t="s">
        <v>73</v>
      </c>
      <c r="O344" s="6" t="s">
        <v>43</v>
      </c>
      <c r="P344" s="6" t="s">
        <v>84</v>
      </c>
      <c r="Q344" s="6" t="s">
        <v>51</v>
      </c>
      <c r="R344" s="6" t="s">
        <v>96</v>
      </c>
      <c r="S344" s="6" t="s">
        <v>97</v>
      </c>
      <c r="T344" s="41">
        <v>20</v>
      </c>
      <c r="U344" s="41">
        <v>17922</v>
      </c>
      <c r="V344" s="41">
        <f t="shared" si="23"/>
        <v>358440</v>
      </c>
      <c r="W344" s="41">
        <f t="shared" si="24"/>
        <v>401452.80000000005</v>
      </c>
      <c r="X344" s="6"/>
      <c r="Y344" s="6">
        <v>2016</v>
      </c>
      <c r="Z344" s="42"/>
    </row>
    <row r="345" spans="1:26" ht="51" x14ac:dyDescent="0.2">
      <c r="A345" s="6" t="s">
        <v>1568</v>
      </c>
      <c r="B345" s="5" t="s">
        <v>32</v>
      </c>
      <c r="C345" s="5" t="s">
        <v>1569</v>
      </c>
      <c r="D345" s="5" t="s">
        <v>1570</v>
      </c>
      <c r="E345" s="5" t="s">
        <v>1571</v>
      </c>
      <c r="F345" s="5" t="s">
        <v>1572</v>
      </c>
      <c r="G345" s="5" t="s">
        <v>1573</v>
      </c>
      <c r="H345" s="5" t="s">
        <v>1574</v>
      </c>
      <c r="I345" s="6" t="s">
        <v>47</v>
      </c>
      <c r="J345" s="6">
        <v>0</v>
      </c>
      <c r="K345" s="6">
        <v>430000000</v>
      </c>
      <c r="L345" s="5" t="s">
        <v>40</v>
      </c>
      <c r="M345" s="6" t="s">
        <v>94</v>
      </c>
      <c r="N345" s="6" t="s">
        <v>73</v>
      </c>
      <c r="O345" s="6" t="s">
        <v>43</v>
      </c>
      <c r="P345" s="6" t="s">
        <v>84</v>
      </c>
      <c r="Q345" s="6" t="s">
        <v>51</v>
      </c>
      <c r="R345" s="6" t="s">
        <v>1575</v>
      </c>
      <c r="S345" s="6" t="s">
        <v>1576</v>
      </c>
      <c r="T345" s="41">
        <v>30</v>
      </c>
      <c r="U345" s="41">
        <v>8100</v>
      </c>
      <c r="V345" s="41"/>
      <c r="W345" s="41"/>
      <c r="X345" s="6"/>
      <c r="Y345" s="6">
        <v>2016</v>
      </c>
      <c r="Z345" s="5"/>
    </row>
    <row r="346" spans="1:26" ht="51" x14ac:dyDescent="0.2">
      <c r="A346" s="6" t="s">
        <v>1577</v>
      </c>
      <c r="B346" s="5" t="s">
        <v>32</v>
      </c>
      <c r="C346" s="5" t="s">
        <v>1569</v>
      </c>
      <c r="D346" s="5" t="s">
        <v>1570</v>
      </c>
      <c r="E346" s="5" t="s">
        <v>1571</v>
      </c>
      <c r="F346" s="5" t="s">
        <v>1572</v>
      </c>
      <c r="G346" s="5" t="s">
        <v>1573</v>
      </c>
      <c r="H346" s="5" t="s">
        <v>1574</v>
      </c>
      <c r="I346" s="6" t="s">
        <v>47</v>
      </c>
      <c r="J346" s="6">
        <v>0</v>
      </c>
      <c r="K346" s="6">
        <v>430000000</v>
      </c>
      <c r="L346" s="5" t="s">
        <v>40</v>
      </c>
      <c r="M346" s="6" t="s">
        <v>591</v>
      </c>
      <c r="N346" s="6" t="s">
        <v>73</v>
      </c>
      <c r="O346" s="6" t="s">
        <v>43</v>
      </c>
      <c r="P346" s="6" t="s">
        <v>84</v>
      </c>
      <c r="Q346" s="6" t="s">
        <v>51</v>
      </c>
      <c r="R346" s="6" t="s">
        <v>1575</v>
      </c>
      <c r="S346" s="6" t="s">
        <v>1576</v>
      </c>
      <c r="T346" s="41">
        <v>50</v>
      </c>
      <c r="U346" s="41">
        <v>8100</v>
      </c>
      <c r="V346" s="41">
        <f t="shared" ref="V346:V353" si="25">T346*U346</f>
        <v>405000</v>
      </c>
      <c r="W346" s="41">
        <f t="shared" ref="W346:W353" si="26">V346*1.12</f>
        <v>453600.00000000006</v>
      </c>
      <c r="X346" s="6"/>
      <c r="Y346" s="6">
        <v>2016</v>
      </c>
      <c r="Z346" s="6" t="s">
        <v>1578</v>
      </c>
    </row>
    <row r="347" spans="1:26" ht="51" x14ac:dyDescent="0.2">
      <c r="A347" s="6" t="s">
        <v>1579</v>
      </c>
      <c r="B347" s="5" t="s">
        <v>32</v>
      </c>
      <c r="C347" s="5" t="s">
        <v>1580</v>
      </c>
      <c r="D347" s="5" t="s">
        <v>1581</v>
      </c>
      <c r="E347" s="5" t="s">
        <v>1582</v>
      </c>
      <c r="F347" s="5" t="s">
        <v>1583</v>
      </c>
      <c r="G347" s="5" t="s">
        <v>1584</v>
      </c>
      <c r="H347" s="5" t="s">
        <v>1585</v>
      </c>
      <c r="I347" s="6" t="s">
        <v>39</v>
      </c>
      <c r="J347" s="6">
        <v>0</v>
      </c>
      <c r="K347" s="6">
        <v>430000000</v>
      </c>
      <c r="L347" s="5" t="s">
        <v>40</v>
      </c>
      <c r="M347" s="6" t="s">
        <v>94</v>
      </c>
      <c r="N347" s="6" t="s">
        <v>73</v>
      </c>
      <c r="O347" s="6" t="s">
        <v>43</v>
      </c>
      <c r="P347" s="6" t="s">
        <v>84</v>
      </c>
      <c r="Q347" s="6" t="s">
        <v>51</v>
      </c>
      <c r="R347" s="6" t="s">
        <v>96</v>
      </c>
      <c r="S347" s="6" t="s">
        <v>97</v>
      </c>
      <c r="T347" s="41">
        <v>25</v>
      </c>
      <c r="U347" s="41">
        <v>1490</v>
      </c>
      <c r="V347" s="41">
        <f t="shared" si="25"/>
        <v>37250</v>
      </c>
      <c r="W347" s="41">
        <f t="shared" si="26"/>
        <v>41720.000000000007</v>
      </c>
      <c r="X347" s="6"/>
      <c r="Y347" s="6">
        <v>2016</v>
      </c>
      <c r="Z347" s="42"/>
    </row>
    <row r="348" spans="1:26" ht="127.5" x14ac:dyDescent="0.2">
      <c r="A348" s="6" t="s">
        <v>1586</v>
      </c>
      <c r="B348" s="5" t="s">
        <v>32</v>
      </c>
      <c r="C348" s="5" t="s">
        <v>1587</v>
      </c>
      <c r="D348" s="5" t="s">
        <v>1588</v>
      </c>
      <c r="E348" s="5" t="s">
        <v>1589</v>
      </c>
      <c r="F348" s="5" t="s">
        <v>1590</v>
      </c>
      <c r="G348" s="5" t="s">
        <v>1591</v>
      </c>
      <c r="H348" s="5" t="s">
        <v>1592</v>
      </c>
      <c r="I348" s="6" t="s">
        <v>39</v>
      </c>
      <c r="J348" s="6">
        <v>0</v>
      </c>
      <c r="K348" s="6">
        <v>430000000</v>
      </c>
      <c r="L348" s="5" t="s">
        <v>40</v>
      </c>
      <c r="M348" s="6" t="s">
        <v>94</v>
      </c>
      <c r="N348" s="6" t="s">
        <v>73</v>
      </c>
      <c r="O348" s="6" t="s">
        <v>43</v>
      </c>
      <c r="P348" s="6" t="s">
        <v>84</v>
      </c>
      <c r="Q348" s="6" t="s">
        <v>51</v>
      </c>
      <c r="R348" s="6" t="s">
        <v>96</v>
      </c>
      <c r="S348" s="6" t="s">
        <v>97</v>
      </c>
      <c r="T348" s="41">
        <v>25</v>
      </c>
      <c r="U348" s="41">
        <v>1059.3800000000001</v>
      </c>
      <c r="V348" s="41">
        <f t="shared" si="25"/>
        <v>26484.500000000004</v>
      </c>
      <c r="W348" s="41">
        <f t="shared" si="26"/>
        <v>29662.640000000007</v>
      </c>
      <c r="X348" s="6"/>
      <c r="Y348" s="6">
        <v>2016</v>
      </c>
      <c r="Z348" s="42"/>
    </row>
    <row r="349" spans="1:26" ht="51" x14ac:dyDescent="0.2">
      <c r="A349" s="6" t="s">
        <v>1593</v>
      </c>
      <c r="B349" s="5" t="s">
        <v>32</v>
      </c>
      <c r="C349" s="5" t="s">
        <v>1594</v>
      </c>
      <c r="D349" s="5" t="s">
        <v>1595</v>
      </c>
      <c r="E349" s="5" t="s">
        <v>1596</v>
      </c>
      <c r="F349" s="5" t="s">
        <v>1597</v>
      </c>
      <c r="G349" s="5" t="s">
        <v>1596</v>
      </c>
      <c r="H349" s="5" t="s">
        <v>1598</v>
      </c>
      <c r="I349" s="6" t="s">
        <v>60</v>
      </c>
      <c r="J349" s="6">
        <v>0</v>
      </c>
      <c r="K349" s="6">
        <v>430000000</v>
      </c>
      <c r="L349" s="5" t="s">
        <v>40</v>
      </c>
      <c r="M349" s="6" t="s">
        <v>94</v>
      </c>
      <c r="N349" s="6" t="s">
        <v>73</v>
      </c>
      <c r="O349" s="6" t="s">
        <v>43</v>
      </c>
      <c r="P349" s="6" t="s">
        <v>84</v>
      </c>
      <c r="Q349" s="6" t="s">
        <v>51</v>
      </c>
      <c r="R349" s="6">
        <v>166</v>
      </c>
      <c r="S349" s="6" t="s">
        <v>152</v>
      </c>
      <c r="T349" s="41">
        <v>500</v>
      </c>
      <c r="U349" s="41">
        <v>915.70500000000004</v>
      </c>
      <c r="V349" s="41">
        <f t="shared" si="25"/>
        <v>457852.5</v>
      </c>
      <c r="W349" s="41">
        <f t="shared" si="26"/>
        <v>512794.80000000005</v>
      </c>
      <c r="X349" s="6"/>
      <c r="Y349" s="6">
        <v>2016</v>
      </c>
      <c r="Z349" s="42"/>
    </row>
    <row r="350" spans="1:26" ht="51" x14ac:dyDescent="0.2">
      <c r="A350" s="6" t="s">
        <v>1599</v>
      </c>
      <c r="B350" s="5" t="s">
        <v>32</v>
      </c>
      <c r="C350" s="5" t="s">
        <v>1594</v>
      </c>
      <c r="D350" s="5" t="s">
        <v>1595</v>
      </c>
      <c r="E350" s="5" t="s">
        <v>1600</v>
      </c>
      <c r="F350" s="5" t="s">
        <v>1597</v>
      </c>
      <c r="G350" s="5" t="s">
        <v>1600</v>
      </c>
      <c r="H350" s="5" t="s">
        <v>1601</v>
      </c>
      <c r="I350" s="6" t="s">
        <v>60</v>
      </c>
      <c r="J350" s="6">
        <v>0</v>
      </c>
      <c r="K350" s="6">
        <v>430000000</v>
      </c>
      <c r="L350" s="5" t="s">
        <v>40</v>
      </c>
      <c r="M350" s="6" t="s">
        <v>94</v>
      </c>
      <c r="N350" s="6" t="s">
        <v>73</v>
      </c>
      <c r="O350" s="6" t="s">
        <v>43</v>
      </c>
      <c r="P350" s="6" t="s">
        <v>84</v>
      </c>
      <c r="Q350" s="6" t="s">
        <v>51</v>
      </c>
      <c r="R350" s="6">
        <v>166</v>
      </c>
      <c r="S350" s="6" t="s">
        <v>152</v>
      </c>
      <c r="T350" s="41">
        <v>800</v>
      </c>
      <c r="U350" s="41">
        <v>857.66849999999999</v>
      </c>
      <c r="V350" s="41">
        <f t="shared" si="25"/>
        <v>686134.8</v>
      </c>
      <c r="W350" s="41">
        <f t="shared" si="26"/>
        <v>768470.97600000014</v>
      </c>
      <c r="X350" s="6"/>
      <c r="Y350" s="6">
        <v>2016</v>
      </c>
      <c r="Z350" s="42"/>
    </row>
    <row r="351" spans="1:26" ht="51" x14ac:dyDescent="0.2">
      <c r="A351" s="6" t="s">
        <v>1602</v>
      </c>
      <c r="B351" s="5" t="s">
        <v>32</v>
      </c>
      <c r="C351" s="5" t="s">
        <v>1603</v>
      </c>
      <c r="D351" s="5" t="s">
        <v>1604</v>
      </c>
      <c r="E351" s="5" t="s">
        <v>1605</v>
      </c>
      <c r="F351" s="5" t="s">
        <v>1606</v>
      </c>
      <c r="G351" s="5" t="s">
        <v>1607</v>
      </c>
      <c r="H351" s="5" t="s">
        <v>1608</v>
      </c>
      <c r="I351" s="6" t="s">
        <v>60</v>
      </c>
      <c r="J351" s="6">
        <v>0</v>
      </c>
      <c r="K351" s="6">
        <v>430000000</v>
      </c>
      <c r="L351" s="5" t="s">
        <v>40</v>
      </c>
      <c r="M351" s="6" t="s">
        <v>94</v>
      </c>
      <c r="N351" s="6" t="s">
        <v>73</v>
      </c>
      <c r="O351" s="6" t="s">
        <v>43</v>
      </c>
      <c r="P351" s="6" t="s">
        <v>84</v>
      </c>
      <c r="Q351" s="6" t="s">
        <v>51</v>
      </c>
      <c r="R351" s="6" t="s">
        <v>85</v>
      </c>
      <c r="S351" s="6" t="s">
        <v>86</v>
      </c>
      <c r="T351" s="41">
        <v>100</v>
      </c>
      <c r="U351" s="41">
        <v>495</v>
      </c>
      <c r="V351" s="41">
        <f t="shared" si="25"/>
        <v>49500</v>
      </c>
      <c r="W351" s="41">
        <f t="shared" si="26"/>
        <v>55440.000000000007</v>
      </c>
      <c r="X351" s="6"/>
      <c r="Y351" s="6">
        <v>2016</v>
      </c>
      <c r="Z351" s="42"/>
    </row>
    <row r="352" spans="1:26" ht="51" x14ac:dyDescent="0.2">
      <c r="A352" s="6" t="s">
        <v>1609</v>
      </c>
      <c r="B352" s="5" t="s">
        <v>32</v>
      </c>
      <c r="C352" s="5" t="s">
        <v>1610</v>
      </c>
      <c r="D352" s="5" t="s">
        <v>1150</v>
      </c>
      <c r="E352" s="5" t="s">
        <v>1611</v>
      </c>
      <c r="F352" s="5" t="s">
        <v>1612</v>
      </c>
      <c r="G352" s="5" t="s">
        <v>1613</v>
      </c>
      <c r="H352" s="5" t="s">
        <v>1614</v>
      </c>
      <c r="I352" s="6" t="s">
        <v>60</v>
      </c>
      <c r="J352" s="6">
        <v>0</v>
      </c>
      <c r="K352" s="6">
        <v>430000000</v>
      </c>
      <c r="L352" s="5" t="s">
        <v>40</v>
      </c>
      <c r="M352" s="6" t="s">
        <v>94</v>
      </c>
      <c r="N352" s="6" t="s">
        <v>73</v>
      </c>
      <c r="O352" s="6" t="s">
        <v>43</v>
      </c>
      <c r="P352" s="6" t="s">
        <v>84</v>
      </c>
      <c r="Q352" s="6" t="s">
        <v>51</v>
      </c>
      <c r="R352" s="6" t="s">
        <v>85</v>
      </c>
      <c r="S352" s="6" t="s">
        <v>86</v>
      </c>
      <c r="T352" s="41">
        <v>130</v>
      </c>
      <c r="U352" s="41">
        <v>1070</v>
      </c>
      <c r="V352" s="41">
        <f t="shared" si="25"/>
        <v>139100</v>
      </c>
      <c r="W352" s="41">
        <f t="shared" si="26"/>
        <v>155792.00000000003</v>
      </c>
      <c r="X352" s="6"/>
      <c r="Y352" s="6">
        <v>2016</v>
      </c>
      <c r="Z352" s="42"/>
    </row>
    <row r="353" spans="1:26" ht="51" x14ac:dyDescent="0.2">
      <c r="A353" s="6" t="s">
        <v>1615</v>
      </c>
      <c r="B353" s="5" t="s">
        <v>32</v>
      </c>
      <c r="C353" s="5" t="s">
        <v>1616</v>
      </c>
      <c r="D353" s="5" t="s">
        <v>1617</v>
      </c>
      <c r="E353" s="5" t="s">
        <v>1618</v>
      </c>
      <c r="F353" s="5" t="s">
        <v>1619</v>
      </c>
      <c r="G353" s="5" t="s">
        <v>1620</v>
      </c>
      <c r="H353" s="5" t="s">
        <v>1621</v>
      </c>
      <c r="I353" s="6" t="s">
        <v>60</v>
      </c>
      <c r="J353" s="6">
        <v>0</v>
      </c>
      <c r="K353" s="6">
        <v>430000000</v>
      </c>
      <c r="L353" s="5" t="s">
        <v>40</v>
      </c>
      <c r="M353" s="6" t="s">
        <v>94</v>
      </c>
      <c r="N353" s="6" t="s">
        <v>73</v>
      </c>
      <c r="O353" s="6" t="s">
        <v>43</v>
      </c>
      <c r="P353" s="6" t="s">
        <v>84</v>
      </c>
      <c r="Q353" s="6" t="s">
        <v>51</v>
      </c>
      <c r="R353" s="6" t="s">
        <v>96</v>
      </c>
      <c r="S353" s="6" t="s">
        <v>97</v>
      </c>
      <c r="T353" s="41">
        <v>7</v>
      </c>
      <c r="U353" s="41">
        <v>8500</v>
      </c>
      <c r="V353" s="41">
        <f t="shared" si="25"/>
        <v>59500</v>
      </c>
      <c r="W353" s="41">
        <f t="shared" si="26"/>
        <v>66640</v>
      </c>
      <c r="X353" s="6"/>
      <c r="Y353" s="6">
        <v>2016</v>
      </c>
      <c r="Z353" s="42"/>
    </row>
    <row r="354" spans="1:26" ht="51" x14ac:dyDescent="0.2">
      <c r="A354" s="6" t="s">
        <v>1622</v>
      </c>
      <c r="B354" s="5" t="s">
        <v>32</v>
      </c>
      <c r="C354" s="5" t="s">
        <v>1623</v>
      </c>
      <c r="D354" s="5" t="s">
        <v>1624</v>
      </c>
      <c r="E354" s="5" t="s">
        <v>1625</v>
      </c>
      <c r="F354" s="5" t="s">
        <v>1626</v>
      </c>
      <c r="G354" s="5" t="s">
        <v>1627</v>
      </c>
      <c r="H354" s="5" t="s">
        <v>1628</v>
      </c>
      <c r="I354" s="6" t="s">
        <v>60</v>
      </c>
      <c r="J354" s="6">
        <v>0</v>
      </c>
      <c r="K354" s="6">
        <v>430000000</v>
      </c>
      <c r="L354" s="5" t="s">
        <v>40</v>
      </c>
      <c r="M354" s="6" t="s">
        <v>94</v>
      </c>
      <c r="N354" s="6" t="s">
        <v>73</v>
      </c>
      <c r="O354" s="6" t="s">
        <v>43</v>
      </c>
      <c r="P354" s="6" t="s">
        <v>84</v>
      </c>
      <c r="Q354" s="6" t="s">
        <v>51</v>
      </c>
      <c r="R354" s="6" t="s">
        <v>96</v>
      </c>
      <c r="S354" s="6" t="s">
        <v>97</v>
      </c>
      <c r="T354" s="41">
        <v>2</v>
      </c>
      <c r="U354" s="41">
        <v>481885.2</v>
      </c>
      <c r="V354" s="41"/>
      <c r="W354" s="41"/>
      <c r="X354" s="6"/>
      <c r="Y354" s="6">
        <v>2016</v>
      </c>
      <c r="Z354" s="6" t="s">
        <v>1629</v>
      </c>
    </row>
    <row r="355" spans="1:26" ht="51" x14ac:dyDescent="0.2">
      <c r="A355" s="6" t="s">
        <v>1630</v>
      </c>
      <c r="B355" s="5" t="s">
        <v>32</v>
      </c>
      <c r="C355" s="5" t="s">
        <v>1623</v>
      </c>
      <c r="D355" s="5" t="s">
        <v>1624</v>
      </c>
      <c r="E355" s="5" t="s">
        <v>1625</v>
      </c>
      <c r="F355" s="5" t="s">
        <v>1626</v>
      </c>
      <c r="G355" s="5" t="s">
        <v>1631</v>
      </c>
      <c r="H355" s="5" t="s">
        <v>1632</v>
      </c>
      <c r="I355" s="6" t="s">
        <v>60</v>
      </c>
      <c r="J355" s="6">
        <v>0</v>
      </c>
      <c r="K355" s="6">
        <v>430000000</v>
      </c>
      <c r="L355" s="5" t="s">
        <v>40</v>
      </c>
      <c r="M355" s="6" t="s">
        <v>94</v>
      </c>
      <c r="N355" s="6" t="s">
        <v>73</v>
      </c>
      <c r="O355" s="6" t="s">
        <v>43</v>
      </c>
      <c r="P355" s="6" t="s">
        <v>84</v>
      </c>
      <c r="Q355" s="6" t="s">
        <v>51</v>
      </c>
      <c r="R355" s="6" t="s">
        <v>96</v>
      </c>
      <c r="S355" s="6" t="s">
        <v>97</v>
      </c>
      <c r="T355" s="41">
        <v>2</v>
      </c>
      <c r="U355" s="41">
        <v>125671.5</v>
      </c>
      <c r="V355" s="41"/>
      <c r="W355" s="41"/>
      <c r="X355" s="6"/>
      <c r="Y355" s="6">
        <v>2016</v>
      </c>
      <c r="Z355" s="6" t="s">
        <v>1629</v>
      </c>
    </row>
    <row r="356" spans="1:26" ht="51" x14ac:dyDescent="0.2">
      <c r="A356" s="6" t="s">
        <v>1633</v>
      </c>
      <c r="B356" s="5" t="s">
        <v>32</v>
      </c>
      <c r="C356" s="5" t="s">
        <v>1634</v>
      </c>
      <c r="D356" s="5" t="s">
        <v>1635</v>
      </c>
      <c r="E356" s="5" t="s">
        <v>1636</v>
      </c>
      <c r="F356" s="5" t="s">
        <v>1637</v>
      </c>
      <c r="G356" s="5" t="s">
        <v>1638</v>
      </c>
      <c r="H356" s="5" t="s">
        <v>1639</v>
      </c>
      <c r="I356" s="6" t="s">
        <v>47</v>
      </c>
      <c r="J356" s="6">
        <v>0</v>
      </c>
      <c r="K356" s="6">
        <v>430000000</v>
      </c>
      <c r="L356" s="5" t="s">
        <v>40</v>
      </c>
      <c r="M356" s="6" t="s">
        <v>94</v>
      </c>
      <c r="N356" s="6" t="s">
        <v>73</v>
      </c>
      <c r="O356" s="6" t="s">
        <v>43</v>
      </c>
      <c r="P356" s="6" t="s">
        <v>84</v>
      </c>
      <c r="Q356" s="6" t="s">
        <v>51</v>
      </c>
      <c r="R356" s="6" t="s">
        <v>96</v>
      </c>
      <c r="S356" s="6" t="s">
        <v>97</v>
      </c>
      <c r="T356" s="41">
        <v>8</v>
      </c>
      <c r="U356" s="41">
        <v>1350</v>
      </c>
      <c r="V356" s="41">
        <f t="shared" ref="V356:V376" si="27">T356*U356</f>
        <v>10800</v>
      </c>
      <c r="W356" s="41">
        <f t="shared" ref="W356:W376" si="28">V356*1.12</f>
        <v>12096.000000000002</v>
      </c>
      <c r="X356" s="6"/>
      <c r="Y356" s="6">
        <v>2016</v>
      </c>
      <c r="Z356" s="42"/>
    </row>
    <row r="357" spans="1:26" ht="51" x14ac:dyDescent="0.2">
      <c r="A357" s="6" t="s">
        <v>1640</v>
      </c>
      <c r="B357" s="5" t="s">
        <v>32</v>
      </c>
      <c r="C357" s="5" t="s">
        <v>1641</v>
      </c>
      <c r="D357" s="5" t="s">
        <v>1635</v>
      </c>
      <c r="E357" s="5" t="s">
        <v>1642</v>
      </c>
      <c r="F357" s="5" t="s">
        <v>1643</v>
      </c>
      <c r="G357" s="5" t="s">
        <v>1644</v>
      </c>
      <c r="H357" s="5" t="s">
        <v>1645</v>
      </c>
      <c r="I357" s="6" t="s">
        <v>47</v>
      </c>
      <c r="J357" s="6">
        <v>0</v>
      </c>
      <c r="K357" s="6">
        <v>430000000</v>
      </c>
      <c r="L357" s="5" t="s">
        <v>40</v>
      </c>
      <c r="M357" s="6" t="s">
        <v>94</v>
      </c>
      <c r="N357" s="6" t="s">
        <v>73</v>
      </c>
      <c r="O357" s="6" t="s">
        <v>43</v>
      </c>
      <c r="P357" s="6" t="s">
        <v>84</v>
      </c>
      <c r="Q357" s="6" t="s">
        <v>51</v>
      </c>
      <c r="R357" s="6" t="s">
        <v>96</v>
      </c>
      <c r="S357" s="6" t="s">
        <v>97</v>
      </c>
      <c r="T357" s="41">
        <v>8</v>
      </c>
      <c r="U357" s="41">
        <v>1620</v>
      </c>
      <c r="V357" s="41">
        <f t="shared" si="27"/>
        <v>12960</v>
      </c>
      <c r="W357" s="41">
        <f t="shared" si="28"/>
        <v>14515.2</v>
      </c>
      <c r="X357" s="6"/>
      <c r="Y357" s="6">
        <v>2016</v>
      </c>
      <c r="Z357" s="42"/>
    </row>
    <row r="358" spans="1:26" ht="51" x14ac:dyDescent="0.2">
      <c r="A358" s="6" t="s">
        <v>1646</v>
      </c>
      <c r="B358" s="5" t="s">
        <v>32</v>
      </c>
      <c r="C358" s="5" t="s">
        <v>1647</v>
      </c>
      <c r="D358" s="5" t="s">
        <v>1635</v>
      </c>
      <c r="E358" s="5" t="s">
        <v>1648</v>
      </c>
      <c r="F358" s="5" t="s">
        <v>1649</v>
      </c>
      <c r="G358" s="5" t="s">
        <v>1650</v>
      </c>
      <c r="H358" s="5" t="s">
        <v>1651</v>
      </c>
      <c r="I358" s="6" t="s">
        <v>47</v>
      </c>
      <c r="J358" s="6">
        <v>0</v>
      </c>
      <c r="K358" s="6">
        <v>430000000</v>
      </c>
      <c r="L358" s="5" t="s">
        <v>40</v>
      </c>
      <c r="M358" s="6" t="s">
        <v>94</v>
      </c>
      <c r="N358" s="6" t="s">
        <v>73</v>
      </c>
      <c r="O358" s="6" t="s">
        <v>43</v>
      </c>
      <c r="P358" s="6" t="s">
        <v>84</v>
      </c>
      <c r="Q358" s="6" t="s">
        <v>51</v>
      </c>
      <c r="R358" s="6" t="s">
        <v>96</v>
      </c>
      <c r="S358" s="6" t="s">
        <v>97</v>
      </c>
      <c r="T358" s="41">
        <v>8</v>
      </c>
      <c r="U358" s="41">
        <v>2025</v>
      </c>
      <c r="V358" s="41">
        <f t="shared" si="27"/>
        <v>16200</v>
      </c>
      <c r="W358" s="41">
        <f t="shared" si="28"/>
        <v>18144</v>
      </c>
      <c r="X358" s="6"/>
      <c r="Y358" s="6">
        <v>2016</v>
      </c>
      <c r="Z358" s="42"/>
    </row>
    <row r="359" spans="1:26" ht="51" x14ac:dyDescent="0.2">
      <c r="A359" s="6" t="s">
        <v>1652</v>
      </c>
      <c r="B359" s="5" t="s">
        <v>32</v>
      </c>
      <c r="C359" s="5" t="s">
        <v>1653</v>
      </c>
      <c r="D359" s="5" t="s">
        <v>428</v>
      </c>
      <c r="E359" s="5" t="s">
        <v>1654</v>
      </c>
      <c r="F359" s="5" t="s">
        <v>1655</v>
      </c>
      <c r="G359" s="5" t="s">
        <v>1656</v>
      </c>
      <c r="H359" s="5" t="s">
        <v>1657</v>
      </c>
      <c r="I359" s="6" t="s">
        <v>39</v>
      </c>
      <c r="J359" s="6">
        <v>0</v>
      </c>
      <c r="K359" s="6">
        <v>430000000</v>
      </c>
      <c r="L359" s="5" t="s">
        <v>40</v>
      </c>
      <c r="M359" s="6" t="s">
        <v>94</v>
      </c>
      <c r="N359" s="6" t="s">
        <v>73</v>
      </c>
      <c r="O359" s="6" t="s">
        <v>43</v>
      </c>
      <c r="P359" s="6" t="s">
        <v>84</v>
      </c>
      <c r="Q359" s="6" t="s">
        <v>51</v>
      </c>
      <c r="R359" s="6" t="s">
        <v>96</v>
      </c>
      <c r="S359" s="6" t="s">
        <v>97</v>
      </c>
      <c r="T359" s="41">
        <v>6</v>
      </c>
      <c r="U359" s="41">
        <v>2025</v>
      </c>
      <c r="V359" s="41">
        <f t="shared" si="27"/>
        <v>12150</v>
      </c>
      <c r="W359" s="41">
        <f t="shared" si="28"/>
        <v>13608.000000000002</v>
      </c>
      <c r="X359" s="6"/>
      <c r="Y359" s="6">
        <v>2016</v>
      </c>
      <c r="Z359" s="42"/>
    </row>
    <row r="360" spans="1:26" ht="51" x14ac:dyDescent="0.2">
      <c r="A360" s="6" t="s">
        <v>1658</v>
      </c>
      <c r="B360" s="5" t="s">
        <v>32</v>
      </c>
      <c r="C360" s="5" t="s">
        <v>1659</v>
      </c>
      <c r="D360" s="5" t="s">
        <v>1660</v>
      </c>
      <c r="E360" s="5" t="s">
        <v>1661</v>
      </c>
      <c r="F360" s="5" t="s">
        <v>1662</v>
      </c>
      <c r="G360" s="5" t="s">
        <v>1663</v>
      </c>
      <c r="H360" s="5" t="s">
        <v>1664</v>
      </c>
      <c r="I360" s="6" t="s">
        <v>60</v>
      </c>
      <c r="J360" s="6">
        <v>0</v>
      </c>
      <c r="K360" s="6">
        <v>430000000</v>
      </c>
      <c r="L360" s="5" t="s">
        <v>40</v>
      </c>
      <c r="M360" s="6" t="s">
        <v>94</v>
      </c>
      <c r="N360" s="6" t="s">
        <v>73</v>
      </c>
      <c r="O360" s="6" t="s">
        <v>43</v>
      </c>
      <c r="P360" s="6" t="s">
        <v>84</v>
      </c>
      <c r="Q360" s="6" t="s">
        <v>51</v>
      </c>
      <c r="R360" s="6" t="s">
        <v>96</v>
      </c>
      <c r="S360" s="6" t="s">
        <v>97</v>
      </c>
      <c r="T360" s="41">
        <v>15</v>
      </c>
      <c r="U360" s="41">
        <v>2625.75</v>
      </c>
      <c r="V360" s="41">
        <f t="shared" si="27"/>
        <v>39386.25</v>
      </c>
      <c r="W360" s="41">
        <f t="shared" si="28"/>
        <v>44112.600000000006</v>
      </c>
      <c r="X360" s="6"/>
      <c r="Y360" s="6">
        <v>2016</v>
      </c>
      <c r="Z360" s="42"/>
    </row>
    <row r="361" spans="1:26" ht="51" x14ac:dyDescent="0.2">
      <c r="A361" s="6" t="s">
        <v>1665</v>
      </c>
      <c r="B361" s="5" t="s">
        <v>32</v>
      </c>
      <c r="C361" s="5" t="s">
        <v>1659</v>
      </c>
      <c r="D361" s="5" t="s">
        <v>1660</v>
      </c>
      <c r="E361" s="5" t="s">
        <v>1661</v>
      </c>
      <c r="F361" s="5" t="s">
        <v>1662</v>
      </c>
      <c r="G361" s="5" t="s">
        <v>1666</v>
      </c>
      <c r="H361" s="5" t="s">
        <v>1667</v>
      </c>
      <c r="I361" s="6" t="s">
        <v>60</v>
      </c>
      <c r="J361" s="6">
        <v>0</v>
      </c>
      <c r="K361" s="6">
        <v>430000000</v>
      </c>
      <c r="L361" s="5" t="s">
        <v>40</v>
      </c>
      <c r="M361" s="6" t="s">
        <v>94</v>
      </c>
      <c r="N361" s="6" t="s">
        <v>73</v>
      </c>
      <c r="O361" s="6" t="s">
        <v>43</v>
      </c>
      <c r="P361" s="6" t="s">
        <v>84</v>
      </c>
      <c r="Q361" s="6" t="s">
        <v>51</v>
      </c>
      <c r="R361" s="6" t="s">
        <v>96</v>
      </c>
      <c r="S361" s="6" t="s">
        <v>97</v>
      </c>
      <c r="T361" s="41">
        <v>15</v>
      </c>
      <c r="U361" s="41">
        <v>2369.25</v>
      </c>
      <c r="V361" s="41">
        <f t="shared" si="27"/>
        <v>35538.75</v>
      </c>
      <c r="W361" s="41">
        <f t="shared" si="28"/>
        <v>39803.4</v>
      </c>
      <c r="X361" s="6"/>
      <c r="Y361" s="6">
        <v>2016</v>
      </c>
      <c r="Z361" s="42"/>
    </row>
    <row r="362" spans="1:26" ht="51" x14ac:dyDescent="0.2">
      <c r="A362" s="6" t="s">
        <v>1668</v>
      </c>
      <c r="B362" s="5" t="s">
        <v>32</v>
      </c>
      <c r="C362" s="5" t="s">
        <v>1659</v>
      </c>
      <c r="D362" s="5" t="s">
        <v>1660</v>
      </c>
      <c r="E362" s="5" t="s">
        <v>1661</v>
      </c>
      <c r="F362" s="5" t="s">
        <v>1662</v>
      </c>
      <c r="G362" s="5" t="s">
        <v>1669</v>
      </c>
      <c r="H362" s="5" t="s">
        <v>1670</v>
      </c>
      <c r="I362" s="6" t="s">
        <v>60</v>
      </c>
      <c r="J362" s="6">
        <v>0</v>
      </c>
      <c r="K362" s="6">
        <v>430000000</v>
      </c>
      <c r="L362" s="5" t="s">
        <v>40</v>
      </c>
      <c r="M362" s="6" t="s">
        <v>94</v>
      </c>
      <c r="N362" s="6" t="s">
        <v>73</v>
      </c>
      <c r="O362" s="6" t="s">
        <v>43</v>
      </c>
      <c r="P362" s="6" t="s">
        <v>84</v>
      </c>
      <c r="Q362" s="6" t="s">
        <v>51</v>
      </c>
      <c r="R362" s="6" t="s">
        <v>96</v>
      </c>
      <c r="S362" s="6" t="s">
        <v>97</v>
      </c>
      <c r="T362" s="41">
        <v>15</v>
      </c>
      <c r="U362" s="41">
        <v>2396.25</v>
      </c>
      <c r="V362" s="41">
        <f t="shared" si="27"/>
        <v>35943.75</v>
      </c>
      <c r="W362" s="41">
        <f t="shared" si="28"/>
        <v>40257.000000000007</v>
      </c>
      <c r="X362" s="6"/>
      <c r="Y362" s="6">
        <v>2016</v>
      </c>
      <c r="Z362" s="42"/>
    </row>
    <row r="363" spans="1:26" ht="51" x14ac:dyDescent="0.2">
      <c r="A363" s="6" t="s">
        <v>1671</v>
      </c>
      <c r="B363" s="5" t="s">
        <v>32</v>
      </c>
      <c r="C363" s="5" t="s">
        <v>1659</v>
      </c>
      <c r="D363" s="5" t="s">
        <v>1660</v>
      </c>
      <c r="E363" s="5" t="s">
        <v>1661</v>
      </c>
      <c r="F363" s="5" t="s">
        <v>1662</v>
      </c>
      <c r="G363" s="5" t="s">
        <v>1672</v>
      </c>
      <c r="H363" s="5" t="s">
        <v>1673</v>
      </c>
      <c r="I363" s="6" t="s">
        <v>60</v>
      </c>
      <c r="J363" s="6">
        <v>0</v>
      </c>
      <c r="K363" s="6">
        <v>430000000</v>
      </c>
      <c r="L363" s="5" t="s">
        <v>40</v>
      </c>
      <c r="M363" s="6" t="s">
        <v>94</v>
      </c>
      <c r="N363" s="6" t="s">
        <v>73</v>
      </c>
      <c r="O363" s="6" t="s">
        <v>43</v>
      </c>
      <c r="P363" s="6" t="s">
        <v>84</v>
      </c>
      <c r="Q363" s="6" t="s">
        <v>51</v>
      </c>
      <c r="R363" s="6" t="s">
        <v>96</v>
      </c>
      <c r="S363" s="6" t="s">
        <v>97</v>
      </c>
      <c r="T363" s="41">
        <v>15</v>
      </c>
      <c r="U363" s="41">
        <v>2639.25</v>
      </c>
      <c r="V363" s="41">
        <f t="shared" si="27"/>
        <v>39588.75</v>
      </c>
      <c r="W363" s="41">
        <f t="shared" si="28"/>
        <v>44339.4</v>
      </c>
      <c r="X363" s="6"/>
      <c r="Y363" s="6">
        <v>2016</v>
      </c>
      <c r="Z363" s="42"/>
    </row>
    <row r="364" spans="1:26" ht="51" x14ac:dyDescent="0.2">
      <c r="A364" s="6" t="s">
        <v>1674</v>
      </c>
      <c r="B364" s="5" t="s">
        <v>32</v>
      </c>
      <c r="C364" s="5" t="s">
        <v>1659</v>
      </c>
      <c r="D364" s="5" t="s">
        <v>1660</v>
      </c>
      <c r="E364" s="5" t="s">
        <v>1661</v>
      </c>
      <c r="F364" s="5" t="s">
        <v>1662</v>
      </c>
      <c r="G364" s="5" t="s">
        <v>1675</v>
      </c>
      <c r="H364" s="5" t="s">
        <v>1676</v>
      </c>
      <c r="I364" s="6" t="s">
        <v>60</v>
      </c>
      <c r="J364" s="6">
        <v>0</v>
      </c>
      <c r="K364" s="6">
        <v>430000000</v>
      </c>
      <c r="L364" s="5" t="s">
        <v>40</v>
      </c>
      <c r="M364" s="6" t="s">
        <v>94</v>
      </c>
      <c r="N364" s="6" t="s">
        <v>73</v>
      </c>
      <c r="O364" s="6" t="s">
        <v>43</v>
      </c>
      <c r="P364" s="6" t="s">
        <v>84</v>
      </c>
      <c r="Q364" s="6" t="s">
        <v>51</v>
      </c>
      <c r="R364" s="6" t="s">
        <v>96</v>
      </c>
      <c r="S364" s="6" t="s">
        <v>97</v>
      </c>
      <c r="T364" s="41">
        <v>15</v>
      </c>
      <c r="U364" s="41">
        <v>2760.75</v>
      </c>
      <c r="V364" s="41">
        <f t="shared" si="27"/>
        <v>41411.25</v>
      </c>
      <c r="W364" s="41">
        <f t="shared" si="28"/>
        <v>46380.600000000006</v>
      </c>
      <c r="X364" s="6"/>
      <c r="Y364" s="6">
        <v>2016</v>
      </c>
      <c r="Z364" s="42"/>
    </row>
    <row r="365" spans="1:26" ht="51" x14ac:dyDescent="0.2">
      <c r="A365" s="6" t="s">
        <v>1677</v>
      </c>
      <c r="B365" s="5" t="s">
        <v>32</v>
      </c>
      <c r="C365" s="5" t="s">
        <v>1659</v>
      </c>
      <c r="D365" s="5" t="s">
        <v>1660</v>
      </c>
      <c r="E365" s="5" t="s">
        <v>1661</v>
      </c>
      <c r="F365" s="5" t="s">
        <v>1662</v>
      </c>
      <c r="G365" s="5" t="s">
        <v>1678</v>
      </c>
      <c r="H365" s="5" t="s">
        <v>1679</v>
      </c>
      <c r="I365" s="6" t="s">
        <v>60</v>
      </c>
      <c r="J365" s="6">
        <v>0</v>
      </c>
      <c r="K365" s="6">
        <v>430000000</v>
      </c>
      <c r="L365" s="5" t="s">
        <v>40</v>
      </c>
      <c r="M365" s="6" t="s">
        <v>94</v>
      </c>
      <c r="N365" s="6" t="s">
        <v>73</v>
      </c>
      <c r="O365" s="6" t="s">
        <v>43</v>
      </c>
      <c r="P365" s="6" t="s">
        <v>84</v>
      </c>
      <c r="Q365" s="6" t="s">
        <v>51</v>
      </c>
      <c r="R365" s="6" t="s">
        <v>96</v>
      </c>
      <c r="S365" s="6" t="s">
        <v>97</v>
      </c>
      <c r="T365" s="41">
        <v>15</v>
      </c>
      <c r="U365" s="41">
        <v>3165.75</v>
      </c>
      <c r="V365" s="41">
        <f t="shared" si="27"/>
        <v>47486.25</v>
      </c>
      <c r="W365" s="41">
        <f t="shared" si="28"/>
        <v>53184.600000000006</v>
      </c>
      <c r="X365" s="6"/>
      <c r="Y365" s="6">
        <v>2016</v>
      </c>
      <c r="Z365" s="42"/>
    </row>
    <row r="366" spans="1:26" ht="51" x14ac:dyDescent="0.2">
      <c r="A366" s="6" t="s">
        <v>1680</v>
      </c>
      <c r="B366" s="5" t="s">
        <v>32</v>
      </c>
      <c r="C366" s="5" t="s">
        <v>1659</v>
      </c>
      <c r="D366" s="5" t="s">
        <v>1660</v>
      </c>
      <c r="E366" s="5" t="s">
        <v>1661</v>
      </c>
      <c r="F366" s="5" t="s">
        <v>1662</v>
      </c>
      <c r="G366" s="5" t="s">
        <v>1681</v>
      </c>
      <c r="H366" s="5" t="s">
        <v>1682</v>
      </c>
      <c r="I366" s="6" t="s">
        <v>60</v>
      </c>
      <c r="J366" s="6">
        <v>0</v>
      </c>
      <c r="K366" s="6">
        <v>430000000</v>
      </c>
      <c r="L366" s="5" t="s">
        <v>40</v>
      </c>
      <c r="M366" s="6" t="s">
        <v>94</v>
      </c>
      <c r="N366" s="6" t="s">
        <v>73</v>
      </c>
      <c r="O366" s="6" t="s">
        <v>43</v>
      </c>
      <c r="P366" s="6" t="s">
        <v>84</v>
      </c>
      <c r="Q366" s="6" t="s">
        <v>51</v>
      </c>
      <c r="R366" s="6" t="s">
        <v>96</v>
      </c>
      <c r="S366" s="6" t="s">
        <v>97</v>
      </c>
      <c r="T366" s="41">
        <v>15</v>
      </c>
      <c r="U366" s="41">
        <v>3435.75</v>
      </c>
      <c r="V366" s="41">
        <f t="shared" si="27"/>
        <v>51536.25</v>
      </c>
      <c r="W366" s="41">
        <f t="shared" si="28"/>
        <v>57720.600000000006</v>
      </c>
      <c r="X366" s="6"/>
      <c r="Y366" s="6">
        <v>2016</v>
      </c>
      <c r="Z366" s="42"/>
    </row>
    <row r="367" spans="1:26" ht="51" x14ac:dyDescent="0.2">
      <c r="A367" s="6" t="s">
        <v>1683</v>
      </c>
      <c r="B367" s="5" t="s">
        <v>32</v>
      </c>
      <c r="C367" s="5" t="s">
        <v>1659</v>
      </c>
      <c r="D367" s="5" t="s">
        <v>1660</v>
      </c>
      <c r="E367" s="5" t="s">
        <v>1661</v>
      </c>
      <c r="F367" s="5" t="s">
        <v>1662</v>
      </c>
      <c r="G367" s="5" t="s">
        <v>1684</v>
      </c>
      <c r="H367" s="5" t="s">
        <v>1685</v>
      </c>
      <c r="I367" s="6" t="s">
        <v>60</v>
      </c>
      <c r="J367" s="6">
        <v>0</v>
      </c>
      <c r="K367" s="6">
        <v>430000000</v>
      </c>
      <c r="L367" s="5" t="s">
        <v>40</v>
      </c>
      <c r="M367" s="6" t="s">
        <v>94</v>
      </c>
      <c r="N367" s="6" t="s">
        <v>73</v>
      </c>
      <c r="O367" s="6" t="s">
        <v>43</v>
      </c>
      <c r="P367" s="6" t="s">
        <v>84</v>
      </c>
      <c r="Q367" s="6" t="s">
        <v>51</v>
      </c>
      <c r="R367" s="6" t="s">
        <v>96</v>
      </c>
      <c r="S367" s="6" t="s">
        <v>97</v>
      </c>
      <c r="T367" s="41">
        <v>15</v>
      </c>
      <c r="U367" s="41">
        <v>4245.75</v>
      </c>
      <c r="V367" s="41">
        <f t="shared" si="27"/>
        <v>63686.25</v>
      </c>
      <c r="W367" s="41">
        <f t="shared" si="28"/>
        <v>71328.600000000006</v>
      </c>
      <c r="X367" s="6"/>
      <c r="Y367" s="6">
        <v>2016</v>
      </c>
      <c r="Z367" s="42"/>
    </row>
    <row r="368" spans="1:26" ht="51" x14ac:dyDescent="0.2">
      <c r="A368" s="6" t="s">
        <v>1686</v>
      </c>
      <c r="B368" s="5" t="s">
        <v>32</v>
      </c>
      <c r="C368" s="5" t="s">
        <v>1659</v>
      </c>
      <c r="D368" s="5" t="s">
        <v>1660</v>
      </c>
      <c r="E368" s="5" t="s">
        <v>1661</v>
      </c>
      <c r="F368" s="5" t="s">
        <v>1662</v>
      </c>
      <c r="G368" s="5" t="s">
        <v>1687</v>
      </c>
      <c r="H368" s="5" t="s">
        <v>1688</v>
      </c>
      <c r="I368" s="6" t="s">
        <v>60</v>
      </c>
      <c r="J368" s="6">
        <v>0</v>
      </c>
      <c r="K368" s="6">
        <v>430000000</v>
      </c>
      <c r="L368" s="5" t="s">
        <v>40</v>
      </c>
      <c r="M368" s="6" t="s">
        <v>94</v>
      </c>
      <c r="N368" s="6" t="s">
        <v>73</v>
      </c>
      <c r="O368" s="6" t="s">
        <v>43</v>
      </c>
      <c r="P368" s="6" t="s">
        <v>84</v>
      </c>
      <c r="Q368" s="6" t="s">
        <v>51</v>
      </c>
      <c r="R368" s="6" t="s">
        <v>96</v>
      </c>
      <c r="S368" s="6" t="s">
        <v>97</v>
      </c>
      <c r="T368" s="41">
        <v>15</v>
      </c>
      <c r="U368" s="41">
        <v>4245.75</v>
      </c>
      <c r="V368" s="41">
        <f t="shared" si="27"/>
        <v>63686.25</v>
      </c>
      <c r="W368" s="41">
        <f t="shared" si="28"/>
        <v>71328.600000000006</v>
      </c>
      <c r="X368" s="6"/>
      <c r="Y368" s="6">
        <v>2016</v>
      </c>
      <c r="Z368" s="42"/>
    </row>
    <row r="369" spans="1:26" ht="51" x14ac:dyDescent="0.2">
      <c r="A369" s="6" t="s">
        <v>1689</v>
      </c>
      <c r="B369" s="5" t="s">
        <v>32</v>
      </c>
      <c r="C369" s="5" t="s">
        <v>1659</v>
      </c>
      <c r="D369" s="5" t="s">
        <v>1660</v>
      </c>
      <c r="E369" s="5" t="s">
        <v>1661</v>
      </c>
      <c r="F369" s="5" t="s">
        <v>1662</v>
      </c>
      <c r="G369" s="5" t="s">
        <v>1690</v>
      </c>
      <c r="H369" s="5" t="s">
        <v>1691</v>
      </c>
      <c r="I369" s="6" t="s">
        <v>60</v>
      </c>
      <c r="J369" s="6">
        <v>0</v>
      </c>
      <c r="K369" s="6">
        <v>430000000</v>
      </c>
      <c r="L369" s="5" t="s">
        <v>40</v>
      </c>
      <c r="M369" s="6" t="s">
        <v>94</v>
      </c>
      <c r="N369" s="6" t="s">
        <v>73</v>
      </c>
      <c r="O369" s="6" t="s">
        <v>43</v>
      </c>
      <c r="P369" s="6" t="s">
        <v>84</v>
      </c>
      <c r="Q369" s="6" t="s">
        <v>51</v>
      </c>
      <c r="R369" s="6" t="s">
        <v>96</v>
      </c>
      <c r="S369" s="6" t="s">
        <v>97</v>
      </c>
      <c r="T369" s="41">
        <v>15</v>
      </c>
      <c r="U369" s="41">
        <v>6729.75</v>
      </c>
      <c r="V369" s="41">
        <f t="shared" si="27"/>
        <v>100946.25</v>
      </c>
      <c r="W369" s="41">
        <f t="shared" si="28"/>
        <v>113059.80000000002</v>
      </c>
      <c r="X369" s="6"/>
      <c r="Y369" s="6">
        <v>2016</v>
      </c>
      <c r="Z369" s="42"/>
    </row>
    <row r="370" spans="1:26" ht="51" x14ac:dyDescent="0.2">
      <c r="A370" s="6" t="s">
        <v>1692</v>
      </c>
      <c r="B370" s="5" t="s">
        <v>32</v>
      </c>
      <c r="C370" s="5" t="s">
        <v>1659</v>
      </c>
      <c r="D370" s="5" t="s">
        <v>1660</v>
      </c>
      <c r="E370" s="5" t="s">
        <v>1661</v>
      </c>
      <c r="F370" s="5" t="s">
        <v>1662</v>
      </c>
      <c r="G370" s="5" t="s">
        <v>1693</v>
      </c>
      <c r="H370" s="5" t="s">
        <v>1694</v>
      </c>
      <c r="I370" s="6" t="s">
        <v>60</v>
      </c>
      <c r="J370" s="6">
        <v>0</v>
      </c>
      <c r="K370" s="6">
        <v>430000000</v>
      </c>
      <c r="L370" s="5" t="s">
        <v>40</v>
      </c>
      <c r="M370" s="6" t="s">
        <v>94</v>
      </c>
      <c r="N370" s="6" t="s">
        <v>73</v>
      </c>
      <c r="O370" s="6" t="s">
        <v>43</v>
      </c>
      <c r="P370" s="6" t="s">
        <v>84</v>
      </c>
      <c r="Q370" s="6" t="s">
        <v>51</v>
      </c>
      <c r="R370" s="6" t="s">
        <v>96</v>
      </c>
      <c r="S370" s="6" t="s">
        <v>97</v>
      </c>
      <c r="T370" s="41">
        <v>15</v>
      </c>
      <c r="U370" s="41">
        <v>6446.25</v>
      </c>
      <c r="V370" s="41">
        <f t="shared" si="27"/>
        <v>96693.75</v>
      </c>
      <c r="W370" s="41">
        <f t="shared" si="28"/>
        <v>108297.00000000001</v>
      </c>
      <c r="X370" s="6"/>
      <c r="Y370" s="6">
        <v>2016</v>
      </c>
      <c r="Z370" s="42"/>
    </row>
    <row r="371" spans="1:26" ht="51" x14ac:dyDescent="0.2">
      <c r="A371" s="6" t="s">
        <v>1695</v>
      </c>
      <c r="B371" s="5" t="s">
        <v>32</v>
      </c>
      <c r="C371" s="5" t="s">
        <v>1696</v>
      </c>
      <c r="D371" s="5" t="s">
        <v>1697</v>
      </c>
      <c r="E371" s="5" t="s">
        <v>1698</v>
      </c>
      <c r="F371" s="5" t="s">
        <v>1699</v>
      </c>
      <c r="G371" s="5" t="s">
        <v>1700</v>
      </c>
      <c r="H371" s="5" t="s">
        <v>1701</v>
      </c>
      <c r="I371" s="6" t="s">
        <v>47</v>
      </c>
      <c r="J371" s="6">
        <v>0</v>
      </c>
      <c r="K371" s="6">
        <v>430000000</v>
      </c>
      <c r="L371" s="5" t="s">
        <v>40</v>
      </c>
      <c r="M371" s="6" t="s">
        <v>94</v>
      </c>
      <c r="N371" s="6" t="s">
        <v>73</v>
      </c>
      <c r="O371" s="6" t="s">
        <v>43</v>
      </c>
      <c r="P371" s="6" t="s">
        <v>84</v>
      </c>
      <c r="Q371" s="6" t="s">
        <v>51</v>
      </c>
      <c r="R371" s="6" t="s">
        <v>96</v>
      </c>
      <c r="S371" s="6" t="s">
        <v>97</v>
      </c>
      <c r="T371" s="41">
        <v>1</v>
      </c>
      <c r="U371" s="41">
        <v>2889</v>
      </c>
      <c r="V371" s="41">
        <f t="shared" si="27"/>
        <v>2889</v>
      </c>
      <c r="W371" s="41">
        <f t="shared" si="28"/>
        <v>3235.6800000000003</v>
      </c>
      <c r="X371" s="6"/>
      <c r="Y371" s="6">
        <v>2016</v>
      </c>
      <c r="Z371" s="42"/>
    </row>
    <row r="372" spans="1:26" ht="51" x14ac:dyDescent="0.2">
      <c r="A372" s="6" t="s">
        <v>1702</v>
      </c>
      <c r="B372" s="5" t="s">
        <v>32</v>
      </c>
      <c r="C372" s="5" t="s">
        <v>1696</v>
      </c>
      <c r="D372" s="5" t="s">
        <v>1697</v>
      </c>
      <c r="E372" s="5" t="s">
        <v>1703</v>
      </c>
      <c r="F372" s="5" t="s">
        <v>1699</v>
      </c>
      <c r="G372" s="5" t="s">
        <v>1704</v>
      </c>
      <c r="H372" s="5" t="s">
        <v>1705</v>
      </c>
      <c r="I372" s="6" t="s">
        <v>47</v>
      </c>
      <c r="J372" s="6">
        <v>0</v>
      </c>
      <c r="K372" s="6">
        <v>430000000</v>
      </c>
      <c r="L372" s="5" t="s">
        <v>40</v>
      </c>
      <c r="M372" s="6" t="s">
        <v>94</v>
      </c>
      <c r="N372" s="6" t="s">
        <v>73</v>
      </c>
      <c r="O372" s="6" t="s">
        <v>43</v>
      </c>
      <c r="P372" s="6" t="s">
        <v>84</v>
      </c>
      <c r="Q372" s="6" t="s">
        <v>51</v>
      </c>
      <c r="R372" s="6" t="s">
        <v>96</v>
      </c>
      <c r="S372" s="6" t="s">
        <v>97</v>
      </c>
      <c r="T372" s="41">
        <v>1</v>
      </c>
      <c r="U372" s="41">
        <v>72225</v>
      </c>
      <c r="V372" s="41">
        <f t="shared" si="27"/>
        <v>72225</v>
      </c>
      <c r="W372" s="41">
        <f t="shared" si="28"/>
        <v>80892.000000000015</v>
      </c>
      <c r="X372" s="6"/>
      <c r="Y372" s="6">
        <v>2016</v>
      </c>
      <c r="Z372" s="42"/>
    </row>
    <row r="373" spans="1:26" ht="51" x14ac:dyDescent="0.2">
      <c r="A373" s="6" t="s">
        <v>1706</v>
      </c>
      <c r="B373" s="5" t="s">
        <v>32</v>
      </c>
      <c r="C373" s="5" t="s">
        <v>1707</v>
      </c>
      <c r="D373" s="5" t="s">
        <v>1708</v>
      </c>
      <c r="E373" s="5" t="s">
        <v>1709</v>
      </c>
      <c r="F373" s="5" t="s">
        <v>1710</v>
      </c>
      <c r="G373" s="5" t="s">
        <v>1711</v>
      </c>
      <c r="H373" s="5" t="s">
        <v>1712</v>
      </c>
      <c r="I373" s="6" t="s">
        <v>60</v>
      </c>
      <c r="J373" s="6">
        <v>0</v>
      </c>
      <c r="K373" s="6">
        <v>430000000</v>
      </c>
      <c r="L373" s="5" t="s">
        <v>40</v>
      </c>
      <c r="M373" s="6" t="s">
        <v>94</v>
      </c>
      <c r="N373" s="6" t="s">
        <v>73</v>
      </c>
      <c r="O373" s="6" t="s">
        <v>43</v>
      </c>
      <c r="P373" s="6" t="s">
        <v>84</v>
      </c>
      <c r="Q373" s="6" t="s">
        <v>51</v>
      </c>
      <c r="R373" s="6" t="s">
        <v>96</v>
      </c>
      <c r="S373" s="6" t="s">
        <v>97</v>
      </c>
      <c r="T373" s="41">
        <v>1</v>
      </c>
      <c r="U373" s="41">
        <v>97402.634999999995</v>
      </c>
      <c r="V373" s="41">
        <f t="shared" si="27"/>
        <v>97402.634999999995</v>
      </c>
      <c r="W373" s="41">
        <f t="shared" si="28"/>
        <v>109090.95120000001</v>
      </c>
      <c r="X373" s="6"/>
      <c r="Y373" s="6">
        <v>2016</v>
      </c>
      <c r="Z373" s="42"/>
    </row>
    <row r="374" spans="1:26" ht="51" x14ac:dyDescent="0.2">
      <c r="A374" s="6" t="s">
        <v>1713</v>
      </c>
      <c r="B374" s="5" t="s">
        <v>32</v>
      </c>
      <c r="C374" s="5" t="s">
        <v>1707</v>
      </c>
      <c r="D374" s="5" t="s">
        <v>1708</v>
      </c>
      <c r="E374" s="5" t="s">
        <v>1709</v>
      </c>
      <c r="F374" s="5" t="s">
        <v>1710</v>
      </c>
      <c r="G374" s="5" t="s">
        <v>1714</v>
      </c>
      <c r="H374" s="5" t="s">
        <v>1715</v>
      </c>
      <c r="I374" s="6" t="s">
        <v>60</v>
      </c>
      <c r="J374" s="6">
        <v>0</v>
      </c>
      <c r="K374" s="6">
        <v>430000000</v>
      </c>
      <c r="L374" s="5" t="s">
        <v>40</v>
      </c>
      <c r="M374" s="6" t="s">
        <v>94</v>
      </c>
      <c r="N374" s="6" t="s">
        <v>73</v>
      </c>
      <c r="O374" s="6" t="s">
        <v>43</v>
      </c>
      <c r="P374" s="6" t="s">
        <v>84</v>
      </c>
      <c r="Q374" s="6" t="s">
        <v>51</v>
      </c>
      <c r="R374" s="6" t="s">
        <v>96</v>
      </c>
      <c r="S374" s="6" t="s">
        <v>97</v>
      </c>
      <c r="T374" s="41">
        <v>1</v>
      </c>
      <c r="U374" s="41">
        <v>136909.71</v>
      </c>
      <c r="V374" s="41">
        <f t="shared" si="27"/>
        <v>136909.71</v>
      </c>
      <c r="W374" s="41">
        <f t="shared" si="28"/>
        <v>153338.87520000001</v>
      </c>
      <c r="X374" s="6"/>
      <c r="Y374" s="6">
        <v>2016</v>
      </c>
      <c r="Z374" s="42"/>
    </row>
    <row r="375" spans="1:26" ht="51" x14ac:dyDescent="0.2">
      <c r="A375" s="6" t="s">
        <v>1716</v>
      </c>
      <c r="B375" s="5" t="s">
        <v>32</v>
      </c>
      <c r="C375" s="5" t="s">
        <v>1717</v>
      </c>
      <c r="D375" s="5" t="s">
        <v>1718</v>
      </c>
      <c r="E375" s="5" t="s">
        <v>1719</v>
      </c>
      <c r="F375" s="5" t="s">
        <v>1720</v>
      </c>
      <c r="G375" s="5" t="s">
        <v>1721</v>
      </c>
      <c r="H375" s="5" t="s">
        <v>1722</v>
      </c>
      <c r="I375" s="6" t="s">
        <v>60</v>
      </c>
      <c r="J375" s="6">
        <v>0</v>
      </c>
      <c r="K375" s="6">
        <v>430000000</v>
      </c>
      <c r="L375" s="5" t="s">
        <v>40</v>
      </c>
      <c r="M375" s="6" t="s">
        <v>94</v>
      </c>
      <c r="N375" s="6" t="s">
        <v>73</v>
      </c>
      <c r="O375" s="6" t="s">
        <v>43</v>
      </c>
      <c r="P375" s="6" t="s">
        <v>84</v>
      </c>
      <c r="Q375" s="6" t="s">
        <v>51</v>
      </c>
      <c r="R375" s="6" t="s">
        <v>75</v>
      </c>
      <c r="S375" s="6" t="s">
        <v>76</v>
      </c>
      <c r="T375" s="41">
        <v>2</v>
      </c>
      <c r="U375" s="41">
        <v>43200</v>
      </c>
      <c r="V375" s="41">
        <f t="shared" si="27"/>
        <v>86400</v>
      </c>
      <c r="W375" s="41">
        <f t="shared" si="28"/>
        <v>96768.000000000015</v>
      </c>
      <c r="X375" s="6"/>
      <c r="Y375" s="6">
        <v>2016</v>
      </c>
      <c r="Z375" s="42"/>
    </row>
    <row r="376" spans="1:26" ht="51" x14ac:dyDescent="0.2">
      <c r="A376" s="6" t="s">
        <v>1723</v>
      </c>
      <c r="B376" s="5" t="s">
        <v>32</v>
      </c>
      <c r="C376" s="5" t="s">
        <v>1724</v>
      </c>
      <c r="D376" s="5" t="s">
        <v>1725</v>
      </c>
      <c r="E376" s="5" t="s">
        <v>1726</v>
      </c>
      <c r="F376" s="5" t="s">
        <v>1727</v>
      </c>
      <c r="G376" s="5" t="s">
        <v>1728</v>
      </c>
      <c r="H376" s="5" t="s">
        <v>1729</v>
      </c>
      <c r="I376" s="6" t="s">
        <v>47</v>
      </c>
      <c r="J376" s="6">
        <v>0</v>
      </c>
      <c r="K376" s="6">
        <v>430000000</v>
      </c>
      <c r="L376" s="5" t="s">
        <v>40</v>
      </c>
      <c r="M376" s="6" t="s">
        <v>94</v>
      </c>
      <c r="N376" s="6" t="s">
        <v>73</v>
      </c>
      <c r="O376" s="6" t="s">
        <v>43</v>
      </c>
      <c r="P376" s="6" t="s">
        <v>84</v>
      </c>
      <c r="Q376" s="6" t="s">
        <v>51</v>
      </c>
      <c r="R376" s="6">
        <v>112</v>
      </c>
      <c r="S376" s="6" t="s">
        <v>1730</v>
      </c>
      <c r="T376" s="41">
        <v>1000</v>
      </c>
      <c r="U376" s="41">
        <v>1224.45</v>
      </c>
      <c r="V376" s="41">
        <f t="shared" si="27"/>
        <v>1224450</v>
      </c>
      <c r="W376" s="41">
        <f t="shared" si="28"/>
        <v>1371384.0000000002</v>
      </c>
      <c r="X376" s="6"/>
      <c r="Y376" s="6">
        <v>2016</v>
      </c>
      <c r="Z376" s="42"/>
    </row>
    <row r="377" spans="1:26" ht="51" x14ac:dyDescent="0.2">
      <c r="A377" s="6" t="s">
        <v>1731</v>
      </c>
      <c r="B377" s="5" t="s">
        <v>32</v>
      </c>
      <c r="C377" s="5" t="s">
        <v>1732</v>
      </c>
      <c r="D377" s="5" t="s">
        <v>1733</v>
      </c>
      <c r="E377" s="5" t="s">
        <v>1734</v>
      </c>
      <c r="F377" s="5" t="s">
        <v>1735</v>
      </c>
      <c r="G377" s="5" t="s">
        <v>1736</v>
      </c>
      <c r="H377" s="5" t="s">
        <v>1737</v>
      </c>
      <c r="I377" s="6" t="s">
        <v>47</v>
      </c>
      <c r="J377" s="6">
        <v>0</v>
      </c>
      <c r="K377" s="6">
        <v>430000000</v>
      </c>
      <c r="L377" s="5" t="s">
        <v>40</v>
      </c>
      <c r="M377" s="6" t="s">
        <v>94</v>
      </c>
      <c r="N377" s="6" t="s">
        <v>73</v>
      </c>
      <c r="O377" s="6" t="s">
        <v>43</v>
      </c>
      <c r="P377" s="6" t="s">
        <v>84</v>
      </c>
      <c r="Q377" s="6" t="s">
        <v>51</v>
      </c>
      <c r="R377" s="6" t="s">
        <v>96</v>
      </c>
      <c r="S377" s="6" t="s">
        <v>97</v>
      </c>
      <c r="T377" s="41">
        <v>6</v>
      </c>
      <c r="U377" s="41">
        <v>104251.05</v>
      </c>
      <c r="V377" s="41"/>
      <c r="W377" s="41"/>
      <c r="X377" s="6"/>
      <c r="Y377" s="6">
        <v>2016</v>
      </c>
      <c r="Z377" s="6" t="s">
        <v>1629</v>
      </c>
    </row>
    <row r="378" spans="1:26" ht="51" x14ac:dyDescent="0.2">
      <c r="A378" s="6" t="s">
        <v>1738</v>
      </c>
      <c r="B378" s="5" t="s">
        <v>32</v>
      </c>
      <c r="C378" s="5" t="s">
        <v>1739</v>
      </c>
      <c r="D378" s="5" t="s">
        <v>1740</v>
      </c>
      <c r="E378" s="5" t="s">
        <v>1741</v>
      </c>
      <c r="F378" s="5" t="s">
        <v>1742</v>
      </c>
      <c r="G378" s="5" t="s">
        <v>1743</v>
      </c>
      <c r="H378" s="5" t="s">
        <v>1744</v>
      </c>
      <c r="I378" s="6" t="s">
        <v>47</v>
      </c>
      <c r="J378" s="6">
        <v>0</v>
      </c>
      <c r="K378" s="6">
        <v>430000000</v>
      </c>
      <c r="L378" s="5" t="s">
        <v>40</v>
      </c>
      <c r="M378" s="6" t="s">
        <v>94</v>
      </c>
      <c r="N378" s="6" t="s">
        <v>73</v>
      </c>
      <c r="O378" s="6" t="s">
        <v>43</v>
      </c>
      <c r="P378" s="6" t="s">
        <v>84</v>
      </c>
      <c r="Q378" s="6" t="s">
        <v>51</v>
      </c>
      <c r="R378" s="6" t="s">
        <v>96</v>
      </c>
      <c r="S378" s="6" t="s">
        <v>97</v>
      </c>
      <c r="T378" s="41">
        <v>6</v>
      </c>
      <c r="U378" s="41">
        <v>119745</v>
      </c>
      <c r="V378" s="41"/>
      <c r="W378" s="41"/>
      <c r="X378" s="6"/>
      <c r="Y378" s="6">
        <v>2016</v>
      </c>
      <c r="Z378" s="6" t="s">
        <v>1629</v>
      </c>
    </row>
    <row r="379" spans="1:26" ht="51" x14ac:dyDescent="0.2">
      <c r="A379" s="6" t="s">
        <v>1745</v>
      </c>
      <c r="B379" s="5" t="s">
        <v>32</v>
      </c>
      <c r="C379" s="5" t="s">
        <v>1039</v>
      </c>
      <c r="D379" s="5" t="s">
        <v>1040</v>
      </c>
      <c r="E379" s="5" t="s">
        <v>1746</v>
      </c>
      <c r="F379" s="5" t="s">
        <v>1042</v>
      </c>
      <c r="G379" s="5" t="s">
        <v>1747</v>
      </c>
      <c r="H379" s="5" t="s">
        <v>1748</v>
      </c>
      <c r="I379" s="6" t="s">
        <v>47</v>
      </c>
      <c r="J379" s="6">
        <v>0</v>
      </c>
      <c r="K379" s="6">
        <v>430000000</v>
      </c>
      <c r="L379" s="5" t="s">
        <v>40</v>
      </c>
      <c r="M379" s="6" t="s">
        <v>94</v>
      </c>
      <c r="N379" s="6" t="s">
        <v>73</v>
      </c>
      <c r="O379" s="6" t="s">
        <v>43</v>
      </c>
      <c r="P379" s="6" t="s">
        <v>84</v>
      </c>
      <c r="Q379" s="6" t="s">
        <v>51</v>
      </c>
      <c r="R379" s="6" t="s">
        <v>96</v>
      </c>
      <c r="S379" s="6" t="s">
        <v>97</v>
      </c>
      <c r="T379" s="41">
        <v>1</v>
      </c>
      <c r="U379" s="41">
        <v>297675</v>
      </c>
      <c r="V379" s="41">
        <f t="shared" ref="V379:V384" si="29">T379*U379</f>
        <v>297675</v>
      </c>
      <c r="W379" s="41">
        <f t="shared" ref="W379:W384" si="30">V379*1.12</f>
        <v>333396.00000000006</v>
      </c>
      <c r="X379" s="6"/>
      <c r="Y379" s="6">
        <v>2016</v>
      </c>
      <c r="Z379" s="42"/>
    </row>
    <row r="380" spans="1:26" ht="51" x14ac:dyDescent="0.2">
      <c r="A380" s="6" t="s">
        <v>1749</v>
      </c>
      <c r="B380" s="5" t="s">
        <v>32</v>
      </c>
      <c r="C380" s="5" t="s">
        <v>1750</v>
      </c>
      <c r="D380" s="5" t="s">
        <v>1751</v>
      </c>
      <c r="E380" s="5" t="s">
        <v>1752</v>
      </c>
      <c r="F380" s="5" t="s">
        <v>1753</v>
      </c>
      <c r="G380" s="5" t="s">
        <v>1754</v>
      </c>
      <c r="H380" s="5" t="s">
        <v>1755</v>
      </c>
      <c r="I380" s="6" t="s">
        <v>47</v>
      </c>
      <c r="J380" s="6">
        <v>0</v>
      </c>
      <c r="K380" s="6">
        <v>430000000</v>
      </c>
      <c r="L380" s="5" t="s">
        <v>40</v>
      </c>
      <c r="M380" s="6" t="s">
        <v>94</v>
      </c>
      <c r="N380" s="6" t="s">
        <v>73</v>
      </c>
      <c r="O380" s="6" t="s">
        <v>43</v>
      </c>
      <c r="P380" s="6" t="s">
        <v>84</v>
      </c>
      <c r="Q380" s="6" t="s">
        <v>51</v>
      </c>
      <c r="R380" s="6" t="s">
        <v>96</v>
      </c>
      <c r="S380" s="6" t="s">
        <v>97</v>
      </c>
      <c r="T380" s="41">
        <v>1</v>
      </c>
      <c r="U380" s="41">
        <v>405000</v>
      </c>
      <c r="V380" s="41">
        <f t="shared" si="29"/>
        <v>405000</v>
      </c>
      <c r="W380" s="41">
        <f t="shared" si="30"/>
        <v>453600.00000000006</v>
      </c>
      <c r="X380" s="6"/>
      <c r="Y380" s="6">
        <v>2016</v>
      </c>
      <c r="Z380" s="42"/>
    </row>
    <row r="381" spans="1:26" ht="51" x14ac:dyDescent="0.2">
      <c r="A381" s="6" t="s">
        <v>1756</v>
      </c>
      <c r="B381" s="5" t="s">
        <v>32</v>
      </c>
      <c r="C381" s="5" t="s">
        <v>1750</v>
      </c>
      <c r="D381" s="5" t="s">
        <v>1751</v>
      </c>
      <c r="E381" s="5" t="s">
        <v>1757</v>
      </c>
      <c r="F381" s="5" t="s">
        <v>1753</v>
      </c>
      <c r="G381" s="5" t="s">
        <v>1758</v>
      </c>
      <c r="H381" s="5" t="s">
        <v>1759</v>
      </c>
      <c r="I381" s="6" t="s">
        <v>47</v>
      </c>
      <c r="J381" s="6">
        <v>0</v>
      </c>
      <c r="K381" s="6">
        <v>430000000</v>
      </c>
      <c r="L381" s="5" t="s">
        <v>40</v>
      </c>
      <c r="M381" s="6" t="s">
        <v>94</v>
      </c>
      <c r="N381" s="6" t="s">
        <v>73</v>
      </c>
      <c r="O381" s="6" t="s">
        <v>43</v>
      </c>
      <c r="P381" s="6" t="s">
        <v>84</v>
      </c>
      <c r="Q381" s="6" t="s">
        <v>51</v>
      </c>
      <c r="R381" s="6" t="s">
        <v>96</v>
      </c>
      <c r="S381" s="6" t="s">
        <v>97</v>
      </c>
      <c r="T381" s="41">
        <v>3</v>
      </c>
      <c r="U381" s="41">
        <v>270000</v>
      </c>
      <c r="V381" s="41">
        <f t="shared" si="29"/>
        <v>810000</v>
      </c>
      <c r="W381" s="41">
        <f t="shared" si="30"/>
        <v>907200.00000000012</v>
      </c>
      <c r="X381" s="6"/>
      <c r="Y381" s="6">
        <v>2016</v>
      </c>
      <c r="Z381" s="42"/>
    </row>
    <row r="382" spans="1:26" ht="51" x14ac:dyDescent="0.2">
      <c r="A382" s="6" t="s">
        <v>1760</v>
      </c>
      <c r="B382" s="5" t="s">
        <v>32</v>
      </c>
      <c r="C382" s="5" t="s">
        <v>1761</v>
      </c>
      <c r="D382" s="5" t="s">
        <v>1725</v>
      </c>
      <c r="E382" s="5" t="s">
        <v>1762</v>
      </c>
      <c r="F382" s="5" t="s">
        <v>1763</v>
      </c>
      <c r="G382" s="5" t="s">
        <v>1764</v>
      </c>
      <c r="H382" s="5" t="s">
        <v>1765</v>
      </c>
      <c r="I382" s="6" t="s">
        <v>47</v>
      </c>
      <c r="J382" s="6">
        <v>0</v>
      </c>
      <c r="K382" s="6">
        <v>430000000</v>
      </c>
      <c r="L382" s="5" t="s">
        <v>40</v>
      </c>
      <c r="M382" s="6" t="s">
        <v>94</v>
      </c>
      <c r="N382" s="6" t="s">
        <v>73</v>
      </c>
      <c r="O382" s="6" t="s">
        <v>43</v>
      </c>
      <c r="P382" s="6" t="s">
        <v>84</v>
      </c>
      <c r="Q382" s="6" t="s">
        <v>51</v>
      </c>
      <c r="R382" s="6">
        <v>112</v>
      </c>
      <c r="S382" s="6" t="s">
        <v>1730</v>
      </c>
      <c r="T382" s="41">
        <v>200</v>
      </c>
      <c r="U382" s="41">
        <v>708.75</v>
      </c>
      <c r="V382" s="41">
        <f t="shared" si="29"/>
        <v>141750</v>
      </c>
      <c r="W382" s="41">
        <f t="shared" si="30"/>
        <v>158760.00000000003</v>
      </c>
      <c r="X382" s="6"/>
      <c r="Y382" s="6">
        <v>2016</v>
      </c>
      <c r="Z382" s="42"/>
    </row>
    <row r="383" spans="1:26" ht="51" x14ac:dyDescent="0.2">
      <c r="A383" s="6" t="s">
        <v>1766</v>
      </c>
      <c r="B383" s="5" t="s">
        <v>32</v>
      </c>
      <c r="C383" s="5" t="s">
        <v>1767</v>
      </c>
      <c r="D383" s="5" t="s">
        <v>1768</v>
      </c>
      <c r="E383" s="5" t="s">
        <v>1769</v>
      </c>
      <c r="F383" s="5" t="s">
        <v>1770</v>
      </c>
      <c r="G383" s="5" t="s">
        <v>1771</v>
      </c>
      <c r="H383" s="5" t="s">
        <v>1772</v>
      </c>
      <c r="I383" s="6" t="s">
        <v>47</v>
      </c>
      <c r="J383" s="6">
        <v>0</v>
      </c>
      <c r="K383" s="6">
        <v>430000000</v>
      </c>
      <c r="L383" s="5" t="s">
        <v>40</v>
      </c>
      <c r="M383" s="6" t="s">
        <v>94</v>
      </c>
      <c r="N383" s="6" t="s">
        <v>73</v>
      </c>
      <c r="O383" s="6" t="s">
        <v>43</v>
      </c>
      <c r="P383" s="6" t="s">
        <v>84</v>
      </c>
      <c r="Q383" s="6" t="s">
        <v>51</v>
      </c>
      <c r="R383" s="6">
        <v>112</v>
      </c>
      <c r="S383" s="6" t="s">
        <v>1730</v>
      </c>
      <c r="T383" s="41">
        <v>200</v>
      </c>
      <c r="U383" s="41">
        <v>708.75</v>
      </c>
      <c r="V383" s="41">
        <f t="shared" si="29"/>
        <v>141750</v>
      </c>
      <c r="W383" s="41">
        <f t="shared" si="30"/>
        <v>158760.00000000003</v>
      </c>
      <c r="X383" s="6"/>
      <c r="Y383" s="6">
        <v>2016</v>
      </c>
      <c r="Z383" s="42"/>
    </row>
    <row r="384" spans="1:26" ht="51" x14ac:dyDescent="0.2">
      <c r="A384" s="6" t="s">
        <v>1773</v>
      </c>
      <c r="B384" s="5" t="s">
        <v>32</v>
      </c>
      <c r="C384" s="5" t="s">
        <v>1774</v>
      </c>
      <c r="D384" s="5" t="s">
        <v>1775</v>
      </c>
      <c r="E384" s="5" t="s">
        <v>1776</v>
      </c>
      <c r="F384" s="5" t="s">
        <v>1777</v>
      </c>
      <c r="G384" s="5" t="s">
        <v>1778</v>
      </c>
      <c r="H384" s="5" t="s">
        <v>1779</v>
      </c>
      <c r="I384" s="6" t="s">
        <v>47</v>
      </c>
      <c r="J384" s="6">
        <v>0</v>
      </c>
      <c r="K384" s="6">
        <v>430000000</v>
      </c>
      <c r="L384" s="5" t="s">
        <v>40</v>
      </c>
      <c r="M384" s="6" t="s">
        <v>94</v>
      </c>
      <c r="N384" s="6" t="s">
        <v>73</v>
      </c>
      <c r="O384" s="6" t="s">
        <v>43</v>
      </c>
      <c r="P384" s="6" t="s">
        <v>84</v>
      </c>
      <c r="Q384" s="6" t="s">
        <v>51</v>
      </c>
      <c r="R384" s="6" t="s">
        <v>1780</v>
      </c>
      <c r="S384" s="6" t="s">
        <v>1781</v>
      </c>
      <c r="T384" s="41">
        <v>3</v>
      </c>
      <c r="U384" s="41">
        <v>180000</v>
      </c>
      <c r="V384" s="41">
        <f t="shared" si="29"/>
        <v>540000</v>
      </c>
      <c r="W384" s="41">
        <f t="shared" si="30"/>
        <v>604800</v>
      </c>
      <c r="X384" s="6"/>
      <c r="Y384" s="6">
        <v>2016</v>
      </c>
      <c r="Z384" s="42"/>
    </row>
    <row r="385" spans="1:26" ht="51" x14ac:dyDescent="0.2">
      <c r="A385" s="6" t="s">
        <v>1782</v>
      </c>
      <c r="B385" s="5" t="s">
        <v>32</v>
      </c>
      <c r="C385" s="5" t="s">
        <v>1783</v>
      </c>
      <c r="D385" s="5" t="s">
        <v>1775</v>
      </c>
      <c r="E385" s="5" t="s">
        <v>1784</v>
      </c>
      <c r="F385" s="5" t="s">
        <v>1785</v>
      </c>
      <c r="G385" s="5" t="s">
        <v>1786</v>
      </c>
      <c r="H385" s="5" t="s">
        <v>1787</v>
      </c>
      <c r="I385" s="6" t="s">
        <v>47</v>
      </c>
      <c r="J385" s="6">
        <v>0</v>
      </c>
      <c r="K385" s="6">
        <v>430000000</v>
      </c>
      <c r="L385" s="5" t="s">
        <v>40</v>
      </c>
      <c r="M385" s="6" t="s">
        <v>94</v>
      </c>
      <c r="N385" s="6" t="s">
        <v>73</v>
      </c>
      <c r="O385" s="6" t="s">
        <v>43</v>
      </c>
      <c r="P385" s="6" t="s">
        <v>84</v>
      </c>
      <c r="Q385" s="6" t="s">
        <v>51</v>
      </c>
      <c r="R385" s="6" t="s">
        <v>1788</v>
      </c>
      <c r="S385" s="6" t="s">
        <v>1789</v>
      </c>
      <c r="T385" s="41">
        <v>3</v>
      </c>
      <c r="U385" s="41">
        <v>180000</v>
      </c>
      <c r="V385" s="41"/>
      <c r="W385" s="41"/>
      <c r="X385" s="6"/>
      <c r="Y385" s="6">
        <v>2016</v>
      </c>
      <c r="Z385" s="5"/>
    </row>
    <row r="386" spans="1:26" ht="51" x14ac:dyDescent="0.2">
      <c r="A386" s="6" t="s">
        <v>1790</v>
      </c>
      <c r="B386" s="5" t="s">
        <v>32</v>
      </c>
      <c r="C386" s="5" t="s">
        <v>1783</v>
      </c>
      <c r="D386" s="5" t="s">
        <v>1775</v>
      </c>
      <c r="E386" s="5" t="s">
        <v>1784</v>
      </c>
      <c r="F386" s="5" t="s">
        <v>1785</v>
      </c>
      <c r="G386" s="5" t="s">
        <v>1786</v>
      </c>
      <c r="H386" s="5" t="s">
        <v>1787</v>
      </c>
      <c r="I386" s="6" t="s">
        <v>47</v>
      </c>
      <c r="J386" s="6">
        <v>0</v>
      </c>
      <c r="K386" s="6">
        <v>430000000</v>
      </c>
      <c r="L386" s="5" t="s">
        <v>40</v>
      </c>
      <c r="M386" s="6" t="s">
        <v>591</v>
      </c>
      <c r="N386" s="6" t="s">
        <v>73</v>
      </c>
      <c r="O386" s="6" t="s">
        <v>43</v>
      </c>
      <c r="P386" s="6" t="s">
        <v>84</v>
      </c>
      <c r="Q386" s="6" t="s">
        <v>51</v>
      </c>
      <c r="R386" s="6" t="s">
        <v>1788</v>
      </c>
      <c r="S386" s="6" t="s">
        <v>1789</v>
      </c>
      <c r="T386" s="41">
        <v>1</v>
      </c>
      <c r="U386" s="41">
        <v>200000</v>
      </c>
      <c r="V386" s="41">
        <f>T386*U386</f>
        <v>200000</v>
      </c>
      <c r="W386" s="41">
        <f>V386*1.12</f>
        <v>224000.00000000003</v>
      </c>
      <c r="X386" s="6"/>
      <c r="Y386" s="6">
        <v>2016</v>
      </c>
      <c r="Z386" s="6" t="s">
        <v>1791</v>
      </c>
    </row>
    <row r="387" spans="1:26" ht="51" x14ac:dyDescent="0.2">
      <c r="A387" s="6" t="s">
        <v>1792</v>
      </c>
      <c r="B387" s="5" t="s">
        <v>32</v>
      </c>
      <c r="C387" s="5" t="s">
        <v>1783</v>
      </c>
      <c r="D387" s="5" t="s">
        <v>1775</v>
      </c>
      <c r="E387" s="5" t="s">
        <v>1793</v>
      </c>
      <c r="F387" s="5" t="s">
        <v>1785</v>
      </c>
      <c r="G387" s="5" t="s">
        <v>1794</v>
      </c>
      <c r="H387" s="5" t="s">
        <v>1795</v>
      </c>
      <c r="I387" s="6" t="s">
        <v>47</v>
      </c>
      <c r="J387" s="6">
        <v>0</v>
      </c>
      <c r="K387" s="6">
        <v>430000000</v>
      </c>
      <c r="L387" s="5" t="s">
        <v>40</v>
      </c>
      <c r="M387" s="6" t="s">
        <v>94</v>
      </c>
      <c r="N387" s="6" t="s">
        <v>73</v>
      </c>
      <c r="O387" s="6" t="s">
        <v>43</v>
      </c>
      <c r="P387" s="6" t="s">
        <v>84</v>
      </c>
      <c r="Q387" s="6" t="s">
        <v>51</v>
      </c>
      <c r="R387" s="6" t="s">
        <v>1788</v>
      </c>
      <c r="S387" s="6" t="s">
        <v>1789</v>
      </c>
      <c r="T387" s="41">
        <v>22</v>
      </c>
      <c r="U387" s="41">
        <v>220000</v>
      </c>
      <c r="V387" s="41"/>
      <c r="W387" s="41"/>
      <c r="X387" s="6"/>
      <c r="Y387" s="6">
        <v>2016</v>
      </c>
      <c r="Z387" s="5"/>
    </row>
    <row r="388" spans="1:26" ht="51" x14ac:dyDescent="0.2">
      <c r="A388" s="6" t="s">
        <v>1796</v>
      </c>
      <c r="B388" s="5" t="s">
        <v>32</v>
      </c>
      <c r="C388" s="5" t="s">
        <v>1783</v>
      </c>
      <c r="D388" s="5" t="s">
        <v>1775</v>
      </c>
      <c r="E388" s="5" t="s">
        <v>1793</v>
      </c>
      <c r="F388" s="5" t="s">
        <v>1785</v>
      </c>
      <c r="G388" s="5" t="s">
        <v>1794</v>
      </c>
      <c r="H388" s="5" t="s">
        <v>1795</v>
      </c>
      <c r="I388" s="6" t="s">
        <v>47</v>
      </c>
      <c r="J388" s="6">
        <v>0</v>
      </c>
      <c r="K388" s="6">
        <v>430000000</v>
      </c>
      <c r="L388" s="5" t="s">
        <v>40</v>
      </c>
      <c r="M388" s="6" t="s">
        <v>591</v>
      </c>
      <c r="N388" s="6" t="s">
        <v>73</v>
      </c>
      <c r="O388" s="6" t="s">
        <v>43</v>
      </c>
      <c r="P388" s="6" t="s">
        <v>84</v>
      </c>
      <c r="Q388" s="6" t="s">
        <v>51</v>
      </c>
      <c r="R388" s="6" t="s">
        <v>1788</v>
      </c>
      <c r="S388" s="6" t="s">
        <v>1789</v>
      </c>
      <c r="T388" s="41">
        <v>15</v>
      </c>
      <c r="U388" s="41">
        <v>191964.285714286</v>
      </c>
      <c r="V388" s="41">
        <f>T388*U388</f>
        <v>2879464.2857142901</v>
      </c>
      <c r="W388" s="41">
        <f>V388*1.12</f>
        <v>3225000.0000000051</v>
      </c>
      <c r="X388" s="6"/>
      <c r="Y388" s="6">
        <v>2016</v>
      </c>
      <c r="Z388" s="6" t="s">
        <v>1791</v>
      </c>
    </row>
    <row r="389" spans="1:26" ht="51" x14ac:dyDescent="0.2">
      <c r="A389" s="6" t="s">
        <v>1797</v>
      </c>
      <c r="B389" s="5" t="s">
        <v>32</v>
      </c>
      <c r="C389" s="5" t="s">
        <v>1783</v>
      </c>
      <c r="D389" s="5" t="s">
        <v>1775</v>
      </c>
      <c r="E389" s="5" t="s">
        <v>1798</v>
      </c>
      <c r="F389" s="5" t="s">
        <v>1785</v>
      </c>
      <c r="G389" s="5" t="s">
        <v>1799</v>
      </c>
      <c r="H389" s="5" t="s">
        <v>1800</v>
      </c>
      <c r="I389" s="6" t="s">
        <v>47</v>
      </c>
      <c r="J389" s="6">
        <v>0</v>
      </c>
      <c r="K389" s="6">
        <v>430000000</v>
      </c>
      <c r="L389" s="5" t="s">
        <v>40</v>
      </c>
      <c r="M389" s="6" t="s">
        <v>94</v>
      </c>
      <c r="N389" s="6" t="s">
        <v>73</v>
      </c>
      <c r="O389" s="6" t="s">
        <v>43</v>
      </c>
      <c r="P389" s="6" t="s">
        <v>84</v>
      </c>
      <c r="Q389" s="6" t="s">
        <v>51</v>
      </c>
      <c r="R389" s="6" t="s">
        <v>1788</v>
      </c>
      <c r="S389" s="6" t="s">
        <v>1789</v>
      </c>
      <c r="T389" s="41">
        <v>18</v>
      </c>
      <c r="U389" s="41">
        <v>230000</v>
      </c>
      <c r="V389" s="41"/>
      <c r="W389" s="41"/>
      <c r="X389" s="6"/>
      <c r="Y389" s="6">
        <v>2016</v>
      </c>
      <c r="Z389" s="5"/>
    </row>
    <row r="390" spans="1:26" ht="51" x14ac:dyDescent="0.2">
      <c r="A390" s="6" t="s">
        <v>1801</v>
      </c>
      <c r="B390" s="5" t="s">
        <v>32</v>
      </c>
      <c r="C390" s="5" t="s">
        <v>1783</v>
      </c>
      <c r="D390" s="5" t="s">
        <v>1775</v>
      </c>
      <c r="E390" s="5" t="s">
        <v>1798</v>
      </c>
      <c r="F390" s="5" t="s">
        <v>1785</v>
      </c>
      <c r="G390" s="5" t="s">
        <v>1799</v>
      </c>
      <c r="H390" s="5" t="s">
        <v>1800</v>
      </c>
      <c r="I390" s="6" t="s">
        <v>47</v>
      </c>
      <c r="J390" s="6">
        <v>0</v>
      </c>
      <c r="K390" s="6">
        <v>430000000</v>
      </c>
      <c r="L390" s="5" t="s">
        <v>40</v>
      </c>
      <c r="M390" s="6" t="s">
        <v>591</v>
      </c>
      <c r="N390" s="6" t="s">
        <v>73</v>
      </c>
      <c r="O390" s="6" t="s">
        <v>43</v>
      </c>
      <c r="P390" s="6" t="s">
        <v>84</v>
      </c>
      <c r="Q390" s="6" t="s">
        <v>51</v>
      </c>
      <c r="R390" s="6" t="s">
        <v>1788</v>
      </c>
      <c r="S390" s="6" t="s">
        <v>1789</v>
      </c>
      <c r="T390" s="41">
        <v>15</v>
      </c>
      <c r="U390" s="41">
        <v>191964.285714286</v>
      </c>
      <c r="V390" s="41">
        <f>T390*U390</f>
        <v>2879464.2857142901</v>
      </c>
      <c r="W390" s="41">
        <f>V390*1.12</f>
        <v>3225000.0000000051</v>
      </c>
      <c r="X390" s="6"/>
      <c r="Y390" s="6">
        <v>2016</v>
      </c>
      <c r="Z390" s="6" t="s">
        <v>1791</v>
      </c>
    </row>
    <row r="391" spans="1:26" ht="51" x14ac:dyDescent="0.2">
      <c r="A391" s="6" t="s">
        <v>1802</v>
      </c>
      <c r="B391" s="5" t="s">
        <v>32</v>
      </c>
      <c r="C391" s="5" t="s">
        <v>1783</v>
      </c>
      <c r="D391" s="5" t="s">
        <v>1775</v>
      </c>
      <c r="E391" s="5" t="s">
        <v>1803</v>
      </c>
      <c r="F391" s="5" t="s">
        <v>1785</v>
      </c>
      <c r="G391" s="5" t="s">
        <v>1804</v>
      </c>
      <c r="H391" s="5" t="s">
        <v>1805</v>
      </c>
      <c r="I391" s="6" t="s">
        <v>47</v>
      </c>
      <c r="J391" s="6">
        <v>0</v>
      </c>
      <c r="K391" s="6">
        <v>430000000</v>
      </c>
      <c r="L391" s="5" t="s">
        <v>40</v>
      </c>
      <c r="M391" s="6" t="s">
        <v>94</v>
      </c>
      <c r="N391" s="6" t="s">
        <v>73</v>
      </c>
      <c r="O391" s="6" t="s">
        <v>43</v>
      </c>
      <c r="P391" s="6" t="s">
        <v>84</v>
      </c>
      <c r="Q391" s="6" t="s">
        <v>51</v>
      </c>
      <c r="R391" s="6" t="s">
        <v>1788</v>
      </c>
      <c r="S391" s="6" t="s">
        <v>1789</v>
      </c>
      <c r="T391" s="41">
        <v>21</v>
      </c>
      <c r="U391" s="41">
        <v>235000</v>
      </c>
      <c r="V391" s="41"/>
      <c r="W391" s="41"/>
      <c r="X391" s="6"/>
      <c r="Y391" s="6">
        <v>2016</v>
      </c>
      <c r="Z391" s="6" t="s">
        <v>1629</v>
      </c>
    </row>
    <row r="392" spans="1:26" ht="51" x14ac:dyDescent="0.2">
      <c r="A392" s="6" t="s">
        <v>1806</v>
      </c>
      <c r="B392" s="5" t="s">
        <v>32</v>
      </c>
      <c r="C392" s="5" t="s">
        <v>1807</v>
      </c>
      <c r="D392" s="5" t="s">
        <v>1808</v>
      </c>
      <c r="E392" s="5" t="s">
        <v>1809</v>
      </c>
      <c r="F392" s="5" t="s">
        <v>1810</v>
      </c>
      <c r="G392" s="5" t="s">
        <v>1811</v>
      </c>
      <c r="H392" s="5" t="s">
        <v>1812</v>
      </c>
      <c r="I392" s="6" t="s">
        <v>39</v>
      </c>
      <c r="J392" s="6">
        <v>65</v>
      </c>
      <c r="K392" s="6">
        <v>430000000</v>
      </c>
      <c r="L392" s="5" t="s">
        <v>40</v>
      </c>
      <c r="M392" s="6" t="s">
        <v>94</v>
      </c>
      <c r="N392" s="6" t="s">
        <v>73</v>
      </c>
      <c r="O392" s="6" t="s">
        <v>43</v>
      </c>
      <c r="P392" s="6" t="s">
        <v>84</v>
      </c>
      <c r="Q392" s="6" t="s">
        <v>45</v>
      </c>
      <c r="R392" s="6" t="s">
        <v>1490</v>
      </c>
      <c r="S392" s="6" t="s">
        <v>1491</v>
      </c>
      <c r="T392" s="41">
        <v>60</v>
      </c>
      <c r="U392" s="41">
        <v>5500</v>
      </c>
      <c r="V392" s="41">
        <f t="shared" ref="V392:V423" si="31">T392*U392</f>
        <v>330000</v>
      </c>
      <c r="W392" s="41">
        <f t="shared" ref="W392:W423" si="32">V392*1.12</f>
        <v>369600.00000000006</v>
      </c>
      <c r="X392" s="6" t="s">
        <v>47</v>
      </c>
      <c r="Y392" s="6">
        <v>2016</v>
      </c>
      <c r="Z392" s="42"/>
    </row>
    <row r="393" spans="1:26" ht="51" x14ac:dyDescent="0.2">
      <c r="A393" s="6" t="s">
        <v>1813</v>
      </c>
      <c r="B393" s="5" t="s">
        <v>32</v>
      </c>
      <c r="C393" s="5" t="s">
        <v>1814</v>
      </c>
      <c r="D393" s="5" t="s">
        <v>1815</v>
      </c>
      <c r="E393" s="5" t="s">
        <v>1816</v>
      </c>
      <c r="F393" s="5" t="s">
        <v>1817</v>
      </c>
      <c r="G393" s="5" t="s">
        <v>1818</v>
      </c>
      <c r="H393" s="5" t="s">
        <v>1819</v>
      </c>
      <c r="I393" s="6" t="s">
        <v>39</v>
      </c>
      <c r="J393" s="6">
        <v>65</v>
      </c>
      <c r="K393" s="6">
        <v>430000000</v>
      </c>
      <c r="L393" s="5" t="s">
        <v>40</v>
      </c>
      <c r="M393" s="6" t="s">
        <v>94</v>
      </c>
      <c r="N393" s="6" t="s">
        <v>73</v>
      </c>
      <c r="O393" s="6" t="s">
        <v>43</v>
      </c>
      <c r="P393" s="6" t="s">
        <v>84</v>
      </c>
      <c r="Q393" s="6" t="s">
        <v>45</v>
      </c>
      <c r="R393" s="6" t="s">
        <v>1490</v>
      </c>
      <c r="S393" s="6" t="s">
        <v>1491</v>
      </c>
      <c r="T393" s="41">
        <v>30</v>
      </c>
      <c r="U393" s="41">
        <v>3500</v>
      </c>
      <c r="V393" s="41">
        <f t="shared" si="31"/>
        <v>105000</v>
      </c>
      <c r="W393" s="41">
        <f t="shared" si="32"/>
        <v>117600.00000000001</v>
      </c>
      <c r="X393" s="6" t="s">
        <v>47</v>
      </c>
      <c r="Y393" s="6">
        <v>2016</v>
      </c>
      <c r="Z393" s="42"/>
    </row>
    <row r="394" spans="1:26" ht="51" x14ac:dyDescent="0.2">
      <c r="A394" s="6" t="s">
        <v>1820</v>
      </c>
      <c r="B394" s="5" t="s">
        <v>32</v>
      </c>
      <c r="C394" s="5" t="s">
        <v>1821</v>
      </c>
      <c r="D394" s="5" t="s">
        <v>1822</v>
      </c>
      <c r="E394" s="5" t="s">
        <v>1823</v>
      </c>
      <c r="F394" s="5" t="s">
        <v>1824</v>
      </c>
      <c r="G394" s="5" t="s">
        <v>1825</v>
      </c>
      <c r="H394" s="5" t="s">
        <v>1826</v>
      </c>
      <c r="I394" s="6" t="s">
        <v>47</v>
      </c>
      <c r="J394" s="6">
        <v>0</v>
      </c>
      <c r="K394" s="6">
        <v>430000000</v>
      </c>
      <c r="L394" s="5" t="s">
        <v>40</v>
      </c>
      <c r="M394" s="6" t="s">
        <v>94</v>
      </c>
      <c r="N394" s="6" t="s">
        <v>73</v>
      </c>
      <c r="O394" s="6" t="s">
        <v>43</v>
      </c>
      <c r="P394" s="6" t="s">
        <v>84</v>
      </c>
      <c r="Q394" s="6" t="s">
        <v>51</v>
      </c>
      <c r="R394" s="6" t="s">
        <v>96</v>
      </c>
      <c r="S394" s="6" t="s">
        <v>97</v>
      </c>
      <c r="T394" s="41">
        <v>25</v>
      </c>
      <c r="U394" s="41">
        <v>13500</v>
      </c>
      <c r="V394" s="41">
        <f t="shared" si="31"/>
        <v>337500</v>
      </c>
      <c r="W394" s="41">
        <f t="shared" si="32"/>
        <v>378000.00000000006</v>
      </c>
      <c r="X394" s="6"/>
      <c r="Y394" s="6">
        <v>2016</v>
      </c>
      <c r="Z394" s="42"/>
    </row>
    <row r="395" spans="1:26" ht="51" x14ac:dyDescent="0.2">
      <c r="A395" s="6" t="s">
        <v>1827</v>
      </c>
      <c r="B395" s="5" t="s">
        <v>32</v>
      </c>
      <c r="C395" s="5" t="s">
        <v>1821</v>
      </c>
      <c r="D395" s="5" t="s">
        <v>1822</v>
      </c>
      <c r="E395" s="5" t="s">
        <v>1828</v>
      </c>
      <c r="F395" s="5" t="s">
        <v>1824</v>
      </c>
      <c r="G395" s="5" t="s">
        <v>1825</v>
      </c>
      <c r="H395" s="5" t="s">
        <v>1829</v>
      </c>
      <c r="I395" s="6" t="s">
        <v>47</v>
      </c>
      <c r="J395" s="6">
        <v>0</v>
      </c>
      <c r="K395" s="6">
        <v>430000000</v>
      </c>
      <c r="L395" s="5" t="s">
        <v>40</v>
      </c>
      <c r="M395" s="6" t="s">
        <v>94</v>
      </c>
      <c r="N395" s="6" t="s">
        <v>73</v>
      </c>
      <c r="O395" s="6" t="s">
        <v>43</v>
      </c>
      <c r="P395" s="6" t="s">
        <v>84</v>
      </c>
      <c r="Q395" s="6" t="s">
        <v>51</v>
      </c>
      <c r="R395" s="6" t="s">
        <v>96</v>
      </c>
      <c r="S395" s="6" t="s">
        <v>97</v>
      </c>
      <c r="T395" s="41">
        <v>25</v>
      </c>
      <c r="U395" s="41">
        <v>13500</v>
      </c>
      <c r="V395" s="41">
        <f t="shared" si="31"/>
        <v>337500</v>
      </c>
      <c r="W395" s="41">
        <f t="shared" si="32"/>
        <v>378000.00000000006</v>
      </c>
      <c r="X395" s="6"/>
      <c r="Y395" s="6">
        <v>2016</v>
      </c>
      <c r="Z395" s="42"/>
    </row>
    <row r="396" spans="1:26" ht="51" x14ac:dyDescent="0.2">
      <c r="A396" s="6" t="s">
        <v>1830</v>
      </c>
      <c r="B396" s="5" t="s">
        <v>32</v>
      </c>
      <c r="C396" s="5" t="s">
        <v>1821</v>
      </c>
      <c r="D396" s="5" t="s">
        <v>1822</v>
      </c>
      <c r="E396" s="5" t="s">
        <v>1831</v>
      </c>
      <c r="F396" s="5" t="s">
        <v>1824</v>
      </c>
      <c r="G396" s="5" t="s">
        <v>1825</v>
      </c>
      <c r="H396" s="5" t="s">
        <v>1832</v>
      </c>
      <c r="I396" s="6" t="s">
        <v>47</v>
      </c>
      <c r="J396" s="6">
        <v>0</v>
      </c>
      <c r="K396" s="6">
        <v>430000000</v>
      </c>
      <c r="L396" s="5" t="s">
        <v>40</v>
      </c>
      <c r="M396" s="6" t="s">
        <v>94</v>
      </c>
      <c r="N396" s="6" t="s">
        <v>73</v>
      </c>
      <c r="O396" s="6" t="s">
        <v>43</v>
      </c>
      <c r="P396" s="6" t="s">
        <v>84</v>
      </c>
      <c r="Q396" s="6" t="s">
        <v>51</v>
      </c>
      <c r="R396" s="6" t="s">
        <v>96</v>
      </c>
      <c r="S396" s="6" t="s">
        <v>97</v>
      </c>
      <c r="T396" s="41">
        <v>25</v>
      </c>
      <c r="U396" s="41">
        <v>13500</v>
      </c>
      <c r="V396" s="41">
        <f t="shared" si="31"/>
        <v>337500</v>
      </c>
      <c r="W396" s="41">
        <f t="shared" si="32"/>
        <v>378000.00000000006</v>
      </c>
      <c r="X396" s="6"/>
      <c r="Y396" s="6">
        <v>2016</v>
      </c>
      <c r="Z396" s="42"/>
    </row>
    <row r="397" spans="1:26" ht="51" x14ac:dyDescent="0.2">
      <c r="A397" s="6" t="s">
        <v>1833</v>
      </c>
      <c r="B397" s="5" t="s">
        <v>32</v>
      </c>
      <c r="C397" s="5" t="s">
        <v>1821</v>
      </c>
      <c r="D397" s="5" t="s">
        <v>1822</v>
      </c>
      <c r="E397" s="5" t="s">
        <v>1834</v>
      </c>
      <c r="F397" s="5" t="s">
        <v>1824</v>
      </c>
      <c r="G397" s="5" t="s">
        <v>1825</v>
      </c>
      <c r="H397" s="5" t="s">
        <v>1835</v>
      </c>
      <c r="I397" s="6" t="s">
        <v>47</v>
      </c>
      <c r="J397" s="6">
        <v>0</v>
      </c>
      <c r="K397" s="6">
        <v>430000000</v>
      </c>
      <c r="L397" s="5" t="s">
        <v>40</v>
      </c>
      <c r="M397" s="6" t="s">
        <v>94</v>
      </c>
      <c r="N397" s="6" t="s">
        <v>73</v>
      </c>
      <c r="O397" s="6" t="s">
        <v>43</v>
      </c>
      <c r="P397" s="6" t="s">
        <v>84</v>
      </c>
      <c r="Q397" s="6" t="s">
        <v>51</v>
      </c>
      <c r="R397" s="6" t="s">
        <v>96</v>
      </c>
      <c r="S397" s="6" t="s">
        <v>97</v>
      </c>
      <c r="T397" s="41">
        <v>25</v>
      </c>
      <c r="U397" s="41">
        <v>13500</v>
      </c>
      <c r="V397" s="41">
        <f t="shared" si="31"/>
        <v>337500</v>
      </c>
      <c r="W397" s="41">
        <f t="shared" si="32"/>
        <v>378000.00000000006</v>
      </c>
      <c r="X397" s="6"/>
      <c r="Y397" s="6">
        <v>2016</v>
      </c>
      <c r="Z397" s="42"/>
    </row>
    <row r="398" spans="1:26" ht="51" x14ac:dyDescent="0.2">
      <c r="A398" s="6" t="s">
        <v>1836</v>
      </c>
      <c r="B398" s="5" t="s">
        <v>32</v>
      </c>
      <c r="C398" s="5" t="s">
        <v>1821</v>
      </c>
      <c r="D398" s="5" t="s">
        <v>1822</v>
      </c>
      <c r="E398" s="5" t="s">
        <v>1837</v>
      </c>
      <c r="F398" s="5" t="s">
        <v>1824</v>
      </c>
      <c r="G398" s="5" t="s">
        <v>1825</v>
      </c>
      <c r="H398" s="5" t="s">
        <v>1838</v>
      </c>
      <c r="I398" s="6" t="s">
        <v>47</v>
      </c>
      <c r="J398" s="6">
        <v>0</v>
      </c>
      <c r="K398" s="6">
        <v>430000000</v>
      </c>
      <c r="L398" s="5" t="s">
        <v>40</v>
      </c>
      <c r="M398" s="6" t="s">
        <v>94</v>
      </c>
      <c r="N398" s="6" t="s">
        <v>73</v>
      </c>
      <c r="O398" s="6" t="s">
        <v>43</v>
      </c>
      <c r="P398" s="6" t="s">
        <v>84</v>
      </c>
      <c r="Q398" s="6" t="s">
        <v>51</v>
      </c>
      <c r="R398" s="6" t="s">
        <v>96</v>
      </c>
      <c r="S398" s="6" t="s">
        <v>97</v>
      </c>
      <c r="T398" s="41">
        <v>25</v>
      </c>
      <c r="U398" s="41">
        <v>13500</v>
      </c>
      <c r="V398" s="41">
        <f t="shared" si="31"/>
        <v>337500</v>
      </c>
      <c r="W398" s="41">
        <f t="shared" si="32"/>
        <v>378000.00000000006</v>
      </c>
      <c r="X398" s="6"/>
      <c r="Y398" s="6">
        <v>2016</v>
      </c>
      <c r="Z398" s="42"/>
    </row>
    <row r="399" spans="1:26" ht="51" x14ac:dyDescent="0.2">
      <c r="A399" s="6" t="s">
        <v>1839</v>
      </c>
      <c r="B399" s="5" t="s">
        <v>32</v>
      </c>
      <c r="C399" s="5" t="s">
        <v>1821</v>
      </c>
      <c r="D399" s="5" t="s">
        <v>1822</v>
      </c>
      <c r="E399" s="5" t="s">
        <v>1840</v>
      </c>
      <c r="F399" s="5" t="s">
        <v>1824</v>
      </c>
      <c r="G399" s="5" t="s">
        <v>1825</v>
      </c>
      <c r="H399" s="5" t="s">
        <v>1841</v>
      </c>
      <c r="I399" s="6" t="s">
        <v>47</v>
      </c>
      <c r="J399" s="6">
        <v>0</v>
      </c>
      <c r="K399" s="6">
        <v>430000000</v>
      </c>
      <c r="L399" s="5" t="s">
        <v>40</v>
      </c>
      <c r="M399" s="6" t="s">
        <v>94</v>
      </c>
      <c r="N399" s="6" t="s">
        <v>73</v>
      </c>
      <c r="O399" s="6" t="s">
        <v>43</v>
      </c>
      <c r="P399" s="6" t="s">
        <v>84</v>
      </c>
      <c r="Q399" s="6" t="s">
        <v>51</v>
      </c>
      <c r="R399" s="6" t="s">
        <v>96</v>
      </c>
      <c r="S399" s="6" t="s">
        <v>97</v>
      </c>
      <c r="T399" s="41">
        <v>25</v>
      </c>
      <c r="U399" s="41">
        <v>13500</v>
      </c>
      <c r="V399" s="41">
        <f t="shared" si="31"/>
        <v>337500</v>
      </c>
      <c r="W399" s="41">
        <f t="shared" si="32"/>
        <v>378000.00000000006</v>
      </c>
      <c r="X399" s="6"/>
      <c r="Y399" s="6">
        <v>2016</v>
      </c>
      <c r="Z399" s="42"/>
    </row>
    <row r="400" spans="1:26" ht="51" x14ac:dyDescent="0.2">
      <c r="A400" s="6" t="s">
        <v>1842</v>
      </c>
      <c r="B400" s="5" t="s">
        <v>32</v>
      </c>
      <c r="C400" s="5" t="s">
        <v>1821</v>
      </c>
      <c r="D400" s="5" t="s">
        <v>1822</v>
      </c>
      <c r="E400" s="5" t="s">
        <v>1843</v>
      </c>
      <c r="F400" s="5" t="s">
        <v>1824</v>
      </c>
      <c r="G400" s="5" t="s">
        <v>1825</v>
      </c>
      <c r="H400" s="5" t="s">
        <v>1844</v>
      </c>
      <c r="I400" s="6" t="s">
        <v>47</v>
      </c>
      <c r="J400" s="6">
        <v>0</v>
      </c>
      <c r="K400" s="6">
        <v>430000000</v>
      </c>
      <c r="L400" s="5" t="s">
        <v>40</v>
      </c>
      <c r="M400" s="6" t="s">
        <v>94</v>
      </c>
      <c r="N400" s="6" t="s">
        <v>73</v>
      </c>
      <c r="O400" s="6" t="s">
        <v>43</v>
      </c>
      <c r="P400" s="6" t="s">
        <v>84</v>
      </c>
      <c r="Q400" s="6" t="s">
        <v>51</v>
      </c>
      <c r="R400" s="6" t="s">
        <v>96</v>
      </c>
      <c r="S400" s="6" t="s">
        <v>97</v>
      </c>
      <c r="T400" s="41">
        <v>25</v>
      </c>
      <c r="U400" s="41">
        <v>13500</v>
      </c>
      <c r="V400" s="41">
        <f t="shared" si="31"/>
        <v>337500</v>
      </c>
      <c r="W400" s="41">
        <f t="shared" si="32"/>
        <v>378000.00000000006</v>
      </c>
      <c r="X400" s="6"/>
      <c r="Y400" s="6">
        <v>2016</v>
      </c>
      <c r="Z400" s="42"/>
    </row>
    <row r="401" spans="1:26" ht="51" x14ac:dyDescent="0.2">
      <c r="A401" s="6" t="s">
        <v>1845</v>
      </c>
      <c r="B401" s="5" t="s">
        <v>32</v>
      </c>
      <c r="C401" s="5" t="s">
        <v>1821</v>
      </c>
      <c r="D401" s="5" t="s">
        <v>1822</v>
      </c>
      <c r="E401" s="5" t="s">
        <v>1846</v>
      </c>
      <c r="F401" s="5" t="s">
        <v>1824</v>
      </c>
      <c r="G401" s="5" t="s">
        <v>1825</v>
      </c>
      <c r="H401" s="5" t="s">
        <v>1847</v>
      </c>
      <c r="I401" s="6" t="s">
        <v>47</v>
      </c>
      <c r="J401" s="6">
        <v>0</v>
      </c>
      <c r="K401" s="6">
        <v>430000000</v>
      </c>
      <c r="L401" s="5" t="s">
        <v>40</v>
      </c>
      <c r="M401" s="6" t="s">
        <v>94</v>
      </c>
      <c r="N401" s="6" t="s">
        <v>73</v>
      </c>
      <c r="O401" s="6" t="s">
        <v>43</v>
      </c>
      <c r="P401" s="6" t="s">
        <v>84</v>
      </c>
      <c r="Q401" s="6" t="s">
        <v>51</v>
      </c>
      <c r="R401" s="6" t="s">
        <v>96</v>
      </c>
      <c r="S401" s="6" t="s">
        <v>97</v>
      </c>
      <c r="T401" s="41">
        <v>25</v>
      </c>
      <c r="U401" s="41">
        <v>13500</v>
      </c>
      <c r="V401" s="41">
        <f t="shared" si="31"/>
        <v>337500</v>
      </c>
      <c r="W401" s="41">
        <f t="shared" si="32"/>
        <v>378000.00000000006</v>
      </c>
      <c r="X401" s="6"/>
      <c r="Y401" s="6">
        <v>2016</v>
      </c>
      <c r="Z401" s="42"/>
    </row>
    <row r="402" spans="1:26" ht="51" x14ac:dyDescent="0.2">
      <c r="A402" s="6" t="s">
        <v>1848</v>
      </c>
      <c r="B402" s="5" t="s">
        <v>32</v>
      </c>
      <c r="C402" s="5" t="s">
        <v>1821</v>
      </c>
      <c r="D402" s="5" t="s">
        <v>1822</v>
      </c>
      <c r="E402" s="5" t="s">
        <v>1849</v>
      </c>
      <c r="F402" s="5" t="s">
        <v>1824</v>
      </c>
      <c r="G402" s="5" t="s">
        <v>1825</v>
      </c>
      <c r="H402" s="5" t="s">
        <v>1850</v>
      </c>
      <c r="I402" s="6" t="s">
        <v>47</v>
      </c>
      <c r="J402" s="6">
        <v>0</v>
      </c>
      <c r="K402" s="6">
        <v>430000000</v>
      </c>
      <c r="L402" s="5" t="s">
        <v>40</v>
      </c>
      <c r="M402" s="6" t="s">
        <v>94</v>
      </c>
      <c r="N402" s="6" t="s">
        <v>73</v>
      </c>
      <c r="O402" s="6" t="s">
        <v>43</v>
      </c>
      <c r="P402" s="6" t="s">
        <v>84</v>
      </c>
      <c r="Q402" s="6" t="s">
        <v>51</v>
      </c>
      <c r="R402" s="6" t="s">
        <v>96</v>
      </c>
      <c r="S402" s="6" t="s">
        <v>97</v>
      </c>
      <c r="T402" s="41">
        <v>25</v>
      </c>
      <c r="U402" s="41">
        <v>13500</v>
      </c>
      <c r="V402" s="41">
        <f t="shared" si="31"/>
        <v>337500</v>
      </c>
      <c r="W402" s="41">
        <f t="shared" si="32"/>
        <v>378000.00000000006</v>
      </c>
      <c r="X402" s="6"/>
      <c r="Y402" s="6">
        <v>2016</v>
      </c>
      <c r="Z402" s="42"/>
    </row>
    <row r="403" spans="1:26" ht="51" x14ac:dyDescent="0.2">
      <c r="A403" s="6" t="s">
        <v>1851</v>
      </c>
      <c r="B403" s="5" t="s">
        <v>32</v>
      </c>
      <c r="C403" s="5" t="s">
        <v>1821</v>
      </c>
      <c r="D403" s="5" t="s">
        <v>1822</v>
      </c>
      <c r="E403" s="5" t="s">
        <v>1852</v>
      </c>
      <c r="F403" s="5" t="s">
        <v>1824</v>
      </c>
      <c r="G403" s="5" t="s">
        <v>1825</v>
      </c>
      <c r="H403" s="5" t="s">
        <v>1853</v>
      </c>
      <c r="I403" s="6" t="s">
        <v>47</v>
      </c>
      <c r="J403" s="6">
        <v>0</v>
      </c>
      <c r="K403" s="6">
        <v>430000000</v>
      </c>
      <c r="L403" s="5" t="s">
        <v>40</v>
      </c>
      <c r="M403" s="6" t="s">
        <v>94</v>
      </c>
      <c r="N403" s="6" t="s">
        <v>73</v>
      </c>
      <c r="O403" s="6" t="s">
        <v>43</v>
      </c>
      <c r="P403" s="6" t="s">
        <v>84</v>
      </c>
      <c r="Q403" s="6" t="s">
        <v>51</v>
      </c>
      <c r="R403" s="6" t="s">
        <v>96</v>
      </c>
      <c r="S403" s="6" t="s">
        <v>97</v>
      </c>
      <c r="T403" s="41">
        <v>25</v>
      </c>
      <c r="U403" s="41">
        <v>13500</v>
      </c>
      <c r="V403" s="41">
        <f t="shared" si="31"/>
        <v>337500</v>
      </c>
      <c r="W403" s="41">
        <f t="shared" si="32"/>
        <v>378000.00000000006</v>
      </c>
      <c r="X403" s="6"/>
      <c r="Y403" s="6">
        <v>2016</v>
      </c>
      <c r="Z403" s="42"/>
    </row>
    <row r="404" spans="1:26" ht="51" x14ac:dyDescent="0.2">
      <c r="A404" s="6" t="s">
        <v>1854</v>
      </c>
      <c r="B404" s="5" t="s">
        <v>32</v>
      </c>
      <c r="C404" s="5" t="s">
        <v>1821</v>
      </c>
      <c r="D404" s="5" t="s">
        <v>1822</v>
      </c>
      <c r="E404" s="5" t="s">
        <v>1855</v>
      </c>
      <c r="F404" s="5" t="s">
        <v>1824</v>
      </c>
      <c r="G404" s="5" t="s">
        <v>1825</v>
      </c>
      <c r="H404" s="5" t="s">
        <v>1856</v>
      </c>
      <c r="I404" s="6" t="s">
        <v>47</v>
      </c>
      <c r="J404" s="6">
        <v>0</v>
      </c>
      <c r="K404" s="6">
        <v>430000000</v>
      </c>
      <c r="L404" s="5" t="s">
        <v>40</v>
      </c>
      <c r="M404" s="6" t="s">
        <v>94</v>
      </c>
      <c r="N404" s="6" t="s">
        <v>73</v>
      </c>
      <c r="O404" s="6" t="s">
        <v>43</v>
      </c>
      <c r="P404" s="6" t="s">
        <v>84</v>
      </c>
      <c r="Q404" s="6" t="s">
        <v>51</v>
      </c>
      <c r="R404" s="6" t="s">
        <v>96</v>
      </c>
      <c r="S404" s="6" t="s">
        <v>97</v>
      </c>
      <c r="T404" s="41">
        <v>25</v>
      </c>
      <c r="U404" s="41">
        <v>13500</v>
      </c>
      <c r="V404" s="41">
        <f t="shared" si="31"/>
        <v>337500</v>
      </c>
      <c r="W404" s="41">
        <f t="shared" si="32"/>
        <v>378000.00000000006</v>
      </c>
      <c r="X404" s="6"/>
      <c r="Y404" s="6">
        <v>2016</v>
      </c>
      <c r="Z404" s="42"/>
    </row>
    <row r="405" spans="1:26" ht="51" x14ac:dyDescent="0.2">
      <c r="A405" s="6" t="s">
        <v>1857</v>
      </c>
      <c r="B405" s="5" t="s">
        <v>32</v>
      </c>
      <c r="C405" s="5" t="s">
        <v>1821</v>
      </c>
      <c r="D405" s="5" t="s">
        <v>1822</v>
      </c>
      <c r="E405" s="5" t="s">
        <v>1858</v>
      </c>
      <c r="F405" s="5" t="s">
        <v>1824</v>
      </c>
      <c r="G405" s="5" t="s">
        <v>1825</v>
      </c>
      <c r="H405" s="5" t="s">
        <v>1859</v>
      </c>
      <c r="I405" s="6" t="s">
        <v>47</v>
      </c>
      <c r="J405" s="6">
        <v>0</v>
      </c>
      <c r="K405" s="6">
        <v>430000000</v>
      </c>
      <c r="L405" s="5" t="s">
        <v>40</v>
      </c>
      <c r="M405" s="6" t="s">
        <v>94</v>
      </c>
      <c r="N405" s="6" t="s">
        <v>73</v>
      </c>
      <c r="O405" s="6" t="s">
        <v>43</v>
      </c>
      <c r="P405" s="6" t="s">
        <v>84</v>
      </c>
      <c r="Q405" s="6" t="s">
        <v>51</v>
      </c>
      <c r="R405" s="6" t="s">
        <v>96</v>
      </c>
      <c r="S405" s="6" t="s">
        <v>97</v>
      </c>
      <c r="T405" s="41">
        <v>25</v>
      </c>
      <c r="U405" s="41">
        <v>13500</v>
      </c>
      <c r="V405" s="41">
        <f t="shared" si="31"/>
        <v>337500</v>
      </c>
      <c r="W405" s="41">
        <f t="shared" si="32"/>
        <v>378000.00000000006</v>
      </c>
      <c r="X405" s="6"/>
      <c r="Y405" s="6">
        <v>2016</v>
      </c>
      <c r="Z405" s="42"/>
    </row>
    <row r="406" spans="1:26" ht="51" x14ac:dyDescent="0.2">
      <c r="A406" s="6" t="s">
        <v>1860</v>
      </c>
      <c r="B406" s="5" t="s">
        <v>32</v>
      </c>
      <c r="C406" s="5" t="s">
        <v>1821</v>
      </c>
      <c r="D406" s="5" t="s">
        <v>1822</v>
      </c>
      <c r="E406" s="5" t="s">
        <v>1861</v>
      </c>
      <c r="F406" s="5" t="s">
        <v>1824</v>
      </c>
      <c r="G406" s="5" t="s">
        <v>1825</v>
      </c>
      <c r="H406" s="5" t="s">
        <v>1862</v>
      </c>
      <c r="I406" s="6" t="s">
        <v>47</v>
      </c>
      <c r="J406" s="6">
        <v>0</v>
      </c>
      <c r="K406" s="6">
        <v>430000000</v>
      </c>
      <c r="L406" s="5" t="s">
        <v>40</v>
      </c>
      <c r="M406" s="6" t="s">
        <v>94</v>
      </c>
      <c r="N406" s="6" t="s">
        <v>73</v>
      </c>
      <c r="O406" s="6" t="s">
        <v>43</v>
      </c>
      <c r="P406" s="6" t="s">
        <v>84</v>
      </c>
      <c r="Q406" s="6" t="s">
        <v>51</v>
      </c>
      <c r="R406" s="6" t="s">
        <v>96</v>
      </c>
      <c r="S406" s="6" t="s">
        <v>97</v>
      </c>
      <c r="T406" s="41">
        <v>25</v>
      </c>
      <c r="U406" s="41">
        <v>13500</v>
      </c>
      <c r="V406" s="41">
        <f t="shared" si="31"/>
        <v>337500</v>
      </c>
      <c r="W406" s="41">
        <f t="shared" si="32"/>
        <v>378000.00000000006</v>
      </c>
      <c r="X406" s="6"/>
      <c r="Y406" s="6">
        <v>2016</v>
      </c>
      <c r="Z406" s="42"/>
    </row>
    <row r="407" spans="1:26" ht="51" x14ac:dyDescent="0.2">
      <c r="A407" s="6" t="s">
        <v>1863</v>
      </c>
      <c r="B407" s="5" t="s">
        <v>32</v>
      </c>
      <c r="C407" s="5" t="s">
        <v>1821</v>
      </c>
      <c r="D407" s="5" t="s">
        <v>1822</v>
      </c>
      <c r="E407" s="5" t="s">
        <v>1864</v>
      </c>
      <c r="F407" s="5" t="s">
        <v>1824</v>
      </c>
      <c r="G407" s="5" t="s">
        <v>1865</v>
      </c>
      <c r="H407" s="5" t="s">
        <v>1866</v>
      </c>
      <c r="I407" s="6" t="s">
        <v>47</v>
      </c>
      <c r="J407" s="6">
        <v>0</v>
      </c>
      <c r="K407" s="6">
        <v>430000000</v>
      </c>
      <c r="L407" s="5" t="s">
        <v>40</v>
      </c>
      <c r="M407" s="6" t="s">
        <v>94</v>
      </c>
      <c r="N407" s="6" t="s">
        <v>73</v>
      </c>
      <c r="O407" s="6" t="s">
        <v>43</v>
      </c>
      <c r="P407" s="6" t="s">
        <v>84</v>
      </c>
      <c r="Q407" s="6" t="s">
        <v>51</v>
      </c>
      <c r="R407" s="6" t="s">
        <v>96</v>
      </c>
      <c r="S407" s="6" t="s">
        <v>97</v>
      </c>
      <c r="T407" s="41">
        <v>25</v>
      </c>
      <c r="U407" s="41">
        <v>16200</v>
      </c>
      <c r="V407" s="41">
        <f t="shared" si="31"/>
        <v>405000</v>
      </c>
      <c r="W407" s="41">
        <f t="shared" si="32"/>
        <v>453600.00000000006</v>
      </c>
      <c r="X407" s="6"/>
      <c r="Y407" s="6">
        <v>2016</v>
      </c>
      <c r="Z407" s="42"/>
    </row>
    <row r="408" spans="1:26" ht="51" x14ac:dyDescent="0.2">
      <c r="A408" s="6" t="s">
        <v>1867</v>
      </c>
      <c r="B408" s="5" t="s">
        <v>32</v>
      </c>
      <c r="C408" s="5" t="s">
        <v>1821</v>
      </c>
      <c r="D408" s="5" t="s">
        <v>1822</v>
      </c>
      <c r="E408" s="5" t="s">
        <v>1828</v>
      </c>
      <c r="F408" s="5" t="s">
        <v>1824</v>
      </c>
      <c r="G408" s="5" t="s">
        <v>1865</v>
      </c>
      <c r="H408" s="5" t="s">
        <v>1868</v>
      </c>
      <c r="I408" s="6" t="s">
        <v>47</v>
      </c>
      <c r="J408" s="6">
        <v>0</v>
      </c>
      <c r="K408" s="6">
        <v>430000000</v>
      </c>
      <c r="L408" s="5" t="s">
        <v>40</v>
      </c>
      <c r="M408" s="6" t="s">
        <v>94</v>
      </c>
      <c r="N408" s="6" t="s">
        <v>73</v>
      </c>
      <c r="O408" s="6" t="s">
        <v>43</v>
      </c>
      <c r="P408" s="6" t="s">
        <v>84</v>
      </c>
      <c r="Q408" s="6" t="s">
        <v>51</v>
      </c>
      <c r="R408" s="6" t="s">
        <v>96</v>
      </c>
      <c r="S408" s="6" t="s">
        <v>97</v>
      </c>
      <c r="T408" s="41">
        <v>25</v>
      </c>
      <c r="U408" s="41">
        <v>16200</v>
      </c>
      <c r="V408" s="41">
        <f t="shared" si="31"/>
        <v>405000</v>
      </c>
      <c r="W408" s="41">
        <f t="shared" si="32"/>
        <v>453600.00000000006</v>
      </c>
      <c r="X408" s="6"/>
      <c r="Y408" s="6">
        <v>2016</v>
      </c>
      <c r="Z408" s="42"/>
    </row>
    <row r="409" spans="1:26" ht="51" x14ac:dyDescent="0.2">
      <c r="A409" s="6" t="s">
        <v>1869</v>
      </c>
      <c r="B409" s="5" t="s">
        <v>32</v>
      </c>
      <c r="C409" s="5" t="s">
        <v>1821</v>
      </c>
      <c r="D409" s="5" t="s">
        <v>1822</v>
      </c>
      <c r="E409" s="5" t="s">
        <v>1831</v>
      </c>
      <c r="F409" s="5" t="s">
        <v>1824</v>
      </c>
      <c r="G409" s="5" t="s">
        <v>1865</v>
      </c>
      <c r="H409" s="5" t="s">
        <v>1870</v>
      </c>
      <c r="I409" s="6" t="s">
        <v>47</v>
      </c>
      <c r="J409" s="6">
        <v>0</v>
      </c>
      <c r="K409" s="6">
        <v>430000000</v>
      </c>
      <c r="L409" s="5" t="s">
        <v>40</v>
      </c>
      <c r="M409" s="6" t="s">
        <v>94</v>
      </c>
      <c r="N409" s="6" t="s">
        <v>73</v>
      </c>
      <c r="O409" s="6" t="s">
        <v>43</v>
      </c>
      <c r="P409" s="6" t="s">
        <v>84</v>
      </c>
      <c r="Q409" s="6" t="s">
        <v>51</v>
      </c>
      <c r="R409" s="6" t="s">
        <v>96</v>
      </c>
      <c r="S409" s="6" t="s">
        <v>97</v>
      </c>
      <c r="T409" s="41">
        <v>25</v>
      </c>
      <c r="U409" s="41">
        <v>16200</v>
      </c>
      <c r="V409" s="41">
        <f t="shared" si="31"/>
        <v>405000</v>
      </c>
      <c r="W409" s="41">
        <f t="shared" si="32"/>
        <v>453600.00000000006</v>
      </c>
      <c r="X409" s="6"/>
      <c r="Y409" s="6">
        <v>2016</v>
      </c>
      <c r="Z409" s="42"/>
    </row>
    <row r="410" spans="1:26" ht="51" x14ac:dyDescent="0.2">
      <c r="A410" s="6" t="s">
        <v>1871</v>
      </c>
      <c r="B410" s="5" t="s">
        <v>32</v>
      </c>
      <c r="C410" s="5" t="s">
        <v>1821</v>
      </c>
      <c r="D410" s="5" t="s">
        <v>1822</v>
      </c>
      <c r="E410" s="5" t="s">
        <v>1834</v>
      </c>
      <c r="F410" s="5" t="s">
        <v>1824</v>
      </c>
      <c r="G410" s="5" t="s">
        <v>1865</v>
      </c>
      <c r="H410" s="5" t="s">
        <v>1872</v>
      </c>
      <c r="I410" s="6" t="s">
        <v>47</v>
      </c>
      <c r="J410" s="6">
        <v>0</v>
      </c>
      <c r="K410" s="6">
        <v>430000000</v>
      </c>
      <c r="L410" s="5" t="s">
        <v>40</v>
      </c>
      <c r="M410" s="6" t="s">
        <v>94</v>
      </c>
      <c r="N410" s="6" t="s">
        <v>73</v>
      </c>
      <c r="O410" s="6" t="s">
        <v>43</v>
      </c>
      <c r="P410" s="6" t="s">
        <v>84</v>
      </c>
      <c r="Q410" s="6" t="s">
        <v>51</v>
      </c>
      <c r="R410" s="6" t="s">
        <v>96</v>
      </c>
      <c r="S410" s="6" t="s">
        <v>97</v>
      </c>
      <c r="T410" s="41">
        <v>25</v>
      </c>
      <c r="U410" s="41">
        <v>16200</v>
      </c>
      <c r="V410" s="41">
        <f t="shared" si="31"/>
        <v>405000</v>
      </c>
      <c r="W410" s="41">
        <f t="shared" si="32"/>
        <v>453600.00000000006</v>
      </c>
      <c r="X410" s="6"/>
      <c r="Y410" s="6">
        <v>2016</v>
      </c>
      <c r="Z410" s="42"/>
    </row>
    <row r="411" spans="1:26" ht="51" x14ac:dyDescent="0.2">
      <c r="A411" s="6" t="s">
        <v>1873</v>
      </c>
      <c r="B411" s="5" t="s">
        <v>32</v>
      </c>
      <c r="C411" s="5" t="s">
        <v>1821</v>
      </c>
      <c r="D411" s="5" t="s">
        <v>1822</v>
      </c>
      <c r="E411" s="5" t="s">
        <v>1837</v>
      </c>
      <c r="F411" s="5" t="s">
        <v>1824</v>
      </c>
      <c r="G411" s="5" t="s">
        <v>1865</v>
      </c>
      <c r="H411" s="5" t="s">
        <v>1874</v>
      </c>
      <c r="I411" s="6" t="s">
        <v>47</v>
      </c>
      <c r="J411" s="6">
        <v>0</v>
      </c>
      <c r="K411" s="6">
        <v>430000000</v>
      </c>
      <c r="L411" s="5" t="s">
        <v>40</v>
      </c>
      <c r="M411" s="6" t="s">
        <v>94</v>
      </c>
      <c r="N411" s="6" t="s">
        <v>73</v>
      </c>
      <c r="O411" s="6" t="s">
        <v>43</v>
      </c>
      <c r="P411" s="6" t="s">
        <v>84</v>
      </c>
      <c r="Q411" s="6" t="s">
        <v>51</v>
      </c>
      <c r="R411" s="6" t="s">
        <v>96</v>
      </c>
      <c r="S411" s="6" t="s">
        <v>97</v>
      </c>
      <c r="T411" s="41">
        <v>25</v>
      </c>
      <c r="U411" s="41">
        <v>16200</v>
      </c>
      <c r="V411" s="41">
        <f t="shared" si="31"/>
        <v>405000</v>
      </c>
      <c r="W411" s="41">
        <f t="shared" si="32"/>
        <v>453600.00000000006</v>
      </c>
      <c r="X411" s="6"/>
      <c r="Y411" s="6">
        <v>2016</v>
      </c>
      <c r="Z411" s="42"/>
    </row>
    <row r="412" spans="1:26" ht="51" x14ac:dyDescent="0.2">
      <c r="A412" s="6" t="s">
        <v>1875</v>
      </c>
      <c r="B412" s="5" t="s">
        <v>32</v>
      </c>
      <c r="C412" s="5" t="s">
        <v>1821</v>
      </c>
      <c r="D412" s="5" t="s">
        <v>1822</v>
      </c>
      <c r="E412" s="5" t="s">
        <v>1840</v>
      </c>
      <c r="F412" s="5" t="s">
        <v>1824</v>
      </c>
      <c r="G412" s="5" t="s">
        <v>1865</v>
      </c>
      <c r="H412" s="5" t="s">
        <v>1876</v>
      </c>
      <c r="I412" s="6" t="s">
        <v>47</v>
      </c>
      <c r="J412" s="6">
        <v>0</v>
      </c>
      <c r="K412" s="6">
        <v>430000000</v>
      </c>
      <c r="L412" s="5" t="s">
        <v>40</v>
      </c>
      <c r="M412" s="6" t="s">
        <v>94</v>
      </c>
      <c r="N412" s="6" t="s">
        <v>73</v>
      </c>
      <c r="O412" s="6" t="s">
        <v>43</v>
      </c>
      <c r="P412" s="6" t="s">
        <v>84</v>
      </c>
      <c r="Q412" s="6" t="s">
        <v>51</v>
      </c>
      <c r="R412" s="6" t="s">
        <v>96</v>
      </c>
      <c r="S412" s="6" t="s">
        <v>97</v>
      </c>
      <c r="T412" s="41">
        <v>25</v>
      </c>
      <c r="U412" s="41">
        <v>16200</v>
      </c>
      <c r="V412" s="41">
        <f t="shared" si="31"/>
        <v>405000</v>
      </c>
      <c r="W412" s="41">
        <f t="shared" si="32"/>
        <v>453600.00000000006</v>
      </c>
      <c r="X412" s="6"/>
      <c r="Y412" s="6">
        <v>2016</v>
      </c>
      <c r="Z412" s="42"/>
    </row>
    <row r="413" spans="1:26" ht="51" x14ac:dyDescent="0.2">
      <c r="A413" s="6" t="s">
        <v>1877</v>
      </c>
      <c r="B413" s="5" t="s">
        <v>32</v>
      </c>
      <c r="C413" s="5" t="s">
        <v>1821</v>
      </c>
      <c r="D413" s="5" t="s">
        <v>1822</v>
      </c>
      <c r="E413" s="5" t="s">
        <v>1843</v>
      </c>
      <c r="F413" s="5" t="s">
        <v>1824</v>
      </c>
      <c r="G413" s="5" t="s">
        <v>1865</v>
      </c>
      <c r="H413" s="5" t="s">
        <v>1878</v>
      </c>
      <c r="I413" s="6" t="s">
        <v>47</v>
      </c>
      <c r="J413" s="6">
        <v>0</v>
      </c>
      <c r="K413" s="6">
        <v>430000000</v>
      </c>
      <c r="L413" s="5" t="s">
        <v>40</v>
      </c>
      <c r="M413" s="6" t="s">
        <v>94</v>
      </c>
      <c r="N413" s="6" t="s">
        <v>73</v>
      </c>
      <c r="O413" s="6" t="s">
        <v>43</v>
      </c>
      <c r="P413" s="6" t="s">
        <v>84</v>
      </c>
      <c r="Q413" s="6" t="s">
        <v>51</v>
      </c>
      <c r="R413" s="6" t="s">
        <v>96</v>
      </c>
      <c r="S413" s="6" t="s">
        <v>97</v>
      </c>
      <c r="T413" s="41">
        <v>25</v>
      </c>
      <c r="U413" s="41">
        <v>16200</v>
      </c>
      <c r="V413" s="41">
        <f t="shared" si="31"/>
        <v>405000</v>
      </c>
      <c r="W413" s="41">
        <f t="shared" si="32"/>
        <v>453600.00000000006</v>
      </c>
      <c r="X413" s="6"/>
      <c r="Y413" s="6">
        <v>2016</v>
      </c>
      <c r="Z413" s="42"/>
    </row>
    <row r="414" spans="1:26" ht="51" x14ac:dyDescent="0.2">
      <c r="A414" s="6" t="s">
        <v>1879</v>
      </c>
      <c r="B414" s="5" t="s">
        <v>32</v>
      </c>
      <c r="C414" s="5" t="s">
        <v>1821</v>
      </c>
      <c r="D414" s="5" t="s">
        <v>1822</v>
      </c>
      <c r="E414" s="5" t="s">
        <v>1846</v>
      </c>
      <c r="F414" s="5" t="s">
        <v>1824</v>
      </c>
      <c r="G414" s="5" t="s">
        <v>1865</v>
      </c>
      <c r="H414" s="5" t="s">
        <v>1880</v>
      </c>
      <c r="I414" s="6" t="s">
        <v>47</v>
      </c>
      <c r="J414" s="6">
        <v>0</v>
      </c>
      <c r="K414" s="6">
        <v>430000000</v>
      </c>
      <c r="L414" s="5" t="s">
        <v>40</v>
      </c>
      <c r="M414" s="6" t="s">
        <v>94</v>
      </c>
      <c r="N414" s="6" t="s">
        <v>73</v>
      </c>
      <c r="O414" s="6" t="s">
        <v>43</v>
      </c>
      <c r="P414" s="6" t="s">
        <v>84</v>
      </c>
      <c r="Q414" s="6" t="s">
        <v>51</v>
      </c>
      <c r="R414" s="6" t="s">
        <v>96</v>
      </c>
      <c r="S414" s="6" t="s">
        <v>97</v>
      </c>
      <c r="T414" s="41">
        <v>25</v>
      </c>
      <c r="U414" s="41">
        <v>16200</v>
      </c>
      <c r="V414" s="41">
        <f t="shared" si="31"/>
        <v>405000</v>
      </c>
      <c r="W414" s="41">
        <f t="shared" si="32"/>
        <v>453600.00000000006</v>
      </c>
      <c r="X414" s="6"/>
      <c r="Y414" s="6">
        <v>2016</v>
      </c>
      <c r="Z414" s="42"/>
    </row>
    <row r="415" spans="1:26" ht="51" x14ac:dyDescent="0.2">
      <c r="A415" s="6" t="s">
        <v>1881</v>
      </c>
      <c r="B415" s="5" t="s">
        <v>32</v>
      </c>
      <c r="C415" s="5" t="s">
        <v>1821</v>
      </c>
      <c r="D415" s="5" t="s">
        <v>1822</v>
      </c>
      <c r="E415" s="5" t="s">
        <v>1849</v>
      </c>
      <c r="F415" s="5" t="s">
        <v>1824</v>
      </c>
      <c r="G415" s="5" t="s">
        <v>1865</v>
      </c>
      <c r="H415" s="5" t="s">
        <v>1882</v>
      </c>
      <c r="I415" s="6" t="s">
        <v>47</v>
      </c>
      <c r="J415" s="6">
        <v>0</v>
      </c>
      <c r="K415" s="6">
        <v>430000000</v>
      </c>
      <c r="L415" s="5" t="s">
        <v>40</v>
      </c>
      <c r="M415" s="6" t="s">
        <v>94</v>
      </c>
      <c r="N415" s="6" t="s">
        <v>73</v>
      </c>
      <c r="O415" s="6" t="s">
        <v>43</v>
      </c>
      <c r="P415" s="6" t="s">
        <v>84</v>
      </c>
      <c r="Q415" s="6" t="s">
        <v>51</v>
      </c>
      <c r="R415" s="6" t="s">
        <v>96</v>
      </c>
      <c r="S415" s="6" t="s">
        <v>97</v>
      </c>
      <c r="T415" s="41">
        <v>25</v>
      </c>
      <c r="U415" s="41">
        <v>16200</v>
      </c>
      <c r="V415" s="41">
        <f t="shared" si="31"/>
        <v>405000</v>
      </c>
      <c r="W415" s="41">
        <f t="shared" si="32"/>
        <v>453600.00000000006</v>
      </c>
      <c r="X415" s="6"/>
      <c r="Y415" s="6">
        <v>2016</v>
      </c>
      <c r="Z415" s="42"/>
    </row>
    <row r="416" spans="1:26" ht="51" x14ac:dyDescent="0.2">
      <c r="A416" s="6" t="s">
        <v>1883</v>
      </c>
      <c r="B416" s="5" t="s">
        <v>32</v>
      </c>
      <c r="C416" s="5" t="s">
        <v>1821</v>
      </c>
      <c r="D416" s="5" t="s">
        <v>1822</v>
      </c>
      <c r="E416" s="5" t="s">
        <v>1884</v>
      </c>
      <c r="F416" s="5" t="s">
        <v>1824</v>
      </c>
      <c r="G416" s="5" t="s">
        <v>1865</v>
      </c>
      <c r="H416" s="5" t="s">
        <v>1885</v>
      </c>
      <c r="I416" s="6" t="s">
        <v>47</v>
      </c>
      <c r="J416" s="6">
        <v>0</v>
      </c>
      <c r="K416" s="6">
        <v>430000000</v>
      </c>
      <c r="L416" s="5" t="s">
        <v>40</v>
      </c>
      <c r="M416" s="6" t="s">
        <v>94</v>
      </c>
      <c r="N416" s="6" t="s">
        <v>73</v>
      </c>
      <c r="O416" s="6" t="s">
        <v>43</v>
      </c>
      <c r="P416" s="6" t="s">
        <v>84</v>
      </c>
      <c r="Q416" s="6" t="s">
        <v>51</v>
      </c>
      <c r="R416" s="6" t="s">
        <v>96</v>
      </c>
      <c r="S416" s="6" t="s">
        <v>97</v>
      </c>
      <c r="T416" s="41">
        <v>25</v>
      </c>
      <c r="U416" s="41">
        <v>16200</v>
      </c>
      <c r="V416" s="41">
        <f t="shared" si="31"/>
        <v>405000</v>
      </c>
      <c r="W416" s="41">
        <f t="shared" si="32"/>
        <v>453600.00000000006</v>
      </c>
      <c r="X416" s="6"/>
      <c r="Y416" s="6">
        <v>2016</v>
      </c>
      <c r="Z416" s="42"/>
    </row>
    <row r="417" spans="1:26" ht="51" x14ac:dyDescent="0.2">
      <c r="A417" s="6" t="s">
        <v>1886</v>
      </c>
      <c r="B417" s="5" t="s">
        <v>32</v>
      </c>
      <c r="C417" s="5" t="s">
        <v>1821</v>
      </c>
      <c r="D417" s="5" t="s">
        <v>1822</v>
      </c>
      <c r="E417" s="5" t="s">
        <v>1855</v>
      </c>
      <c r="F417" s="5" t="s">
        <v>1824</v>
      </c>
      <c r="G417" s="5" t="s">
        <v>1865</v>
      </c>
      <c r="H417" s="5" t="s">
        <v>1887</v>
      </c>
      <c r="I417" s="6" t="s">
        <v>47</v>
      </c>
      <c r="J417" s="6">
        <v>0</v>
      </c>
      <c r="K417" s="6">
        <v>430000000</v>
      </c>
      <c r="L417" s="5" t="s">
        <v>40</v>
      </c>
      <c r="M417" s="6" t="s">
        <v>94</v>
      </c>
      <c r="N417" s="6" t="s">
        <v>73</v>
      </c>
      <c r="O417" s="6" t="s">
        <v>43</v>
      </c>
      <c r="P417" s="6" t="s">
        <v>84</v>
      </c>
      <c r="Q417" s="6" t="s">
        <v>51</v>
      </c>
      <c r="R417" s="6" t="s">
        <v>96</v>
      </c>
      <c r="S417" s="6" t="s">
        <v>97</v>
      </c>
      <c r="T417" s="41">
        <v>25</v>
      </c>
      <c r="U417" s="41">
        <v>16200</v>
      </c>
      <c r="V417" s="41">
        <f t="shared" si="31"/>
        <v>405000</v>
      </c>
      <c r="W417" s="41">
        <f t="shared" si="32"/>
        <v>453600.00000000006</v>
      </c>
      <c r="X417" s="6"/>
      <c r="Y417" s="6">
        <v>2016</v>
      </c>
      <c r="Z417" s="42"/>
    </row>
    <row r="418" spans="1:26" ht="51" x14ac:dyDescent="0.2">
      <c r="A418" s="6" t="s">
        <v>1888</v>
      </c>
      <c r="B418" s="5" t="s">
        <v>32</v>
      </c>
      <c r="C418" s="5" t="s">
        <v>1821</v>
      </c>
      <c r="D418" s="5" t="s">
        <v>1822</v>
      </c>
      <c r="E418" s="5" t="s">
        <v>1858</v>
      </c>
      <c r="F418" s="5" t="s">
        <v>1824</v>
      </c>
      <c r="G418" s="5" t="s">
        <v>1865</v>
      </c>
      <c r="H418" s="5" t="s">
        <v>1889</v>
      </c>
      <c r="I418" s="6" t="s">
        <v>47</v>
      </c>
      <c r="J418" s="6">
        <v>0</v>
      </c>
      <c r="K418" s="6">
        <v>430000000</v>
      </c>
      <c r="L418" s="5" t="s">
        <v>40</v>
      </c>
      <c r="M418" s="6" t="s">
        <v>94</v>
      </c>
      <c r="N418" s="6" t="s">
        <v>73</v>
      </c>
      <c r="O418" s="6" t="s">
        <v>43</v>
      </c>
      <c r="P418" s="6" t="s">
        <v>84</v>
      </c>
      <c r="Q418" s="6" t="s">
        <v>51</v>
      </c>
      <c r="R418" s="6" t="s">
        <v>96</v>
      </c>
      <c r="S418" s="6" t="s">
        <v>97</v>
      </c>
      <c r="T418" s="41">
        <v>25</v>
      </c>
      <c r="U418" s="41">
        <v>16200</v>
      </c>
      <c r="V418" s="41">
        <f t="shared" si="31"/>
        <v>405000</v>
      </c>
      <c r="W418" s="41">
        <f t="shared" si="32"/>
        <v>453600.00000000006</v>
      </c>
      <c r="X418" s="6"/>
      <c r="Y418" s="6">
        <v>2016</v>
      </c>
      <c r="Z418" s="42"/>
    </row>
    <row r="419" spans="1:26" ht="51" x14ac:dyDescent="0.2">
      <c r="A419" s="6" t="s">
        <v>1890</v>
      </c>
      <c r="B419" s="5" t="s">
        <v>32</v>
      </c>
      <c r="C419" s="5" t="s">
        <v>1821</v>
      </c>
      <c r="D419" s="5" t="s">
        <v>1822</v>
      </c>
      <c r="E419" s="5" t="s">
        <v>1861</v>
      </c>
      <c r="F419" s="5" t="s">
        <v>1824</v>
      </c>
      <c r="G419" s="5" t="s">
        <v>1865</v>
      </c>
      <c r="H419" s="5" t="s">
        <v>1880</v>
      </c>
      <c r="I419" s="6" t="s">
        <v>47</v>
      </c>
      <c r="J419" s="6">
        <v>0</v>
      </c>
      <c r="K419" s="6">
        <v>430000000</v>
      </c>
      <c r="L419" s="5" t="s">
        <v>40</v>
      </c>
      <c r="M419" s="6" t="s">
        <v>94</v>
      </c>
      <c r="N419" s="6" t="s">
        <v>73</v>
      </c>
      <c r="O419" s="6" t="s">
        <v>43</v>
      </c>
      <c r="P419" s="6" t="s">
        <v>84</v>
      </c>
      <c r="Q419" s="6" t="s">
        <v>51</v>
      </c>
      <c r="R419" s="6" t="s">
        <v>96</v>
      </c>
      <c r="S419" s="6" t="s">
        <v>97</v>
      </c>
      <c r="T419" s="41">
        <v>25</v>
      </c>
      <c r="U419" s="41">
        <v>16200</v>
      </c>
      <c r="V419" s="41">
        <f t="shared" si="31"/>
        <v>405000</v>
      </c>
      <c r="W419" s="41">
        <f t="shared" si="32"/>
        <v>453600.00000000006</v>
      </c>
      <c r="X419" s="6"/>
      <c r="Y419" s="6">
        <v>2016</v>
      </c>
      <c r="Z419" s="42"/>
    </row>
    <row r="420" spans="1:26" ht="51" x14ac:dyDescent="0.2">
      <c r="A420" s="6" t="s">
        <v>1891</v>
      </c>
      <c r="B420" s="5" t="s">
        <v>32</v>
      </c>
      <c r="C420" s="5" t="s">
        <v>1892</v>
      </c>
      <c r="D420" s="5" t="s">
        <v>1551</v>
      </c>
      <c r="E420" s="5" t="s">
        <v>1893</v>
      </c>
      <c r="F420" s="5" t="s">
        <v>1894</v>
      </c>
      <c r="G420" s="5" t="s">
        <v>1895</v>
      </c>
      <c r="H420" s="5" t="s">
        <v>1896</v>
      </c>
      <c r="I420" s="6" t="s">
        <v>39</v>
      </c>
      <c r="J420" s="6">
        <v>0</v>
      </c>
      <c r="K420" s="6">
        <v>430000000</v>
      </c>
      <c r="L420" s="5" t="s">
        <v>40</v>
      </c>
      <c r="M420" s="6" t="s">
        <v>41</v>
      </c>
      <c r="N420" s="6" t="s">
        <v>73</v>
      </c>
      <c r="O420" s="6" t="s">
        <v>43</v>
      </c>
      <c r="P420" s="6" t="s">
        <v>84</v>
      </c>
      <c r="Q420" s="6" t="s">
        <v>51</v>
      </c>
      <c r="R420" s="6">
        <v>736</v>
      </c>
      <c r="S420" s="6" t="s">
        <v>213</v>
      </c>
      <c r="T420" s="41">
        <v>20</v>
      </c>
      <c r="U420" s="41">
        <v>6750</v>
      </c>
      <c r="V420" s="41">
        <f t="shared" si="31"/>
        <v>135000</v>
      </c>
      <c r="W420" s="41">
        <f t="shared" si="32"/>
        <v>151200</v>
      </c>
      <c r="X420" s="6"/>
      <c r="Y420" s="6">
        <v>2016</v>
      </c>
      <c r="Z420" s="42"/>
    </row>
    <row r="421" spans="1:26" ht="51" x14ac:dyDescent="0.2">
      <c r="A421" s="6" t="s">
        <v>1897</v>
      </c>
      <c r="B421" s="5" t="s">
        <v>32</v>
      </c>
      <c r="C421" s="5" t="s">
        <v>1898</v>
      </c>
      <c r="D421" s="5" t="s">
        <v>1899</v>
      </c>
      <c r="E421" s="5" t="s">
        <v>1900</v>
      </c>
      <c r="F421" s="5" t="s">
        <v>1901</v>
      </c>
      <c r="G421" s="5" t="s">
        <v>1902</v>
      </c>
      <c r="H421" s="5" t="s">
        <v>1903</v>
      </c>
      <c r="I421" s="6" t="s">
        <v>60</v>
      </c>
      <c r="J421" s="6">
        <v>0</v>
      </c>
      <c r="K421" s="6">
        <v>430000000</v>
      </c>
      <c r="L421" s="5" t="s">
        <v>40</v>
      </c>
      <c r="M421" s="6" t="s">
        <v>94</v>
      </c>
      <c r="N421" s="6" t="s">
        <v>73</v>
      </c>
      <c r="O421" s="6" t="s">
        <v>43</v>
      </c>
      <c r="P421" s="6" t="s">
        <v>84</v>
      </c>
      <c r="Q421" s="6" t="s">
        <v>51</v>
      </c>
      <c r="R421" s="6">
        <v>166</v>
      </c>
      <c r="S421" s="6" t="s">
        <v>152</v>
      </c>
      <c r="T421" s="41">
        <v>200</v>
      </c>
      <c r="U421" s="41">
        <v>519.75</v>
      </c>
      <c r="V421" s="41">
        <f t="shared" si="31"/>
        <v>103950</v>
      </c>
      <c r="W421" s="41">
        <f t="shared" si="32"/>
        <v>116424.00000000001</v>
      </c>
      <c r="X421" s="6"/>
      <c r="Y421" s="6">
        <v>2016</v>
      </c>
      <c r="Z421" s="42"/>
    </row>
    <row r="422" spans="1:26" ht="51" x14ac:dyDescent="0.2">
      <c r="A422" s="6" t="s">
        <v>1904</v>
      </c>
      <c r="B422" s="5" t="s">
        <v>32</v>
      </c>
      <c r="C422" s="5" t="s">
        <v>1905</v>
      </c>
      <c r="D422" s="5" t="s">
        <v>1906</v>
      </c>
      <c r="E422" s="5" t="s">
        <v>1907</v>
      </c>
      <c r="F422" s="5" t="s">
        <v>999</v>
      </c>
      <c r="G422" s="5" t="s">
        <v>1908</v>
      </c>
      <c r="H422" s="5" t="s">
        <v>1909</v>
      </c>
      <c r="I422" s="6" t="s">
        <v>47</v>
      </c>
      <c r="J422" s="6">
        <v>0</v>
      </c>
      <c r="K422" s="6">
        <v>430000000</v>
      </c>
      <c r="L422" s="5" t="s">
        <v>40</v>
      </c>
      <c r="M422" s="6" t="s">
        <v>94</v>
      </c>
      <c r="N422" s="6" t="s">
        <v>73</v>
      </c>
      <c r="O422" s="6" t="s">
        <v>43</v>
      </c>
      <c r="P422" s="6" t="s">
        <v>84</v>
      </c>
      <c r="Q422" s="6" t="s">
        <v>51</v>
      </c>
      <c r="R422" s="6" t="s">
        <v>96</v>
      </c>
      <c r="S422" s="6" t="s">
        <v>97</v>
      </c>
      <c r="T422" s="41">
        <v>8</v>
      </c>
      <c r="U422" s="41">
        <v>16200</v>
      </c>
      <c r="V422" s="41">
        <f t="shared" si="31"/>
        <v>129600</v>
      </c>
      <c r="W422" s="41">
        <f t="shared" si="32"/>
        <v>145152</v>
      </c>
      <c r="X422" s="6"/>
      <c r="Y422" s="6">
        <v>2016</v>
      </c>
      <c r="Z422" s="42"/>
    </row>
    <row r="423" spans="1:26" ht="51" x14ac:dyDescent="0.2">
      <c r="A423" s="6" t="s">
        <v>1910</v>
      </c>
      <c r="B423" s="5" t="s">
        <v>32</v>
      </c>
      <c r="C423" s="5" t="s">
        <v>1905</v>
      </c>
      <c r="D423" s="5" t="s">
        <v>1906</v>
      </c>
      <c r="E423" s="5" t="s">
        <v>1911</v>
      </c>
      <c r="F423" s="5" t="s">
        <v>999</v>
      </c>
      <c r="G423" s="5" t="s">
        <v>1912</v>
      </c>
      <c r="H423" s="5" t="s">
        <v>1913</v>
      </c>
      <c r="I423" s="6" t="s">
        <v>47</v>
      </c>
      <c r="J423" s="6">
        <v>0</v>
      </c>
      <c r="K423" s="6">
        <v>430000000</v>
      </c>
      <c r="L423" s="5" t="s">
        <v>40</v>
      </c>
      <c r="M423" s="6" t="s">
        <v>94</v>
      </c>
      <c r="N423" s="6" t="s">
        <v>73</v>
      </c>
      <c r="O423" s="6" t="s">
        <v>43</v>
      </c>
      <c r="P423" s="6" t="s">
        <v>84</v>
      </c>
      <c r="Q423" s="6" t="s">
        <v>51</v>
      </c>
      <c r="R423" s="6" t="s">
        <v>96</v>
      </c>
      <c r="S423" s="6" t="s">
        <v>97</v>
      </c>
      <c r="T423" s="41">
        <v>30</v>
      </c>
      <c r="U423" s="41">
        <v>20250</v>
      </c>
      <c r="V423" s="41">
        <f t="shared" si="31"/>
        <v>607500</v>
      </c>
      <c r="W423" s="41">
        <f t="shared" si="32"/>
        <v>680400.00000000012</v>
      </c>
      <c r="X423" s="6"/>
      <c r="Y423" s="6">
        <v>2016</v>
      </c>
      <c r="Z423" s="42"/>
    </row>
    <row r="424" spans="1:26" ht="51" x14ac:dyDescent="0.2">
      <c r="A424" s="6" t="s">
        <v>1914</v>
      </c>
      <c r="B424" s="5" t="s">
        <v>32</v>
      </c>
      <c r="C424" s="5" t="s">
        <v>1905</v>
      </c>
      <c r="D424" s="5" t="s">
        <v>1906</v>
      </c>
      <c r="E424" s="5" t="s">
        <v>1915</v>
      </c>
      <c r="F424" s="5" t="s">
        <v>999</v>
      </c>
      <c r="G424" s="5" t="s">
        <v>1916</v>
      </c>
      <c r="H424" s="5" t="s">
        <v>1917</v>
      </c>
      <c r="I424" s="6" t="s">
        <v>47</v>
      </c>
      <c r="J424" s="6">
        <v>0</v>
      </c>
      <c r="K424" s="6">
        <v>430000000</v>
      </c>
      <c r="L424" s="5" t="s">
        <v>40</v>
      </c>
      <c r="M424" s="6" t="s">
        <v>94</v>
      </c>
      <c r="N424" s="6" t="s">
        <v>73</v>
      </c>
      <c r="O424" s="6" t="s">
        <v>43</v>
      </c>
      <c r="P424" s="6" t="s">
        <v>84</v>
      </c>
      <c r="Q424" s="6" t="s">
        <v>51</v>
      </c>
      <c r="R424" s="6" t="s">
        <v>96</v>
      </c>
      <c r="S424" s="6" t="s">
        <v>97</v>
      </c>
      <c r="T424" s="41">
        <v>10</v>
      </c>
      <c r="U424" s="41">
        <v>13500</v>
      </c>
      <c r="V424" s="41"/>
      <c r="W424" s="41"/>
      <c r="X424" s="6"/>
      <c r="Y424" s="6">
        <v>2016</v>
      </c>
      <c r="Z424" s="5"/>
    </row>
    <row r="425" spans="1:26" ht="51" x14ac:dyDescent="0.2">
      <c r="A425" s="6" t="s">
        <v>1918</v>
      </c>
      <c r="B425" s="5" t="s">
        <v>32</v>
      </c>
      <c r="C425" s="5" t="s">
        <v>1905</v>
      </c>
      <c r="D425" s="5" t="s">
        <v>1906</v>
      </c>
      <c r="E425" s="5" t="s">
        <v>1915</v>
      </c>
      <c r="F425" s="5" t="s">
        <v>999</v>
      </c>
      <c r="G425" s="5" t="s">
        <v>1916</v>
      </c>
      <c r="H425" s="5" t="s">
        <v>1917</v>
      </c>
      <c r="I425" s="6" t="s">
        <v>47</v>
      </c>
      <c r="J425" s="6">
        <v>0</v>
      </c>
      <c r="K425" s="6">
        <v>430000000</v>
      </c>
      <c r="L425" s="5" t="s">
        <v>40</v>
      </c>
      <c r="M425" s="6" t="s">
        <v>591</v>
      </c>
      <c r="N425" s="6" t="s">
        <v>73</v>
      </c>
      <c r="O425" s="6" t="s">
        <v>43</v>
      </c>
      <c r="P425" s="6" t="s">
        <v>84</v>
      </c>
      <c r="Q425" s="6" t="s">
        <v>51</v>
      </c>
      <c r="R425" s="6" t="s">
        <v>96</v>
      </c>
      <c r="S425" s="6" t="s">
        <v>97</v>
      </c>
      <c r="T425" s="41">
        <v>4</v>
      </c>
      <c r="U425" s="41">
        <v>13500</v>
      </c>
      <c r="V425" s="41">
        <f t="shared" ref="V425:V436" si="33">T425*U425</f>
        <v>54000</v>
      </c>
      <c r="W425" s="41">
        <f t="shared" ref="W425:W436" si="34">V425*1.12</f>
        <v>60480.000000000007</v>
      </c>
      <c r="X425" s="6"/>
      <c r="Y425" s="6">
        <v>2016</v>
      </c>
      <c r="Z425" s="6" t="s">
        <v>592</v>
      </c>
    </row>
    <row r="426" spans="1:26" ht="51" x14ac:dyDescent="0.2">
      <c r="A426" s="6" t="s">
        <v>1919</v>
      </c>
      <c r="B426" s="5" t="s">
        <v>32</v>
      </c>
      <c r="C426" s="5" t="s">
        <v>1905</v>
      </c>
      <c r="D426" s="5" t="s">
        <v>1906</v>
      </c>
      <c r="E426" s="5" t="s">
        <v>1920</v>
      </c>
      <c r="F426" s="5" t="s">
        <v>999</v>
      </c>
      <c r="G426" s="5" t="s">
        <v>1921</v>
      </c>
      <c r="H426" s="5" t="s">
        <v>1922</v>
      </c>
      <c r="I426" s="6" t="s">
        <v>47</v>
      </c>
      <c r="J426" s="6">
        <v>0</v>
      </c>
      <c r="K426" s="6">
        <v>430000000</v>
      </c>
      <c r="L426" s="5" t="s">
        <v>40</v>
      </c>
      <c r="M426" s="6" t="s">
        <v>94</v>
      </c>
      <c r="N426" s="6" t="s">
        <v>73</v>
      </c>
      <c r="O426" s="6" t="s">
        <v>43</v>
      </c>
      <c r="P426" s="6" t="s">
        <v>84</v>
      </c>
      <c r="Q426" s="6" t="s">
        <v>51</v>
      </c>
      <c r="R426" s="6" t="s">
        <v>96</v>
      </c>
      <c r="S426" s="6" t="s">
        <v>97</v>
      </c>
      <c r="T426" s="41">
        <v>20</v>
      </c>
      <c r="U426" s="41">
        <v>4050</v>
      </c>
      <c r="V426" s="41">
        <f t="shared" si="33"/>
        <v>81000</v>
      </c>
      <c r="W426" s="41">
        <f t="shared" si="34"/>
        <v>90720.000000000015</v>
      </c>
      <c r="X426" s="6"/>
      <c r="Y426" s="6">
        <v>2016</v>
      </c>
      <c r="Z426" s="42"/>
    </row>
    <row r="427" spans="1:26" ht="51" x14ac:dyDescent="0.2">
      <c r="A427" s="6" t="s">
        <v>1923</v>
      </c>
      <c r="B427" s="5" t="s">
        <v>32</v>
      </c>
      <c r="C427" s="5" t="s">
        <v>1924</v>
      </c>
      <c r="D427" s="5" t="s">
        <v>1925</v>
      </c>
      <c r="E427" s="5" t="s">
        <v>1926</v>
      </c>
      <c r="F427" s="5" t="s">
        <v>1927</v>
      </c>
      <c r="G427" s="5" t="s">
        <v>1928</v>
      </c>
      <c r="H427" s="5" t="s">
        <v>1929</v>
      </c>
      <c r="I427" s="6" t="s">
        <v>39</v>
      </c>
      <c r="J427" s="6">
        <v>0</v>
      </c>
      <c r="K427" s="6">
        <v>430000000</v>
      </c>
      <c r="L427" s="5" t="s">
        <v>40</v>
      </c>
      <c r="M427" s="6" t="s">
        <v>41</v>
      </c>
      <c r="N427" s="6" t="s">
        <v>73</v>
      </c>
      <c r="O427" s="6" t="s">
        <v>43</v>
      </c>
      <c r="P427" s="6" t="s">
        <v>84</v>
      </c>
      <c r="Q427" s="6" t="s">
        <v>51</v>
      </c>
      <c r="R427" s="6" t="s">
        <v>96</v>
      </c>
      <c r="S427" s="6" t="s">
        <v>97</v>
      </c>
      <c r="T427" s="41">
        <v>2000</v>
      </c>
      <c r="U427" s="41">
        <v>15</v>
      </c>
      <c r="V427" s="41">
        <f t="shared" si="33"/>
        <v>30000</v>
      </c>
      <c r="W427" s="41">
        <f t="shared" si="34"/>
        <v>33600</v>
      </c>
      <c r="X427" s="6"/>
      <c r="Y427" s="6">
        <v>2016</v>
      </c>
      <c r="Z427" s="42"/>
    </row>
    <row r="428" spans="1:26" ht="51" x14ac:dyDescent="0.2">
      <c r="A428" s="6" t="s">
        <v>1930</v>
      </c>
      <c r="B428" s="5" t="s">
        <v>32</v>
      </c>
      <c r="C428" s="5" t="s">
        <v>1924</v>
      </c>
      <c r="D428" s="5" t="s">
        <v>1925</v>
      </c>
      <c r="E428" s="5" t="s">
        <v>1931</v>
      </c>
      <c r="F428" s="5" t="s">
        <v>1927</v>
      </c>
      <c r="G428" s="5" t="s">
        <v>1932</v>
      </c>
      <c r="H428" s="5" t="s">
        <v>1933</v>
      </c>
      <c r="I428" s="6" t="s">
        <v>39</v>
      </c>
      <c r="J428" s="6">
        <v>0</v>
      </c>
      <c r="K428" s="6">
        <v>430000000</v>
      </c>
      <c r="L428" s="5" t="s">
        <v>40</v>
      </c>
      <c r="M428" s="6" t="s">
        <v>41</v>
      </c>
      <c r="N428" s="6" t="s">
        <v>73</v>
      </c>
      <c r="O428" s="6" t="s">
        <v>43</v>
      </c>
      <c r="P428" s="6" t="s">
        <v>84</v>
      </c>
      <c r="Q428" s="6" t="s">
        <v>51</v>
      </c>
      <c r="R428" s="6" t="s">
        <v>96</v>
      </c>
      <c r="S428" s="6" t="s">
        <v>97</v>
      </c>
      <c r="T428" s="41">
        <v>2000</v>
      </c>
      <c r="U428" s="41">
        <v>20</v>
      </c>
      <c r="V428" s="41">
        <f t="shared" si="33"/>
        <v>40000</v>
      </c>
      <c r="W428" s="41">
        <f t="shared" si="34"/>
        <v>44800.000000000007</v>
      </c>
      <c r="X428" s="6"/>
      <c r="Y428" s="6">
        <v>2016</v>
      </c>
      <c r="Z428" s="42"/>
    </row>
    <row r="429" spans="1:26" ht="89.25" x14ac:dyDescent="0.2">
      <c r="A429" s="6" t="s">
        <v>1934</v>
      </c>
      <c r="B429" s="5" t="s">
        <v>32</v>
      </c>
      <c r="C429" s="5" t="s">
        <v>1935</v>
      </c>
      <c r="D429" s="5" t="s">
        <v>1936</v>
      </c>
      <c r="E429" s="5" t="s">
        <v>1937</v>
      </c>
      <c r="F429" s="5" t="s">
        <v>1938</v>
      </c>
      <c r="G429" s="5" t="s">
        <v>1939</v>
      </c>
      <c r="H429" s="5" t="s">
        <v>1940</v>
      </c>
      <c r="I429" s="6" t="s">
        <v>39</v>
      </c>
      <c r="J429" s="6">
        <v>0</v>
      </c>
      <c r="K429" s="6">
        <v>430000000</v>
      </c>
      <c r="L429" s="5" t="s">
        <v>40</v>
      </c>
      <c r="M429" s="6" t="s">
        <v>94</v>
      </c>
      <c r="N429" s="6" t="s">
        <v>73</v>
      </c>
      <c r="O429" s="6" t="s">
        <v>43</v>
      </c>
      <c r="P429" s="6" t="s">
        <v>84</v>
      </c>
      <c r="Q429" s="6" t="s">
        <v>51</v>
      </c>
      <c r="R429" s="6" t="s">
        <v>85</v>
      </c>
      <c r="S429" s="6" t="s">
        <v>86</v>
      </c>
      <c r="T429" s="41">
        <v>200</v>
      </c>
      <c r="U429" s="41">
        <v>1000</v>
      </c>
      <c r="V429" s="41">
        <f t="shared" si="33"/>
        <v>200000</v>
      </c>
      <c r="W429" s="41">
        <f t="shared" si="34"/>
        <v>224000.00000000003</v>
      </c>
      <c r="X429" s="6"/>
      <c r="Y429" s="6">
        <v>2016</v>
      </c>
      <c r="Z429" s="42"/>
    </row>
    <row r="430" spans="1:26" ht="51" x14ac:dyDescent="0.2">
      <c r="A430" s="6" t="s">
        <v>1941</v>
      </c>
      <c r="B430" s="5" t="s">
        <v>32</v>
      </c>
      <c r="C430" s="5" t="s">
        <v>1942</v>
      </c>
      <c r="D430" s="5" t="s">
        <v>1943</v>
      </c>
      <c r="E430" s="5" t="s">
        <v>1944</v>
      </c>
      <c r="F430" s="5" t="s">
        <v>1496</v>
      </c>
      <c r="G430" s="5" t="s">
        <v>1945</v>
      </c>
      <c r="H430" s="5" t="s">
        <v>1946</v>
      </c>
      <c r="I430" s="6" t="s">
        <v>47</v>
      </c>
      <c r="J430" s="6">
        <v>0</v>
      </c>
      <c r="K430" s="6">
        <v>430000000</v>
      </c>
      <c r="L430" s="5" t="s">
        <v>40</v>
      </c>
      <c r="M430" s="6" t="s">
        <v>94</v>
      </c>
      <c r="N430" s="6" t="s">
        <v>73</v>
      </c>
      <c r="O430" s="6" t="s">
        <v>43</v>
      </c>
      <c r="P430" s="6" t="s">
        <v>84</v>
      </c>
      <c r="Q430" s="6" t="s">
        <v>51</v>
      </c>
      <c r="R430" s="6">
        <v>113</v>
      </c>
      <c r="S430" s="6" t="s">
        <v>1947</v>
      </c>
      <c r="T430" s="41">
        <v>20</v>
      </c>
      <c r="U430" s="41">
        <v>830452.5</v>
      </c>
      <c r="V430" s="41">
        <f t="shared" si="33"/>
        <v>16609050</v>
      </c>
      <c r="W430" s="41">
        <f t="shared" si="34"/>
        <v>18602136</v>
      </c>
      <c r="X430" s="6"/>
      <c r="Y430" s="6">
        <v>2016</v>
      </c>
      <c r="Z430" s="42"/>
    </row>
    <row r="431" spans="1:26" ht="51" x14ac:dyDescent="0.2">
      <c r="A431" s="6" t="s">
        <v>1948</v>
      </c>
      <c r="B431" s="5" t="s">
        <v>32</v>
      </c>
      <c r="C431" s="5" t="s">
        <v>1949</v>
      </c>
      <c r="D431" s="5" t="s">
        <v>1950</v>
      </c>
      <c r="E431" s="5" t="s">
        <v>1951</v>
      </c>
      <c r="F431" s="5" t="s">
        <v>1952</v>
      </c>
      <c r="G431" s="5" t="s">
        <v>1953</v>
      </c>
      <c r="H431" s="5" t="s">
        <v>1954</v>
      </c>
      <c r="I431" s="6" t="s">
        <v>60</v>
      </c>
      <c r="J431" s="6">
        <v>0</v>
      </c>
      <c r="K431" s="6">
        <v>430000000</v>
      </c>
      <c r="L431" s="5" t="s">
        <v>40</v>
      </c>
      <c r="M431" s="6" t="s">
        <v>41</v>
      </c>
      <c r="N431" s="6" t="s">
        <v>73</v>
      </c>
      <c r="O431" s="6" t="s">
        <v>43</v>
      </c>
      <c r="P431" s="6" t="s">
        <v>84</v>
      </c>
      <c r="Q431" s="6" t="s">
        <v>51</v>
      </c>
      <c r="R431" s="6">
        <v>166</v>
      </c>
      <c r="S431" s="6" t="s">
        <v>152</v>
      </c>
      <c r="T431" s="41">
        <v>4000</v>
      </c>
      <c r="U431" s="41">
        <v>1148.8499999999999</v>
      </c>
      <c r="V431" s="41">
        <f t="shared" si="33"/>
        <v>4595400</v>
      </c>
      <c r="W431" s="41">
        <f t="shared" si="34"/>
        <v>5146848.0000000009</v>
      </c>
      <c r="X431" s="6"/>
      <c r="Y431" s="6">
        <v>2016</v>
      </c>
      <c r="Z431" s="42"/>
    </row>
    <row r="432" spans="1:26" ht="51" x14ac:dyDescent="0.2">
      <c r="A432" s="6" t="s">
        <v>1955</v>
      </c>
      <c r="B432" s="5" t="s">
        <v>32</v>
      </c>
      <c r="C432" s="5" t="s">
        <v>1956</v>
      </c>
      <c r="D432" s="5" t="s">
        <v>347</v>
      </c>
      <c r="E432" s="5" t="s">
        <v>1957</v>
      </c>
      <c r="F432" s="5" t="s">
        <v>1958</v>
      </c>
      <c r="G432" s="5" t="s">
        <v>1959</v>
      </c>
      <c r="H432" s="5" t="s">
        <v>1960</v>
      </c>
      <c r="I432" s="6" t="s">
        <v>39</v>
      </c>
      <c r="J432" s="6">
        <v>0</v>
      </c>
      <c r="K432" s="6">
        <v>430000000</v>
      </c>
      <c r="L432" s="5" t="s">
        <v>40</v>
      </c>
      <c r="M432" s="6" t="s">
        <v>41</v>
      </c>
      <c r="N432" s="6" t="s">
        <v>73</v>
      </c>
      <c r="O432" s="6" t="s">
        <v>43</v>
      </c>
      <c r="P432" s="6" t="s">
        <v>84</v>
      </c>
      <c r="Q432" s="6" t="s">
        <v>51</v>
      </c>
      <c r="R432" s="6">
        <v>736</v>
      </c>
      <c r="S432" s="6" t="s">
        <v>213</v>
      </c>
      <c r="T432" s="41">
        <v>100</v>
      </c>
      <c r="U432" s="41">
        <v>1000</v>
      </c>
      <c r="V432" s="41">
        <f t="shared" si="33"/>
        <v>100000</v>
      </c>
      <c r="W432" s="41">
        <f t="shared" si="34"/>
        <v>112000.00000000001</v>
      </c>
      <c r="X432" s="6"/>
      <c r="Y432" s="6">
        <v>2016</v>
      </c>
      <c r="Z432" s="42"/>
    </row>
    <row r="433" spans="1:26" ht="51" x14ac:dyDescent="0.2">
      <c r="A433" s="6" t="s">
        <v>1961</v>
      </c>
      <c r="B433" s="5" t="s">
        <v>32</v>
      </c>
      <c r="C433" s="5" t="s">
        <v>1956</v>
      </c>
      <c r="D433" s="5" t="s">
        <v>347</v>
      </c>
      <c r="E433" s="5" t="s">
        <v>1957</v>
      </c>
      <c r="F433" s="5" t="s">
        <v>1958</v>
      </c>
      <c r="G433" s="5" t="s">
        <v>1959</v>
      </c>
      <c r="H433" s="5" t="s">
        <v>1960</v>
      </c>
      <c r="I433" s="6" t="s">
        <v>39</v>
      </c>
      <c r="J433" s="6">
        <v>0</v>
      </c>
      <c r="K433" s="6">
        <v>430000000</v>
      </c>
      <c r="L433" s="5" t="s">
        <v>40</v>
      </c>
      <c r="M433" s="6" t="s">
        <v>41</v>
      </c>
      <c r="N433" s="6" t="s">
        <v>73</v>
      </c>
      <c r="O433" s="6" t="s">
        <v>43</v>
      </c>
      <c r="P433" s="6" t="s">
        <v>84</v>
      </c>
      <c r="Q433" s="6" t="s">
        <v>51</v>
      </c>
      <c r="R433" s="6">
        <v>736</v>
      </c>
      <c r="S433" s="6" t="s">
        <v>213</v>
      </c>
      <c r="T433" s="41">
        <v>80</v>
      </c>
      <c r="U433" s="41">
        <v>1000</v>
      </c>
      <c r="V433" s="41">
        <f t="shared" si="33"/>
        <v>80000</v>
      </c>
      <c r="W433" s="41">
        <f t="shared" si="34"/>
        <v>89600.000000000015</v>
      </c>
      <c r="X433" s="6"/>
      <c r="Y433" s="6">
        <v>2016</v>
      </c>
      <c r="Z433" s="42"/>
    </row>
    <row r="434" spans="1:26" ht="51" x14ac:dyDescent="0.2">
      <c r="A434" s="6" t="s">
        <v>1962</v>
      </c>
      <c r="B434" s="5" t="s">
        <v>32</v>
      </c>
      <c r="C434" s="5" t="s">
        <v>1905</v>
      </c>
      <c r="D434" s="5" t="s">
        <v>1906</v>
      </c>
      <c r="E434" s="5" t="s">
        <v>999</v>
      </c>
      <c r="F434" s="5" t="s">
        <v>1963</v>
      </c>
      <c r="G434" s="5" t="s">
        <v>1964</v>
      </c>
      <c r="H434" s="5" t="s">
        <v>1965</v>
      </c>
      <c r="I434" s="6" t="s">
        <v>47</v>
      </c>
      <c r="J434" s="6">
        <v>0</v>
      </c>
      <c r="K434" s="6">
        <v>430000000</v>
      </c>
      <c r="L434" s="5" t="s">
        <v>40</v>
      </c>
      <c r="M434" s="6" t="s">
        <v>94</v>
      </c>
      <c r="N434" s="6" t="s">
        <v>73</v>
      </c>
      <c r="O434" s="6" t="s">
        <v>43</v>
      </c>
      <c r="P434" s="6" t="s">
        <v>84</v>
      </c>
      <c r="Q434" s="6" t="s">
        <v>51</v>
      </c>
      <c r="R434" s="6" t="s">
        <v>96</v>
      </c>
      <c r="S434" s="6" t="s">
        <v>97</v>
      </c>
      <c r="T434" s="41">
        <v>6</v>
      </c>
      <c r="U434" s="41">
        <v>4725</v>
      </c>
      <c r="V434" s="41">
        <f t="shared" si="33"/>
        <v>28350</v>
      </c>
      <c r="W434" s="41">
        <f t="shared" si="34"/>
        <v>31752.000000000004</v>
      </c>
      <c r="X434" s="6"/>
      <c r="Y434" s="6">
        <v>2016</v>
      </c>
      <c r="Z434" s="42"/>
    </row>
    <row r="435" spans="1:26" ht="51" x14ac:dyDescent="0.2">
      <c r="A435" s="6" t="s">
        <v>1966</v>
      </c>
      <c r="B435" s="5" t="s">
        <v>32</v>
      </c>
      <c r="C435" s="5" t="s">
        <v>1905</v>
      </c>
      <c r="D435" s="5" t="s">
        <v>1906</v>
      </c>
      <c r="E435" s="5" t="s">
        <v>999</v>
      </c>
      <c r="F435" s="5" t="s">
        <v>1967</v>
      </c>
      <c r="G435" s="5" t="s">
        <v>1967</v>
      </c>
      <c r="H435" s="5" t="s">
        <v>1968</v>
      </c>
      <c r="I435" s="6" t="s">
        <v>47</v>
      </c>
      <c r="J435" s="6">
        <v>0</v>
      </c>
      <c r="K435" s="6">
        <v>430000000</v>
      </c>
      <c r="L435" s="5" t="s">
        <v>40</v>
      </c>
      <c r="M435" s="6" t="s">
        <v>94</v>
      </c>
      <c r="N435" s="6" t="s">
        <v>73</v>
      </c>
      <c r="O435" s="6" t="s">
        <v>43</v>
      </c>
      <c r="P435" s="6" t="s">
        <v>84</v>
      </c>
      <c r="Q435" s="6" t="s">
        <v>51</v>
      </c>
      <c r="R435" s="6" t="s">
        <v>96</v>
      </c>
      <c r="S435" s="6" t="s">
        <v>97</v>
      </c>
      <c r="T435" s="41">
        <v>6</v>
      </c>
      <c r="U435" s="41">
        <v>168750</v>
      </c>
      <c r="V435" s="41">
        <f t="shared" si="33"/>
        <v>1012500</v>
      </c>
      <c r="W435" s="41">
        <f t="shared" si="34"/>
        <v>1134000</v>
      </c>
      <c r="X435" s="6"/>
      <c r="Y435" s="6">
        <v>2016</v>
      </c>
      <c r="Z435" s="42"/>
    </row>
    <row r="436" spans="1:26" ht="51" x14ac:dyDescent="0.2">
      <c r="A436" s="6" t="s">
        <v>1969</v>
      </c>
      <c r="B436" s="5" t="s">
        <v>32</v>
      </c>
      <c r="C436" s="5" t="s">
        <v>1905</v>
      </c>
      <c r="D436" s="5" t="s">
        <v>1906</v>
      </c>
      <c r="E436" s="5" t="s">
        <v>999</v>
      </c>
      <c r="F436" s="5" t="s">
        <v>1970</v>
      </c>
      <c r="G436" s="5" t="s">
        <v>1970</v>
      </c>
      <c r="H436" s="5" t="s">
        <v>1971</v>
      </c>
      <c r="I436" s="6" t="s">
        <v>47</v>
      </c>
      <c r="J436" s="6">
        <v>0</v>
      </c>
      <c r="K436" s="6">
        <v>430000000</v>
      </c>
      <c r="L436" s="5" t="s">
        <v>40</v>
      </c>
      <c r="M436" s="6" t="s">
        <v>94</v>
      </c>
      <c r="N436" s="6" t="s">
        <v>73</v>
      </c>
      <c r="O436" s="6" t="s">
        <v>43</v>
      </c>
      <c r="P436" s="6" t="s">
        <v>84</v>
      </c>
      <c r="Q436" s="6" t="s">
        <v>51</v>
      </c>
      <c r="R436" s="6" t="s">
        <v>96</v>
      </c>
      <c r="S436" s="6" t="s">
        <v>97</v>
      </c>
      <c r="T436" s="41">
        <v>6</v>
      </c>
      <c r="U436" s="41">
        <v>92576.25</v>
      </c>
      <c r="V436" s="41">
        <f t="shared" si="33"/>
        <v>555457.5</v>
      </c>
      <c r="W436" s="41">
        <f t="shared" si="34"/>
        <v>622112.4</v>
      </c>
      <c r="X436" s="6"/>
      <c r="Y436" s="6">
        <v>2016</v>
      </c>
      <c r="Z436" s="42"/>
    </row>
    <row r="437" spans="1:26" ht="51" x14ac:dyDescent="0.2">
      <c r="A437" s="6" t="s">
        <v>1972</v>
      </c>
      <c r="B437" s="5" t="s">
        <v>32</v>
      </c>
      <c r="C437" s="5" t="s">
        <v>1905</v>
      </c>
      <c r="D437" s="5" t="s">
        <v>1906</v>
      </c>
      <c r="E437" s="5" t="s">
        <v>999</v>
      </c>
      <c r="F437" s="5" t="s">
        <v>1973</v>
      </c>
      <c r="G437" s="5" t="s">
        <v>1974</v>
      </c>
      <c r="H437" s="5" t="s">
        <v>1973</v>
      </c>
      <c r="I437" s="6" t="s">
        <v>47</v>
      </c>
      <c r="J437" s="6">
        <v>0</v>
      </c>
      <c r="K437" s="6">
        <v>430000000</v>
      </c>
      <c r="L437" s="5" t="s">
        <v>40</v>
      </c>
      <c r="M437" s="6" t="s">
        <v>94</v>
      </c>
      <c r="N437" s="6" t="s">
        <v>73</v>
      </c>
      <c r="O437" s="6" t="s">
        <v>43</v>
      </c>
      <c r="P437" s="6" t="s">
        <v>84</v>
      </c>
      <c r="Q437" s="6" t="s">
        <v>51</v>
      </c>
      <c r="R437" s="6" t="s">
        <v>96</v>
      </c>
      <c r="S437" s="6" t="s">
        <v>97</v>
      </c>
      <c r="T437" s="41">
        <v>6</v>
      </c>
      <c r="U437" s="41">
        <v>202500</v>
      </c>
      <c r="V437" s="41"/>
      <c r="W437" s="41"/>
      <c r="X437" s="6"/>
      <c r="Y437" s="6">
        <v>2016</v>
      </c>
      <c r="Z437" s="6" t="s">
        <v>1629</v>
      </c>
    </row>
    <row r="438" spans="1:26" ht="51" x14ac:dyDescent="0.2">
      <c r="A438" s="6" t="s">
        <v>1975</v>
      </c>
      <c r="B438" s="5" t="s">
        <v>32</v>
      </c>
      <c r="C438" s="5" t="s">
        <v>1905</v>
      </c>
      <c r="D438" s="5" t="s">
        <v>1906</v>
      </c>
      <c r="E438" s="5" t="s">
        <v>999</v>
      </c>
      <c r="F438" s="5" t="s">
        <v>1976</v>
      </c>
      <c r="G438" s="5" t="s">
        <v>1977</v>
      </c>
      <c r="H438" s="5" t="s">
        <v>1976</v>
      </c>
      <c r="I438" s="6" t="s">
        <v>47</v>
      </c>
      <c r="J438" s="6">
        <v>0</v>
      </c>
      <c r="K438" s="6">
        <v>430000000</v>
      </c>
      <c r="L438" s="5" t="s">
        <v>40</v>
      </c>
      <c r="M438" s="6" t="s">
        <v>94</v>
      </c>
      <c r="N438" s="6" t="s">
        <v>73</v>
      </c>
      <c r="O438" s="6" t="s">
        <v>43</v>
      </c>
      <c r="P438" s="6" t="s">
        <v>84</v>
      </c>
      <c r="Q438" s="6" t="s">
        <v>51</v>
      </c>
      <c r="R438" s="6" t="s">
        <v>96</v>
      </c>
      <c r="S438" s="6" t="s">
        <v>97</v>
      </c>
      <c r="T438" s="41">
        <v>6</v>
      </c>
      <c r="U438" s="41">
        <v>189000</v>
      </c>
      <c r="V438" s="41"/>
      <c r="W438" s="41"/>
      <c r="X438" s="6"/>
      <c r="Y438" s="6">
        <v>2016</v>
      </c>
      <c r="Z438" s="6" t="s">
        <v>1629</v>
      </c>
    </row>
    <row r="439" spans="1:26" ht="51" x14ac:dyDescent="0.2">
      <c r="A439" s="6" t="s">
        <v>1978</v>
      </c>
      <c r="B439" s="5" t="s">
        <v>32</v>
      </c>
      <c r="C439" s="5" t="s">
        <v>1905</v>
      </c>
      <c r="D439" s="5" t="s">
        <v>1906</v>
      </c>
      <c r="E439" s="5" t="s">
        <v>999</v>
      </c>
      <c r="F439" s="5" t="s">
        <v>1979</v>
      </c>
      <c r="G439" s="5" t="s">
        <v>1980</v>
      </c>
      <c r="H439" s="5" t="s">
        <v>1979</v>
      </c>
      <c r="I439" s="6" t="s">
        <v>47</v>
      </c>
      <c r="J439" s="6">
        <v>0</v>
      </c>
      <c r="K439" s="6">
        <v>430000000</v>
      </c>
      <c r="L439" s="5" t="s">
        <v>40</v>
      </c>
      <c r="M439" s="6" t="s">
        <v>94</v>
      </c>
      <c r="N439" s="6" t="s">
        <v>73</v>
      </c>
      <c r="O439" s="6" t="s">
        <v>43</v>
      </c>
      <c r="P439" s="6" t="s">
        <v>84</v>
      </c>
      <c r="Q439" s="6" t="s">
        <v>51</v>
      </c>
      <c r="R439" s="6" t="s">
        <v>96</v>
      </c>
      <c r="S439" s="6" t="s">
        <v>97</v>
      </c>
      <c r="T439" s="41">
        <v>4</v>
      </c>
      <c r="U439" s="41">
        <v>337500</v>
      </c>
      <c r="V439" s="41">
        <f t="shared" ref="V439:V452" si="35">T439*U439</f>
        <v>1350000</v>
      </c>
      <c r="W439" s="41">
        <f t="shared" ref="W439:W452" si="36">V439*1.12</f>
        <v>1512000.0000000002</v>
      </c>
      <c r="X439" s="6"/>
      <c r="Y439" s="6">
        <v>2016</v>
      </c>
      <c r="Z439" s="42"/>
    </row>
    <row r="440" spans="1:26" ht="153" x14ac:dyDescent="0.2">
      <c r="A440" s="6" t="s">
        <v>1981</v>
      </c>
      <c r="B440" s="5" t="s">
        <v>32</v>
      </c>
      <c r="C440" s="5" t="s">
        <v>1982</v>
      </c>
      <c r="D440" s="5" t="s">
        <v>106</v>
      </c>
      <c r="E440" s="5" t="s">
        <v>1983</v>
      </c>
      <c r="F440" s="5" t="s">
        <v>1984</v>
      </c>
      <c r="G440" s="5" t="s">
        <v>1985</v>
      </c>
      <c r="H440" s="5" t="s">
        <v>1986</v>
      </c>
      <c r="I440" s="6" t="s">
        <v>39</v>
      </c>
      <c r="J440" s="6">
        <v>0</v>
      </c>
      <c r="K440" s="6">
        <v>430000000</v>
      </c>
      <c r="L440" s="5" t="s">
        <v>40</v>
      </c>
      <c r="M440" s="6" t="s">
        <v>41</v>
      </c>
      <c r="N440" s="6" t="s">
        <v>73</v>
      </c>
      <c r="O440" s="6" t="s">
        <v>43</v>
      </c>
      <c r="P440" s="6" t="s">
        <v>84</v>
      </c>
      <c r="Q440" s="6" t="s">
        <v>51</v>
      </c>
      <c r="R440" s="6" t="s">
        <v>96</v>
      </c>
      <c r="S440" s="6" t="s">
        <v>97</v>
      </c>
      <c r="T440" s="41">
        <v>20</v>
      </c>
      <c r="U440" s="41">
        <v>5400</v>
      </c>
      <c r="V440" s="41">
        <f t="shared" si="35"/>
        <v>108000</v>
      </c>
      <c r="W440" s="41">
        <f t="shared" si="36"/>
        <v>120960.00000000001</v>
      </c>
      <c r="X440" s="6"/>
      <c r="Y440" s="6">
        <v>2016</v>
      </c>
      <c r="Z440" s="42"/>
    </row>
    <row r="441" spans="1:26" ht="153" x14ac:dyDescent="0.2">
      <c r="A441" s="6" t="s">
        <v>1987</v>
      </c>
      <c r="B441" s="5" t="s">
        <v>32</v>
      </c>
      <c r="C441" s="5" t="s">
        <v>1982</v>
      </c>
      <c r="D441" s="5" t="s">
        <v>106</v>
      </c>
      <c r="E441" s="5" t="s">
        <v>1988</v>
      </c>
      <c r="F441" s="5" t="s">
        <v>1984</v>
      </c>
      <c r="G441" s="5" t="s">
        <v>1989</v>
      </c>
      <c r="H441" s="5" t="s">
        <v>1990</v>
      </c>
      <c r="I441" s="6" t="s">
        <v>39</v>
      </c>
      <c r="J441" s="6">
        <v>0</v>
      </c>
      <c r="K441" s="6">
        <v>430000000</v>
      </c>
      <c r="L441" s="5" t="s">
        <v>40</v>
      </c>
      <c r="M441" s="6" t="s">
        <v>41</v>
      </c>
      <c r="N441" s="6" t="s">
        <v>73</v>
      </c>
      <c r="O441" s="6" t="s">
        <v>43</v>
      </c>
      <c r="P441" s="6" t="s">
        <v>84</v>
      </c>
      <c r="Q441" s="6" t="s">
        <v>51</v>
      </c>
      <c r="R441" s="6" t="s">
        <v>96</v>
      </c>
      <c r="S441" s="6" t="s">
        <v>97</v>
      </c>
      <c r="T441" s="41">
        <v>20</v>
      </c>
      <c r="U441" s="41">
        <v>6750</v>
      </c>
      <c r="V441" s="41">
        <f t="shared" si="35"/>
        <v>135000</v>
      </c>
      <c r="W441" s="41">
        <f t="shared" si="36"/>
        <v>151200</v>
      </c>
      <c r="X441" s="6"/>
      <c r="Y441" s="6">
        <v>2016</v>
      </c>
      <c r="Z441" s="42"/>
    </row>
    <row r="442" spans="1:26" ht="153" x14ac:dyDescent="0.2">
      <c r="A442" s="6" t="s">
        <v>1991</v>
      </c>
      <c r="B442" s="5" t="s">
        <v>32</v>
      </c>
      <c r="C442" s="5" t="s">
        <v>1982</v>
      </c>
      <c r="D442" s="5" t="s">
        <v>106</v>
      </c>
      <c r="E442" s="5" t="s">
        <v>1992</v>
      </c>
      <c r="F442" s="5" t="s">
        <v>1984</v>
      </c>
      <c r="G442" s="5" t="s">
        <v>1993</v>
      </c>
      <c r="H442" s="5" t="s">
        <v>1994</v>
      </c>
      <c r="I442" s="6" t="s">
        <v>39</v>
      </c>
      <c r="J442" s="6">
        <v>0</v>
      </c>
      <c r="K442" s="6">
        <v>430000000</v>
      </c>
      <c r="L442" s="5" t="s">
        <v>40</v>
      </c>
      <c r="M442" s="6" t="s">
        <v>41</v>
      </c>
      <c r="N442" s="6" t="s">
        <v>73</v>
      </c>
      <c r="O442" s="6" t="s">
        <v>43</v>
      </c>
      <c r="P442" s="6" t="s">
        <v>84</v>
      </c>
      <c r="Q442" s="6" t="s">
        <v>51</v>
      </c>
      <c r="R442" s="6" t="s">
        <v>96</v>
      </c>
      <c r="S442" s="6" t="s">
        <v>97</v>
      </c>
      <c r="T442" s="41">
        <v>20</v>
      </c>
      <c r="U442" s="41">
        <v>10125</v>
      </c>
      <c r="V442" s="41">
        <f t="shared" si="35"/>
        <v>202500</v>
      </c>
      <c r="W442" s="41">
        <f t="shared" si="36"/>
        <v>226800.00000000003</v>
      </c>
      <c r="X442" s="6"/>
      <c r="Y442" s="6">
        <v>2016</v>
      </c>
      <c r="Z442" s="42"/>
    </row>
    <row r="443" spans="1:26" ht="153" x14ac:dyDescent="0.2">
      <c r="A443" s="6" t="s">
        <v>1995</v>
      </c>
      <c r="B443" s="5" t="s">
        <v>32</v>
      </c>
      <c r="C443" s="5" t="s">
        <v>1982</v>
      </c>
      <c r="D443" s="5" t="s">
        <v>106</v>
      </c>
      <c r="E443" s="5" t="s">
        <v>1996</v>
      </c>
      <c r="F443" s="5" t="s">
        <v>1984</v>
      </c>
      <c r="G443" s="5" t="s">
        <v>1997</v>
      </c>
      <c r="H443" s="5" t="s">
        <v>1998</v>
      </c>
      <c r="I443" s="6" t="s">
        <v>39</v>
      </c>
      <c r="J443" s="6">
        <v>0</v>
      </c>
      <c r="K443" s="6">
        <v>430000000</v>
      </c>
      <c r="L443" s="5" t="s">
        <v>40</v>
      </c>
      <c r="M443" s="6" t="s">
        <v>41</v>
      </c>
      <c r="N443" s="6" t="s">
        <v>73</v>
      </c>
      <c r="O443" s="6" t="s">
        <v>43</v>
      </c>
      <c r="P443" s="6" t="s">
        <v>84</v>
      </c>
      <c r="Q443" s="6" t="s">
        <v>51</v>
      </c>
      <c r="R443" s="6" t="s">
        <v>96</v>
      </c>
      <c r="S443" s="6" t="s">
        <v>97</v>
      </c>
      <c r="T443" s="41">
        <v>20</v>
      </c>
      <c r="U443" s="41">
        <v>13500</v>
      </c>
      <c r="V443" s="41">
        <f t="shared" si="35"/>
        <v>270000</v>
      </c>
      <c r="W443" s="41">
        <f t="shared" si="36"/>
        <v>302400</v>
      </c>
      <c r="X443" s="6"/>
      <c r="Y443" s="6">
        <v>2016</v>
      </c>
      <c r="Z443" s="42"/>
    </row>
    <row r="444" spans="1:26" ht="89.25" x14ac:dyDescent="0.2">
      <c r="A444" s="6" t="s">
        <v>1999</v>
      </c>
      <c r="B444" s="5" t="s">
        <v>32</v>
      </c>
      <c r="C444" s="5" t="s">
        <v>2000</v>
      </c>
      <c r="D444" s="5" t="s">
        <v>2001</v>
      </c>
      <c r="E444" s="5" t="s">
        <v>2002</v>
      </c>
      <c r="F444" s="5" t="s">
        <v>2003</v>
      </c>
      <c r="G444" s="5" t="s">
        <v>2004</v>
      </c>
      <c r="H444" s="5" t="s">
        <v>2005</v>
      </c>
      <c r="I444" s="6" t="s">
        <v>39</v>
      </c>
      <c r="J444" s="6">
        <v>0</v>
      </c>
      <c r="K444" s="6">
        <v>430000000</v>
      </c>
      <c r="L444" s="5" t="s">
        <v>40</v>
      </c>
      <c r="M444" s="6" t="s">
        <v>41</v>
      </c>
      <c r="N444" s="6" t="s">
        <v>73</v>
      </c>
      <c r="O444" s="6" t="s">
        <v>43</v>
      </c>
      <c r="P444" s="6" t="s">
        <v>84</v>
      </c>
      <c r="Q444" s="6" t="s">
        <v>51</v>
      </c>
      <c r="R444" s="6" t="s">
        <v>96</v>
      </c>
      <c r="S444" s="6" t="s">
        <v>97</v>
      </c>
      <c r="T444" s="41">
        <v>6</v>
      </c>
      <c r="U444" s="41">
        <v>6750</v>
      </c>
      <c r="V444" s="41">
        <f t="shared" si="35"/>
        <v>40500</v>
      </c>
      <c r="W444" s="41">
        <f t="shared" si="36"/>
        <v>45360.000000000007</v>
      </c>
      <c r="X444" s="6"/>
      <c r="Y444" s="6">
        <v>2016</v>
      </c>
      <c r="Z444" s="42"/>
    </row>
    <row r="445" spans="1:26" ht="102" x14ac:dyDescent="0.2">
      <c r="A445" s="6" t="s">
        <v>2006</v>
      </c>
      <c r="B445" s="5" t="s">
        <v>32</v>
      </c>
      <c r="C445" s="5" t="s">
        <v>2000</v>
      </c>
      <c r="D445" s="5" t="s">
        <v>2001</v>
      </c>
      <c r="E445" s="5" t="s">
        <v>2002</v>
      </c>
      <c r="F445" s="5" t="s">
        <v>2003</v>
      </c>
      <c r="G445" s="5" t="s">
        <v>2007</v>
      </c>
      <c r="H445" s="5" t="s">
        <v>2008</v>
      </c>
      <c r="I445" s="6" t="s">
        <v>39</v>
      </c>
      <c r="J445" s="6">
        <v>0</v>
      </c>
      <c r="K445" s="6">
        <v>430000000</v>
      </c>
      <c r="L445" s="5" t="s">
        <v>40</v>
      </c>
      <c r="M445" s="6" t="s">
        <v>41</v>
      </c>
      <c r="N445" s="6" t="s">
        <v>73</v>
      </c>
      <c r="O445" s="6" t="s">
        <v>43</v>
      </c>
      <c r="P445" s="6" t="s">
        <v>84</v>
      </c>
      <c r="Q445" s="6" t="s">
        <v>51</v>
      </c>
      <c r="R445" s="6" t="s">
        <v>96</v>
      </c>
      <c r="S445" s="6" t="s">
        <v>97</v>
      </c>
      <c r="T445" s="41">
        <v>6</v>
      </c>
      <c r="U445" s="41">
        <v>9450</v>
      </c>
      <c r="V445" s="41">
        <f t="shared" si="35"/>
        <v>56700</v>
      </c>
      <c r="W445" s="41">
        <f t="shared" si="36"/>
        <v>63504.000000000007</v>
      </c>
      <c r="X445" s="6"/>
      <c r="Y445" s="6">
        <v>2016</v>
      </c>
      <c r="Z445" s="42"/>
    </row>
    <row r="446" spans="1:26" ht="89.25" x14ac:dyDescent="0.2">
      <c r="A446" s="6" t="s">
        <v>2009</v>
      </c>
      <c r="B446" s="5" t="s">
        <v>32</v>
      </c>
      <c r="C446" s="5" t="s">
        <v>2010</v>
      </c>
      <c r="D446" s="5" t="s">
        <v>2001</v>
      </c>
      <c r="E446" s="5" t="s">
        <v>2002</v>
      </c>
      <c r="F446" s="5" t="s">
        <v>2011</v>
      </c>
      <c r="G446" s="5" t="s">
        <v>2012</v>
      </c>
      <c r="H446" s="5" t="s">
        <v>2013</v>
      </c>
      <c r="I446" s="6" t="s">
        <v>39</v>
      </c>
      <c r="J446" s="6">
        <v>0</v>
      </c>
      <c r="K446" s="6">
        <v>430000000</v>
      </c>
      <c r="L446" s="5" t="s">
        <v>40</v>
      </c>
      <c r="M446" s="6" t="s">
        <v>41</v>
      </c>
      <c r="N446" s="6" t="s">
        <v>73</v>
      </c>
      <c r="O446" s="6" t="s">
        <v>43</v>
      </c>
      <c r="P446" s="6" t="s">
        <v>84</v>
      </c>
      <c r="Q446" s="6" t="s">
        <v>51</v>
      </c>
      <c r="R446" s="6" t="s">
        <v>96</v>
      </c>
      <c r="S446" s="6" t="s">
        <v>97</v>
      </c>
      <c r="T446" s="41">
        <v>6</v>
      </c>
      <c r="U446" s="41">
        <v>12150</v>
      </c>
      <c r="V446" s="41">
        <f t="shared" si="35"/>
        <v>72900</v>
      </c>
      <c r="W446" s="41">
        <f t="shared" si="36"/>
        <v>81648.000000000015</v>
      </c>
      <c r="X446" s="6"/>
      <c r="Y446" s="6">
        <v>2016</v>
      </c>
      <c r="Z446" s="42"/>
    </row>
    <row r="447" spans="1:26" ht="89.25" x14ac:dyDescent="0.2">
      <c r="A447" s="6" t="s">
        <v>2014</v>
      </c>
      <c r="B447" s="5" t="s">
        <v>32</v>
      </c>
      <c r="C447" s="5" t="s">
        <v>2015</v>
      </c>
      <c r="D447" s="5" t="s">
        <v>2001</v>
      </c>
      <c r="E447" s="5" t="s">
        <v>2002</v>
      </c>
      <c r="F447" s="5" t="s">
        <v>2016</v>
      </c>
      <c r="G447" s="5" t="s">
        <v>2017</v>
      </c>
      <c r="H447" s="5" t="s">
        <v>2018</v>
      </c>
      <c r="I447" s="6" t="s">
        <v>39</v>
      </c>
      <c r="J447" s="6">
        <v>0</v>
      </c>
      <c r="K447" s="6">
        <v>430000000</v>
      </c>
      <c r="L447" s="5" t="s">
        <v>40</v>
      </c>
      <c r="M447" s="6" t="s">
        <v>41</v>
      </c>
      <c r="N447" s="6" t="s">
        <v>73</v>
      </c>
      <c r="O447" s="6" t="s">
        <v>43</v>
      </c>
      <c r="P447" s="6" t="s">
        <v>84</v>
      </c>
      <c r="Q447" s="6" t="s">
        <v>51</v>
      </c>
      <c r="R447" s="6" t="s">
        <v>96</v>
      </c>
      <c r="S447" s="6" t="s">
        <v>97</v>
      </c>
      <c r="T447" s="41">
        <v>6</v>
      </c>
      <c r="U447" s="41">
        <v>13500</v>
      </c>
      <c r="V447" s="41">
        <f t="shared" si="35"/>
        <v>81000</v>
      </c>
      <c r="W447" s="41">
        <f t="shared" si="36"/>
        <v>90720.000000000015</v>
      </c>
      <c r="X447" s="6"/>
      <c r="Y447" s="6">
        <v>2016</v>
      </c>
      <c r="Z447" s="42"/>
    </row>
    <row r="448" spans="1:26" ht="89.25" x14ac:dyDescent="0.2">
      <c r="A448" s="6" t="s">
        <v>2019</v>
      </c>
      <c r="B448" s="5" t="s">
        <v>32</v>
      </c>
      <c r="C448" s="5" t="s">
        <v>2020</v>
      </c>
      <c r="D448" s="5" t="s">
        <v>2001</v>
      </c>
      <c r="E448" s="5" t="s">
        <v>2002</v>
      </c>
      <c r="F448" s="5" t="s">
        <v>2021</v>
      </c>
      <c r="G448" s="5" t="s">
        <v>2022</v>
      </c>
      <c r="H448" s="5" t="s">
        <v>2023</v>
      </c>
      <c r="I448" s="6" t="s">
        <v>39</v>
      </c>
      <c r="J448" s="6">
        <v>0</v>
      </c>
      <c r="K448" s="6">
        <v>430000000</v>
      </c>
      <c r="L448" s="5" t="s">
        <v>40</v>
      </c>
      <c r="M448" s="6" t="s">
        <v>41</v>
      </c>
      <c r="N448" s="6" t="s">
        <v>73</v>
      </c>
      <c r="O448" s="6" t="s">
        <v>43</v>
      </c>
      <c r="P448" s="6" t="s">
        <v>84</v>
      </c>
      <c r="Q448" s="6" t="s">
        <v>51</v>
      </c>
      <c r="R448" s="6" t="s">
        <v>96</v>
      </c>
      <c r="S448" s="6" t="s">
        <v>97</v>
      </c>
      <c r="T448" s="41">
        <v>6</v>
      </c>
      <c r="U448" s="41">
        <v>16200</v>
      </c>
      <c r="V448" s="41">
        <f t="shared" si="35"/>
        <v>97200</v>
      </c>
      <c r="W448" s="41">
        <f t="shared" si="36"/>
        <v>108864.00000000001</v>
      </c>
      <c r="X448" s="6"/>
      <c r="Y448" s="6">
        <v>2016</v>
      </c>
      <c r="Z448" s="42"/>
    </row>
    <row r="449" spans="1:26" ht="89.25" x14ac:dyDescent="0.2">
      <c r="A449" s="6" t="s">
        <v>2024</v>
      </c>
      <c r="B449" s="5" t="s">
        <v>32</v>
      </c>
      <c r="C449" s="5" t="s">
        <v>2025</v>
      </c>
      <c r="D449" s="5" t="s">
        <v>2001</v>
      </c>
      <c r="E449" s="5" t="s">
        <v>2002</v>
      </c>
      <c r="F449" s="5" t="s">
        <v>2026</v>
      </c>
      <c r="G449" s="5" t="s">
        <v>2027</v>
      </c>
      <c r="H449" s="5" t="s">
        <v>2028</v>
      </c>
      <c r="I449" s="6" t="s">
        <v>39</v>
      </c>
      <c r="J449" s="6">
        <v>0</v>
      </c>
      <c r="K449" s="6">
        <v>430000000</v>
      </c>
      <c r="L449" s="5" t="s">
        <v>40</v>
      </c>
      <c r="M449" s="6" t="s">
        <v>41</v>
      </c>
      <c r="N449" s="6" t="s">
        <v>73</v>
      </c>
      <c r="O449" s="6" t="s">
        <v>43</v>
      </c>
      <c r="P449" s="6" t="s">
        <v>84</v>
      </c>
      <c r="Q449" s="6" t="s">
        <v>51</v>
      </c>
      <c r="R449" s="6" t="s">
        <v>96</v>
      </c>
      <c r="S449" s="6" t="s">
        <v>97</v>
      </c>
      <c r="T449" s="41">
        <v>6</v>
      </c>
      <c r="U449" s="41">
        <v>20250</v>
      </c>
      <c r="V449" s="41">
        <f t="shared" si="35"/>
        <v>121500</v>
      </c>
      <c r="W449" s="41">
        <f t="shared" si="36"/>
        <v>136080</v>
      </c>
      <c r="X449" s="6"/>
      <c r="Y449" s="6">
        <v>2016</v>
      </c>
      <c r="Z449" s="42"/>
    </row>
    <row r="450" spans="1:26" ht="89.25" x14ac:dyDescent="0.2">
      <c r="A450" s="6" t="s">
        <v>2029</v>
      </c>
      <c r="B450" s="5" t="s">
        <v>32</v>
      </c>
      <c r="C450" s="5" t="s">
        <v>2030</v>
      </c>
      <c r="D450" s="5" t="s">
        <v>2001</v>
      </c>
      <c r="E450" s="5" t="s">
        <v>2002</v>
      </c>
      <c r="F450" s="5" t="s">
        <v>2031</v>
      </c>
      <c r="G450" s="5" t="s">
        <v>2032</v>
      </c>
      <c r="H450" s="5" t="s">
        <v>2033</v>
      </c>
      <c r="I450" s="6" t="s">
        <v>39</v>
      </c>
      <c r="J450" s="6">
        <v>0</v>
      </c>
      <c r="K450" s="6">
        <v>430000000</v>
      </c>
      <c r="L450" s="5" t="s">
        <v>40</v>
      </c>
      <c r="M450" s="6" t="s">
        <v>41</v>
      </c>
      <c r="N450" s="6" t="s">
        <v>73</v>
      </c>
      <c r="O450" s="6" t="s">
        <v>43</v>
      </c>
      <c r="P450" s="6" t="s">
        <v>84</v>
      </c>
      <c r="Q450" s="6" t="s">
        <v>51</v>
      </c>
      <c r="R450" s="6" t="s">
        <v>96</v>
      </c>
      <c r="S450" s="6" t="s">
        <v>97</v>
      </c>
      <c r="T450" s="41">
        <v>6</v>
      </c>
      <c r="U450" s="41">
        <v>27000</v>
      </c>
      <c r="V450" s="41">
        <f t="shared" si="35"/>
        <v>162000</v>
      </c>
      <c r="W450" s="41">
        <f t="shared" si="36"/>
        <v>181440.00000000003</v>
      </c>
      <c r="X450" s="6"/>
      <c r="Y450" s="6">
        <v>2016</v>
      </c>
      <c r="Z450" s="42"/>
    </row>
    <row r="451" spans="1:26" ht="51" x14ac:dyDescent="0.2">
      <c r="A451" s="6" t="s">
        <v>2034</v>
      </c>
      <c r="B451" s="5" t="s">
        <v>32</v>
      </c>
      <c r="C451" s="5" t="s">
        <v>2035</v>
      </c>
      <c r="D451" s="5" t="s">
        <v>2036</v>
      </c>
      <c r="E451" s="5" t="s">
        <v>2037</v>
      </c>
      <c r="F451" s="5" t="s">
        <v>2038</v>
      </c>
      <c r="G451" s="5" t="s">
        <v>2039</v>
      </c>
      <c r="H451" s="5" t="s">
        <v>2040</v>
      </c>
      <c r="I451" s="6" t="s">
        <v>39</v>
      </c>
      <c r="J451" s="6">
        <v>0</v>
      </c>
      <c r="K451" s="6">
        <v>430000000</v>
      </c>
      <c r="L451" s="5" t="s">
        <v>40</v>
      </c>
      <c r="M451" s="6" t="s">
        <v>41</v>
      </c>
      <c r="N451" s="6" t="s">
        <v>73</v>
      </c>
      <c r="O451" s="6" t="s">
        <v>43</v>
      </c>
      <c r="P451" s="6" t="s">
        <v>84</v>
      </c>
      <c r="Q451" s="6" t="s">
        <v>51</v>
      </c>
      <c r="R451" s="6" t="s">
        <v>96</v>
      </c>
      <c r="S451" s="6" t="s">
        <v>97</v>
      </c>
      <c r="T451" s="41">
        <v>5000</v>
      </c>
      <c r="U451" s="41">
        <v>45</v>
      </c>
      <c r="V451" s="41">
        <f t="shared" si="35"/>
        <v>225000</v>
      </c>
      <c r="W451" s="41">
        <f t="shared" si="36"/>
        <v>252000.00000000003</v>
      </c>
      <c r="X451" s="6"/>
      <c r="Y451" s="6">
        <v>2016</v>
      </c>
      <c r="Z451" s="42"/>
    </row>
    <row r="452" spans="1:26" ht="51" x14ac:dyDescent="0.2">
      <c r="A452" s="6" t="s">
        <v>2041</v>
      </c>
      <c r="B452" s="5" t="s">
        <v>32</v>
      </c>
      <c r="C452" s="5" t="s">
        <v>2042</v>
      </c>
      <c r="D452" s="5" t="s">
        <v>2043</v>
      </c>
      <c r="E452" s="5" t="s">
        <v>2044</v>
      </c>
      <c r="F452" s="5" t="s">
        <v>2045</v>
      </c>
      <c r="G452" s="5" t="s">
        <v>2046</v>
      </c>
      <c r="H452" s="5" t="s">
        <v>2047</v>
      </c>
      <c r="I452" s="6" t="s">
        <v>39</v>
      </c>
      <c r="J452" s="6">
        <v>0</v>
      </c>
      <c r="K452" s="6">
        <v>430000000</v>
      </c>
      <c r="L452" s="5" t="s">
        <v>40</v>
      </c>
      <c r="M452" s="6" t="s">
        <v>41</v>
      </c>
      <c r="N452" s="6" t="s">
        <v>73</v>
      </c>
      <c r="O452" s="6" t="s">
        <v>43</v>
      </c>
      <c r="P452" s="6" t="s">
        <v>84</v>
      </c>
      <c r="Q452" s="6" t="s">
        <v>51</v>
      </c>
      <c r="R452" s="6" t="s">
        <v>96</v>
      </c>
      <c r="S452" s="6" t="s">
        <v>97</v>
      </c>
      <c r="T452" s="41">
        <v>2</v>
      </c>
      <c r="U452" s="41">
        <v>135000</v>
      </c>
      <c r="V452" s="41">
        <f t="shared" si="35"/>
        <v>270000</v>
      </c>
      <c r="W452" s="41">
        <f t="shared" si="36"/>
        <v>302400</v>
      </c>
      <c r="X452" s="6"/>
      <c r="Y452" s="6">
        <v>2016</v>
      </c>
      <c r="Z452" s="42"/>
    </row>
    <row r="453" spans="1:26" ht="51" x14ac:dyDescent="0.2">
      <c r="A453" s="6" t="s">
        <v>2048</v>
      </c>
      <c r="B453" s="5" t="s">
        <v>32</v>
      </c>
      <c r="C453" s="5" t="s">
        <v>2049</v>
      </c>
      <c r="D453" s="5" t="s">
        <v>2050</v>
      </c>
      <c r="E453" s="5" t="s">
        <v>2051</v>
      </c>
      <c r="F453" s="5" t="s">
        <v>2052</v>
      </c>
      <c r="G453" s="5" t="s">
        <v>2053</v>
      </c>
      <c r="H453" s="5" t="s">
        <v>2054</v>
      </c>
      <c r="I453" s="6" t="s">
        <v>47</v>
      </c>
      <c r="J453" s="6">
        <v>75</v>
      </c>
      <c r="K453" s="6">
        <v>430000000</v>
      </c>
      <c r="L453" s="5" t="s">
        <v>40</v>
      </c>
      <c r="M453" s="6" t="s">
        <v>41</v>
      </c>
      <c r="N453" s="6" t="s">
        <v>73</v>
      </c>
      <c r="O453" s="6" t="s">
        <v>43</v>
      </c>
      <c r="P453" s="6" t="s">
        <v>84</v>
      </c>
      <c r="Q453" s="6" t="s">
        <v>45</v>
      </c>
      <c r="R453" s="6" t="s">
        <v>96</v>
      </c>
      <c r="S453" s="6" t="s">
        <v>97</v>
      </c>
      <c r="T453" s="41">
        <v>10</v>
      </c>
      <c r="U453" s="41">
        <v>54000</v>
      </c>
      <c r="V453" s="41"/>
      <c r="W453" s="41"/>
      <c r="X453" s="6" t="s">
        <v>47</v>
      </c>
      <c r="Y453" s="6">
        <v>2016</v>
      </c>
      <c r="Z453" s="5"/>
    </row>
    <row r="454" spans="1:26" ht="51" x14ac:dyDescent="0.2">
      <c r="A454" s="6" t="s">
        <v>2055</v>
      </c>
      <c r="B454" s="5" t="s">
        <v>32</v>
      </c>
      <c r="C454" s="5" t="s">
        <v>2049</v>
      </c>
      <c r="D454" s="5" t="s">
        <v>2050</v>
      </c>
      <c r="E454" s="5" t="s">
        <v>2051</v>
      </c>
      <c r="F454" s="5" t="s">
        <v>2052</v>
      </c>
      <c r="G454" s="5" t="s">
        <v>2053</v>
      </c>
      <c r="H454" s="5" t="s">
        <v>2054</v>
      </c>
      <c r="I454" s="6" t="s">
        <v>47</v>
      </c>
      <c r="J454" s="6">
        <v>75</v>
      </c>
      <c r="K454" s="6">
        <v>430000000</v>
      </c>
      <c r="L454" s="5" t="s">
        <v>40</v>
      </c>
      <c r="M454" s="6" t="s">
        <v>591</v>
      </c>
      <c r="N454" s="6" t="s">
        <v>73</v>
      </c>
      <c r="O454" s="6" t="s">
        <v>43</v>
      </c>
      <c r="P454" s="6" t="s">
        <v>84</v>
      </c>
      <c r="Q454" s="6" t="s">
        <v>45</v>
      </c>
      <c r="R454" s="6" t="s">
        <v>96</v>
      </c>
      <c r="S454" s="6" t="s">
        <v>97</v>
      </c>
      <c r="T454" s="41">
        <v>10</v>
      </c>
      <c r="U454" s="41">
        <v>535500</v>
      </c>
      <c r="V454" s="41">
        <f>T454*U454</f>
        <v>5355000</v>
      </c>
      <c r="W454" s="41">
        <f>V454*1.12</f>
        <v>5997600.0000000009</v>
      </c>
      <c r="X454" s="6" t="s">
        <v>47</v>
      </c>
      <c r="Y454" s="6">
        <v>2016</v>
      </c>
      <c r="Z454" s="6" t="s">
        <v>1578</v>
      </c>
    </row>
    <row r="455" spans="1:26" ht="51" x14ac:dyDescent="0.2">
      <c r="A455" s="6" t="s">
        <v>2056</v>
      </c>
      <c r="B455" s="5" t="s">
        <v>32</v>
      </c>
      <c r="C455" s="5" t="s">
        <v>2057</v>
      </c>
      <c r="D455" s="5" t="s">
        <v>2058</v>
      </c>
      <c r="E455" s="5" t="s">
        <v>2059</v>
      </c>
      <c r="F455" s="5" t="s">
        <v>2060</v>
      </c>
      <c r="G455" s="5" t="s">
        <v>2061</v>
      </c>
      <c r="H455" s="5" t="s">
        <v>2062</v>
      </c>
      <c r="I455" s="6" t="s">
        <v>60</v>
      </c>
      <c r="J455" s="6">
        <v>0</v>
      </c>
      <c r="K455" s="6">
        <v>430000000</v>
      </c>
      <c r="L455" s="5" t="s">
        <v>40</v>
      </c>
      <c r="M455" s="6" t="s">
        <v>41</v>
      </c>
      <c r="N455" s="6" t="s">
        <v>73</v>
      </c>
      <c r="O455" s="6" t="s">
        <v>43</v>
      </c>
      <c r="P455" s="6" t="s">
        <v>84</v>
      </c>
      <c r="Q455" s="6" t="s">
        <v>51</v>
      </c>
      <c r="R455" s="6">
        <v>166</v>
      </c>
      <c r="S455" s="6" t="s">
        <v>152</v>
      </c>
      <c r="T455" s="41">
        <v>5000</v>
      </c>
      <c r="U455" s="41">
        <v>369.9</v>
      </c>
      <c r="V455" s="41">
        <f>T455*U455</f>
        <v>1849500</v>
      </c>
      <c r="W455" s="41">
        <f>V455*1.12</f>
        <v>2071440.0000000002</v>
      </c>
      <c r="X455" s="6"/>
      <c r="Y455" s="6">
        <v>2016</v>
      </c>
      <c r="Z455" s="42"/>
    </row>
    <row r="456" spans="1:26" ht="51" x14ac:dyDescent="0.2">
      <c r="A456" s="6" t="s">
        <v>2063</v>
      </c>
      <c r="B456" s="5" t="s">
        <v>32</v>
      </c>
      <c r="C456" s="5" t="s">
        <v>2064</v>
      </c>
      <c r="D456" s="5" t="s">
        <v>2065</v>
      </c>
      <c r="E456" s="5" t="s">
        <v>2066</v>
      </c>
      <c r="F456" s="5" t="s">
        <v>2060</v>
      </c>
      <c r="G456" s="5" t="s">
        <v>2067</v>
      </c>
      <c r="H456" s="5" t="s">
        <v>2068</v>
      </c>
      <c r="I456" s="6" t="s">
        <v>60</v>
      </c>
      <c r="J456" s="6">
        <v>0</v>
      </c>
      <c r="K456" s="6">
        <v>430000000</v>
      </c>
      <c r="L456" s="5" t="s">
        <v>40</v>
      </c>
      <c r="M456" s="6" t="s">
        <v>41</v>
      </c>
      <c r="N456" s="6" t="s">
        <v>73</v>
      </c>
      <c r="O456" s="6" t="s">
        <v>43</v>
      </c>
      <c r="P456" s="6" t="s">
        <v>84</v>
      </c>
      <c r="Q456" s="6" t="s">
        <v>51</v>
      </c>
      <c r="R456" s="6">
        <v>166</v>
      </c>
      <c r="S456" s="6" t="s">
        <v>152</v>
      </c>
      <c r="T456" s="41">
        <v>2000</v>
      </c>
      <c r="U456" s="41">
        <v>662.85</v>
      </c>
      <c r="V456" s="41">
        <f>T456*U456</f>
        <v>1325700</v>
      </c>
      <c r="W456" s="41">
        <f>V456*1.12</f>
        <v>1484784.0000000002</v>
      </c>
      <c r="X456" s="6"/>
      <c r="Y456" s="6">
        <v>2016</v>
      </c>
      <c r="Z456" s="42"/>
    </row>
    <row r="457" spans="1:26" ht="63.75" x14ac:dyDescent="0.2">
      <c r="A457" s="6" t="s">
        <v>2069</v>
      </c>
      <c r="B457" s="5" t="s">
        <v>32</v>
      </c>
      <c r="C457" s="5" t="s">
        <v>2070</v>
      </c>
      <c r="D457" s="5" t="s">
        <v>2071</v>
      </c>
      <c r="E457" s="5" t="s">
        <v>2072</v>
      </c>
      <c r="F457" s="5" t="s">
        <v>999</v>
      </c>
      <c r="G457" s="5" t="s">
        <v>2073</v>
      </c>
      <c r="H457" s="5" t="s">
        <v>2074</v>
      </c>
      <c r="I457" s="6" t="s">
        <v>47</v>
      </c>
      <c r="J457" s="6">
        <v>0</v>
      </c>
      <c r="K457" s="6">
        <v>430000000</v>
      </c>
      <c r="L457" s="5" t="s">
        <v>40</v>
      </c>
      <c r="M457" s="6" t="s">
        <v>41</v>
      </c>
      <c r="N457" s="6" t="s">
        <v>73</v>
      </c>
      <c r="O457" s="6" t="s">
        <v>43</v>
      </c>
      <c r="P457" s="6" t="s">
        <v>84</v>
      </c>
      <c r="Q457" s="6" t="s">
        <v>51</v>
      </c>
      <c r="R457" s="6" t="s">
        <v>96</v>
      </c>
      <c r="S457" s="6" t="s">
        <v>97</v>
      </c>
      <c r="T457" s="41">
        <v>5</v>
      </c>
      <c r="U457" s="41">
        <v>70875</v>
      </c>
      <c r="V457" s="41"/>
      <c r="W457" s="41"/>
      <c r="X457" s="6"/>
      <c r="Y457" s="6">
        <v>2016</v>
      </c>
      <c r="Z457" s="5"/>
    </row>
    <row r="458" spans="1:26" ht="63.75" x14ac:dyDescent="0.2">
      <c r="A458" s="6" t="s">
        <v>2075</v>
      </c>
      <c r="B458" s="5" t="s">
        <v>32</v>
      </c>
      <c r="C458" s="5" t="s">
        <v>2070</v>
      </c>
      <c r="D458" s="5" t="s">
        <v>2071</v>
      </c>
      <c r="E458" s="5" t="s">
        <v>2072</v>
      </c>
      <c r="F458" s="5" t="s">
        <v>999</v>
      </c>
      <c r="G458" s="5" t="s">
        <v>2073</v>
      </c>
      <c r="H458" s="5" t="s">
        <v>2074</v>
      </c>
      <c r="I458" s="6" t="s">
        <v>47</v>
      </c>
      <c r="J458" s="6">
        <v>0</v>
      </c>
      <c r="K458" s="6">
        <v>430000000</v>
      </c>
      <c r="L458" s="5" t="s">
        <v>40</v>
      </c>
      <c r="M458" s="6" t="s">
        <v>591</v>
      </c>
      <c r="N458" s="6" t="s">
        <v>73</v>
      </c>
      <c r="O458" s="6" t="s">
        <v>43</v>
      </c>
      <c r="P458" s="6" t="s">
        <v>84</v>
      </c>
      <c r="Q458" s="6" t="s">
        <v>51</v>
      </c>
      <c r="R458" s="6" t="s">
        <v>96</v>
      </c>
      <c r="S458" s="6" t="s">
        <v>97</v>
      </c>
      <c r="T458" s="41">
        <v>5</v>
      </c>
      <c r="U458" s="41">
        <v>159468.75</v>
      </c>
      <c r="V458" s="41">
        <f>T458*U458</f>
        <v>797343.75</v>
      </c>
      <c r="W458" s="41">
        <f>V458*1.12</f>
        <v>893025.00000000012</v>
      </c>
      <c r="X458" s="6"/>
      <c r="Y458" s="6">
        <v>2016</v>
      </c>
      <c r="Z458" s="6" t="s">
        <v>1578</v>
      </c>
    </row>
    <row r="459" spans="1:26" ht="51" x14ac:dyDescent="0.2">
      <c r="A459" s="6" t="s">
        <v>2076</v>
      </c>
      <c r="B459" s="5" t="s">
        <v>32</v>
      </c>
      <c r="C459" s="5" t="s">
        <v>2077</v>
      </c>
      <c r="D459" s="5" t="s">
        <v>923</v>
      </c>
      <c r="E459" s="5" t="s">
        <v>2078</v>
      </c>
      <c r="F459" s="5" t="s">
        <v>965</v>
      </c>
      <c r="G459" s="5" t="s">
        <v>2079</v>
      </c>
      <c r="H459" s="5" t="s">
        <v>2080</v>
      </c>
      <c r="I459" s="6" t="s">
        <v>47</v>
      </c>
      <c r="J459" s="6">
        <v>0</v>
      </c>
      <c r="K459" s="6">
        <v>430000000</v>
      </c>
      <c r="L459" s="5" t="s">
        <v>40</v>
      </c>
      <c r="M459" s="6" t="s">
        <v>41</v>
      </c>
      <c r="N459" s="6" t="s">
        <v>73</v>
      </c>
      <c r="O459" s="6" t="s">
        <v>43</v>
      </c>
      <c r="P459" s="6" t="s">
        <v>84</v>
      </c>
      <c r="Q459" s="6" t="s">
        <v>51</v>
      </c>
      <c r="R459" s="6" t="s">
        <v>96</v>
      </c>
      <c r="S459" s="6" t="s">
        <v>97</v>
      </c>
      <c r="T459" s="41">
        <v>100</v>
      </c>
      <c r="U459" s="41">
        <v>5116.5</v>
      </c>
      <c r="V459" s="41"/>
      <c r="W459" s="41"/>
      <c r="X459" s="6"/>
      <c r="Y459" s="6">
        <v>2016</v>
      </c>
      <c r="Z459" s="5"/>
    </row>
    <row r="460" spans="1:26" ht="51" x14ac:dyDescent="0.2">
      <c r="A460" s="6" t="s">
        <v>2081</v>
      </c>
      <c r="B460" s="5" t="s">
        <v>32</v>
      </c>
      <c r="C460" s="5" t="s">
        <v>2077</v>
      </c>
      <c r="D460" s="5" t="s">
        <v>923</v>
      </c>
      <c r="E460" s="5" t="s">
        <v>2078</v>
      </c>
      <c r="F460" s="5" t="s">
        <v>965</v>
      </c>
      <c r="G460" s="5" t="s">
        <v>2079</v>
      </c>
      <c r="H460" s="5" t="s">
        <v>2080</v>
      </c>
      <c r="I460" s="6" t="s">
        <v>47</v>
      </c>
      <c r="J460" s="6">
        <v>0</v>
      </c>
      <c r="K460" s="6">
        <v>430000000</v>
      </c>
      <c r="L460" s="5" t="s">
        <v>40</v>
      </c>
      <c r="M460" s="6" t="s">
        <v>591</v>
      </c>
      <c r="N460" s="6" t="s">
        <v>73</v>
      </c>
      <c r="O460" s="6" t="s">
        <v>43</v>
      </c>
      <c r="P460" s="6" t="s">
        <v>84</v>
      </c>
      <c r="Q460" s="6" t="s">
        <v>51</v>
      </c>
      <c r="R460" s="6" t="s">
        <v>96</v>
      </c>
      <c r="S460" s="6" t="s">
        <v>97</v>
      </c>
      <c r="T460" s="41">
        <v>100</v>
      </c>
      <c r="U460" s="41">
        <v>9712.125</v>
      </c>
      <c r="V460" s="41">
        <f>T460*U460</f>
        <v>971212.5</v>
      </c>
      <c r="W460" s="41">
        <f>V460*1.12</f>
        <v>1087758</v>
      </c>
      <c r="X460" s="6"/>
      <c r="Y460" s="6">
        <v>2016</v>
      </c>
      <c r="Z460" s="6" t="s">
        <v>567</v>
      </c>
    </row>
    <row r="461" spans="1:26" ht="51" x14ac:dyDescent="0.2">
      <c r="A461" s="6" t="s">
        <v>2082</v>
      </c>
      <c r="B461" s="5" t="s">
        <v>32</v>
      </c>
      <c r="C461" s="5" t="s">
        <v>2083</v>
      </c>
      <c r="D461" s="5" t="s">
        <v>2084</v>
      </c>
      <c r="E461" s="5" t="s">
        <v>2085</v>
      </c>
      <c r="F461" s="5" t="s">
        <v>2086</v>
      </c>
      <c r="G461" s="5" t="s">
        <v>2087</v>
      </c>
      <c r="H461" s="5" t="s">
        <v>2088</v>
      </c>
      <c r="I461" s="6" t="s">
        <v>47</v>
      </c>
      <c r="J461" s="6">
        <v>0</v>
      </c>
      <c r="K461" s="6">
        <v>430000000</v>
      </c>
      <c r="L461" s="5" t="s">
        <v>40</v>
      </c>
      <c r="M461" s="6" t="s">
        <v>41</v>
      </c>
      <c r="N461" s="6" t="s">
        <v>73</v>
      </c>
      <c r="O461" s="6" t="s">
        <v>43</v>
      </c>
      <c r="P461" s="6" t="s">
        <v>84</v>
      </c>
      <c r="Q461" s="6" t="s">
        <v>51</v>
      </c>
      <c r="R461" s="6" t="s">
        <v>96</v>
      </c>
      <c r="S461" s="6" t="s">
        <v>97</v>
      </c>
      <c r="T461" s="41">
        <v>4</v>
      </c>
      <c r="U461" s="41">
        <v>9720</v>
      </c>
      <c r="V461" s="41"/>
      <c r="W461" s="41"/>
      <c r="X461" s="6"/>
      <c r="Y461" s="6">
        <v>2016</v>
      </c>
      <c r="Z461" s="5"/>
    </row>
    <row r="462" spans="1:26" ht="51" x14ac:dyDescent="0.2">
      <c r="A462" s="6" t="s">
        <v>2089</v>
      </c>
      <c r="B462" s="5" t="s">
        <v>32</v>
      </c>
      <c r="C462" s="5" t="s">
        <v>2083</v>
      </c>
      <c r="D462" s="5" t="s">
        <v>2084</v>
      </c>
      <c r="E462" s="5" t="s">
        <v>2085</v>
      </c>
      <c r="F462" s="5" t="s">
        <v>2086</v>
      </c>
      <c r="G462" s="5" t="s">
        <v>2087</v>
      </c>
      <c r="H462" s="5" t="s">
        <v>2088</v>
      </c>
      <c r="I462" s="6" t="s">
        <v>47</v>
      </c>
      <c r="J462" s="6">
        <v>0</v>
      </c>
      <c r="K462" s="6">
        <v>430000000</v>
      </c>
      <c r="L462" s="5" t="s">
        <v>40</v>
      </c>
      <c r="M462" s="6" t="s">
        <v>591</v>
      </c>
      <c r="N462" s="6" t="s">
        <v>73</v>
      </c>
      <c r="O462" s="6" t="s">
        <v>43</v>
      </c>
      <c r="P462" s="6" t="s">
        <v>84</v>
      </c>
      <c r="Q462" s="6" t="s">
        <v>51</v>
      </c>
      <c r="R462" s="6" t="s">
        <v>96</v>
      </c>
      <c r="S462" s="6" t="s">
        <v>97</v>
      </c>
      <c r="T462" s="41">
        <v>4</v>
      </c>
      <c r="U462" s="41">
        <v>21870</v>
      </c>
      <c r="V462" s="41">
        <f>T462*U462</f>
        <v>87480</v>
      </c>
      <c r="W462" s="41">
        <f>V462*1.12</f>
        <v>97977.600000000006</v>
      </c>
      <c r="X462" s="6"/>
      <c r="Y462" s="6">
        <v>2016</v>
      </c>
      <c r="Z462" s="6" t="s">
        <v>567</v>
      </c>
    </row>
    <row r="463" spans="1:26" ht="51" x14ac:dyDescent="0.2">
      <c r="A463" s="6" t="s">
        <v>2090</v>
      </c>
      <c r="B463" s="5" t="s">
        <v>32</v>
      </c>
      <c r="C463" s="5" t="s">
        <v>2091</v>
      </c>
      <c r="D463" s="5" t="s">
        <v>2092</v>
      </c>
      <c r="E463" s="5" t="s">
        <v>2093</v>
      </c>
      <c r="F463" s="5" t="s">
        <v>2094</v>
      </c>
      <c r="G463" s="5" t="s">
        <v>2095</v>
      </c>
      <c r="H463" s="5" t="s">
        <v>2096</v>
      </c>
      <c r="I463" s="6" t="s">
        <v>47</v>
      </c>
      <c r="J463" s="6">
        <v>0</v>
      </c>
      <c r="K463" s="6">
        <v>430000000</v>
      </c>
      <c r="L463" s="5" t="s">
        <v>40</v>
      </c>
      <c r="M463" s="6" t="s">
        <v>41</v>
      </c>
      <c r="N463" s="6" t="s">
        <v>73</v>
      </c>
      <c r="O463" s="6" t="s">
        <v>43</v>
      </c>
      <c r="P463" s="6" t="s">
        <v>84</v>
      </c>
      <c r="Q463" s="6" t="s">
        <v>51</v>
      </c>
      <c r="R463" s="6" t="s">
        <v>96</v>
      </c>
      <c r="S463" s="6" t="s">
        <v>97</v>
      </c>
      <c r="T463" s="41">
        <v>4</v>
      </c>
      <c r="U463" s="41">
        <v>77058</v>
      </c>
      <c r="V463" s="41"/>
      <c r="W463" s="41"/>
      <c r="X463" s="6"/>
      <c r="Y463" s="6">
        <v>2016</v>
      </c>
      <c r="Z463" s="5"/>
    </row>
    <row r="464" spans="1:26" ht="51" x14ac:dyDescent="0.2">
      <c r="A464" s="6" t="s">
        <v>2097</v>
      </c>
      <c r="B464" s="5" t="s">
        <v>32</v>
      </c>
      <c r="C464" s="5" t="s">
        <v>2091</v>
      </c>
      <c r="D464" s="5" t="s">
        <v>2092</v>
      </c>
      <c r="E464" s="5" t="s">
        <v>2093</v>
      </c>
      <c r="F464" s="5" t="s">
        <v>2094</v>
      </c>
      <c r="G464" s="5" t="s">
        <v>2095</v>
      </c>
      <c r="H464" s="5" t="s">
        <v>2096</v>
      </c>
      <c r="I464" s="6" t="s">
        <v>47</v>
      </c>
      <c r="J464" s="6">
        <v>0</v>
      </c>
      <c r="K464" s="6">
        <v>430000000</v>
      </c>
      <c r="L464" s="5" t="s">
        <v>40</v>
      </c>
      <c r="M464" s="6" t="s">
        <v>591</v>
      </c>
      <c r="N464" s="6" t="s">
        <v>73</v>
      </c>
      <c r="O464" s="6" t="s">
        <v>43</v>
      </c>
      <c r="P464" s="6" t="s">
        <v>84</v>
      </c>
      <c r="Q464" s="6" t="s">
        <v>51</v>
      </c>
      <c r="R464" s="6" t="s">
        <v>96</v>
      </c>
      <c r="S464" s="6" t="s">
        <v>97</v>
      </c>
      <c r="T464" s="41">
        <v>4</v>
      </c>
      <c r="U464" s="41">
        <v>173380.5</v>
      </c>
      <c r="V464" s="41">
        <f>T464*U464</f>
        <v>693522</v>
      </c>
      <c r="W464" s="41">
        <f>V464*1.12</f>
        <v>776744.64000000013</v>
      </c>
      <c r="X464" s="6"/>
      <c r="Y464" s="6">
        <v>2016</v>
      </c>
      <c r="Z464" s="6" t="s">
        <v>567</v>
      </c>
    </row>
    <row r="465" spans="1:26" ht="51" x14ac:dyDescent="0.2">
      <c r="A465" s="6" t="s">
        <v>2098</v>
      </c>
      <c r="B465" s="5" t="s">
        <v>32</v>
      </c>
      <c r="C465" s="5" t="s">
        <v>2077</v>
      </c>
      <c r="D465" s="5" t="s">
        <v>923</v>
      </c>
      <c r="E465" s="5" t="s">
        <v>2099</v>
      </c>
      <c r="F465" s="5" t="s">
        <v>965</v>
      </c>
      <c r="G465" s="5" t="s">
        <v>2100</v>
      </c>
      <c r="H465" s="5" t="s">
        <v>2101</v>
      </c>
      <c r="I465" s="6" t="s">
        <v>47</v>
      </c>
      <c r="J465" s="6">
        <v>0</v>
      </c>
      <c r="K465" s="6">
        <v>430000000</v>
      </c>
      <c r="L465" s="5" t="s">
        <v>40</v>
      </c>
      <c r="M465" s="6" t="s">
        <v>41</v>
      </c>
      <c r="N465" s="6" t="s">
        <v>73</v>
      </c>
      <c r="O465" s="6" t="s">
        <v>43</v>
      </c>
      <c r="P465" s="6" t="s">
        <v>84</v>
      </c>
      <c r="Q465" s="6" t="s">
        <v>51</v>
      </c>
      <c r="R465" s="6" t="s">
        <v>96</v>
      </c>
      <c r="S465" s="6" t="s">
        <v>97</v>
      </c>
      <c r="T465" s="41">
        <v>6</v>
      </c>
      <c r="U465" s="41">
        <v>10746</v>
      </c>
      <c r="V465" s="41"/>
      <c r="W465" s="41"/>
      <c r="X465" s="6"/>
      <c r="Y465" s="6">
        <v>2016</v>
      </c>
      <c r="Z465" s="5"/>
    </row>
    <row r="466" spans="1:26" ht="51" x14ac:dyDescent="0.2">
      <c r="A466" s="6" t="s">
        <v>2102</v>
      </c>
      <c r="B466" s="5" t="s">
        <v>32</v>
      </c>
      <c r="C466" s="5" t="s">
        <v>2077</v>
      </c>
      <c r="D466" s="5" t="s">
        <v>923</v>
      </c>
      <c r="E466" s="5" t="s">
        <v>2099</v>
      </c>
      <c r="F466" s="5" t="s">
        <v>965</v>
      </c>
      <c r="G466" s="5" t="s">
        <v>2100</v>
      </c>
      <c r="H466" s="5" t="s">
        <v>2101</v>
      </c>
      <c r="I466" s="6" t="s">
        <v>47</v>
      </c>
      <c r="J466" s="6">
        <v>0</v>
      </c>
      <c r="K466" s="6">
        <v>430000000</v>
      </c>
      <c r="L466" s="5" t="s">
        <v>40</v>
      </c>
      <c r="M466" s="6" t="s">
        <v>591</v>
      </c>
      <c r="N466" s="6" t="s">
        <v>73</v>
      </c>
      <c r="O466" s="6" t="s">
        <v>43</v>
      </c>
      <c r="P466" s="6" t="s">
        <v>84</v>
      </c>
      <c r="Q466" s="6" t="s">
        <v>51</v>
      </c>
      <c r="R466" s="6" t="s">
        <v>96</v>
      </c>
      <c r="S466" s="6" t="s">
        <v>97</v>
      </c>
      <c r="T466" s="41">
        <v>6</v>
      </c>
      <c r="U466" s="41">
        <v>24178.5</v>
      </c>
      <c r="V466" s="41">
        <f t="shared" ref="V466:V473" si="37">T466*U466</f>
        <v>145071</v>
      </c>
      <c r="W466" s="41">
        <f t="shared" ref="W466:W473" si="38">V466*1.12</f>
        <v>162479.52000000002</v>
      </c>
      <c r="X466" s="6"/>
      <c r="Y466" s="6">
        <v>2016</v>
      </c>
      <c r="Z466" s="6" t="s">
        <v>567</v>
      </c>
    </row>
    <row r="467" spans="1:26" ht="51" x14ac:dyDescent="0.2">
      <c r="A467" s="6" t="s">
        <v>2103</v>
      </c>
      <c r="B467" s="5" t="s">
        <v>32</v>
      </c>
      <c r="C467" s="5" t="s">
        <v>2104</v>
      </c>
      <c r="D467" s="5" t="s">
        <v>2105</v>
      </c>
      <c r="E467" s="5" t="s">
        <v>2106</v>
      </c>
      <c r="F467" s="5" t="s">
        <v>2107</v>
      </c>
      <c r="G467" s="5" t="s">
        <v>2108</v>
      </c>
      <c r="H467" s="5" t="s">
        <v>2109</v>
      </c>
      <c r="I467" s="6" t="s">
        <v>47</v>
      </c>
      <c r="J467" s="6">
        <v>0</v>
      </c>
      <c r="K467" s="6">
        <v>430000000</v>
      </c>
      <c r="L467" s="5" t="s">
        <v>40</v>
      </c>
      <c r="M467" s="6" t="s">
        <v>41</v>
      </c>
      <c r="N467" s="6" t="s">
        <v>73</v>
      </c>
      <c r="O467" s="6" t="s">
        <v>43</v>
      </c>
      <c r="P467" s="6" t="s">
        <v>84</v>
      </c>
      <c r="Q467" s="6" t="s">
        <v>51</v>
      </c>
      <c r="R467" s="6" t="s">
        <v>75</v>
      </c>
      <c r="S467" s="6" t="s">
        <v>76</v>
      </c>
      <c r="T467" s="41">
        <v>2</v>
      </c>
      <c r="U467" s="41">
        <v>1620000</v>
      </c>
      <c r="V467" s="41">
        <f t="shared" si="37"/>
        <v>3240000</v>
      </c>
      <c r="W467" s="41">
        <f t="shared" si="38"/>
        <v>3628800.0000000005</v>
      </c>
      <c r="X467" s="6"/>
      <c r="Y467" s="6">
        <v>2016</v>
      </c>
      <c r="Z467" s="42"/>
    </row>
    <row r="468" spans="1:26" ht="51" x14ac:dyDescent="0.2">
      <c r="A468" s="6" t="s">
        <v>2110</v>
      </c>
      <c r="B468" s="5" t="s">
        <v>32</v>
      </c>
      <c r="C468" s="5" t="s">
        <v>2104</v>
      </c>
      <c r="D468" s="5" t="s">
        <v>2105</v>
      </c>
      <c r="E468" s="5" t="s">
        <v>2106</v>
      </c>
      <c r="F468" s="5" t="s">
        <v>2107</v>
      </c>
      <c r="G468" s="5" t="s">
        <v>2111</v>
      </c>
      <c r="H468" s="5" t="s">
        <v>2112</v>
      </c>
      <c r="I468" s="6" t="s">
        <v>47</v>
      </c>
      <c r="J468" s="6">
        <v>0</v>
      </c>
      <c r="K468" s="6">
        <v>430000000</v>
      </c>
      <c r="L468" s="5" t="s">
        <v>40</v>
      </c>
      <c r="M468" s="6" t="s">
        <v>41</v>
      </c>
      <c r="N468" s="6" t="s">
        <v>73</v>
      </c>
      <c r="O468" s="6" t="s">
        <v>43</v>
      </c>
      <c r="P468" s="6" t="s">
        <v>84</v>
      </c>
      <c r="Q468" s="6" t="s">
        <v>51</v>
      </c>
      <c r="R468" s="6" t="s">
        <v>75</v>
      </c>
      <c r="S468" s="6" t="s">
        <v>76</v>
      </c>
      <c r="T468" s="41">
        <v>2</v>
      </c>
      <c r="U468" s="41">
        <v>540000</v>
      </c>
      <c r="V468" s="41">
        <f t="shared" si="37"/>
        <v>1080000</v>
      </c>
      <c r="W468" s="41">
        <f t="shared" si="38"/>
        <v>1209600</v>
      </c>
      <c r="X468" s="6"/>
      <c r="Y468" s="6">
        <v>2016</v>
      </c>
      <c r="Z468" s="42"/>
    </row>
    <row r="469" spans="1:26" ht="51" x14ac:dyDescent="0.2">
      <c r="A469" s="6" t="s">
        <v>2113</v>
      </c>
      <c r="B469" s="5" t="s">
        <v>32</v>
      </c>
      <c r="C469" s="5" t="s">
        <v>2114</v>
      </c>
      <c r="D469" s="5" t="s">
        <v>2115</v>
      </c>
      <c r="E469" s="5" t="s">
        <v>2116</v>
      </c>
      <c r="F469" s="5" t="s">
        <v>2117</v>
      </c>
      <c r="G469" s="5" t="s">
        <v>2118</v>
      </c>
      <c r="H469" s="5" t="s">
        <v>2119</v>
      </c>
      <c r="I469" s="6" t="s">
        <v>47</v>
      </c>
      <c r="J469" s="6">
        <v>0</v>
      </c>
      <c r="K469" s="6">
        <v>430000000</v>
      </c>
      <c r="L469" s="5" t="s">
        <v>40</v>
      </c>
      <c r="M469" s="6" t="s">
        <v>41</v>
      </c>
      <c r="N469" s="6" t="s">
        <v>73</v>
      </c>
      <c r="O469" s="6" t="s">
        <v>43</v>
      </c>
      <c r="P469" s="6" t="s">
        <v>84</v>
      </c>
      <c r="Q469" s="6" t="s">
        <v>51</v>
      </c>
      <c r="R469" s="6" t="s">
        <v>96</v>
      </c>
      <c r="S469" s="6" t="s">
        <v>97</v>
      </c>
      <c r="T469" s="41">
        <v>18</v>
      </c>
      <c r="U469" s="41">
        <v>7695</v>
      </c>
      <c r="V469" s="41">
        <f t="shared" si="37"/>
        <v>138510</v>
      </c>
      <c r="W469" s="41">
        <f t="shared" si="38"/>
        <v>155131.20000000001</v>
      </c>
      <c r="X469" s="6"/>
      <c r="Y469" s="6">
        <v>2016</v>
      </c>
      <c r="Z469" s="42"/>
    </row>
    <row r="470" spans="1:26" ht="51" x14ac:dyDescent="0.2">
      <c r="A470" s="6" t="s">
        <v>2120</v>
      </c>
      <c r="B470" s="5" t="s">
        <v>32</v>
      </c>
      <c r="C470" s="5" t="s">
        <v>2070</v>
      </c>
      <c r="D470" s="5" t="s">
        <v>2071</v>
      </c>
      <c r="E470" s="5" t="s">
        <v>2121</v>
      </c>
      <c r="F470" s="5" t="s">
        <v>999</v>
      </c>
      <c r="G470" s="5" t="s">
        <v>2122</v>
      </c>
      <c r="H470" s="5" t="s">
        <v>2123</v>
      </c>
      <c r="I470" s="6" t="s">
        <v>47</v>
      </c>
      <c r="J470" s="6">
        <v>0</v>
      </c>
      <c r="K470" s="6">
        <v>430000000</v>
      </c>
      <c r="L470" s="5" t="s">
        <v>40</v>
      </c>
      <c r="M470" s="6" t="s">
        <v>41</v>
      </c>
      <c r="N470" s="6" t="s">
        <v>73</v>
      </c>
      <c r="O470" s="6" t="s">
        <v>43</v>
      </c>
      <c r="P470" s="6" t="s">
        <v>84</v>
      </c>
      <c r="Q470" s="6" t="s">
        <v>51</v>
      </c>
      <c r="R470" s="6" t="s">
        <v>96</v>
      </c>
      <c r="S470" s="6" t="s">
        <v>97</v>
      </c>
      <c r="T470" s="41">
        <v>6</v>
      </c>
      <c r="U470" s="41">
        <v>94500</v>
      </c>
      <c r="V470" s="41">
        <f t="shared" si="37"/>
        <v>567000</v>
      </c>
      <c r="W470" s="41">
        <f t="shared" si="38"/>
        <v>635040.00000000012</v>
      </c>
      <c r="X470" s="6"/>
      <c r="Y470" s="6">
        <v>2016</v>
      </c>
      <c r="Z470" s="42"/>
    </row>
    <row r="471" spans="1:26" ht="51" x14ac:dyDescent="0.2">
      <c r="A471" s="6" t="s">
        <v>2124</v>
      </c>
      <c r="B471" s="5" t="s">
        <v>32</v>
      </c>
      <c r="C471" s="5" t="s">
        <v>2125</v>
      </c>
      <c r="D471" s="5" t="s">
        <v>2126</v>
      </c>
      <c r="E471" s="5" t="s">
        <v>2127</v>
      </c>
      <c r="F471" s="5" t="s">
        <v>2128</v>
      </c>
      <c r="G471" s="5" t="s">
        <v>2129</v>
      </c>
      <c r="H471" s="5" t="s">
        <v>2130</v>
      </c>
      <c r="I471" s="6" t="s">
        <v>47</v>
      </c>
      <c r="J471" s="6">
        <v>0</v>
      </c>
      <c r="K471" s="6">
        <v>430000000</v>
      </c>
      <c r="L471" s="5" t="s">
        <v>40</v>
      </c>
      <c r="M471" s="6" t="s">
        <v>41</v>
      </c>
      <c r="N471" s="6" t="s">
        <v>73</v>
      </c>
      <c r="O471" s="6" t="s">
        <v>43</v>
      </c>
      <c r="P471" s="6" t="s">
        <v>84</v>
      </c>
      <c r="Q471" s="6" t="s">
        <v>51</v>
      </c>
      <c r="R471" s="6" t="s">
        <v>96</v>
      </c>
      <c r="S471" s="6" t="s">
        <v>97</v>
      </c>
      <c r="T471" s="41">
        <v>4</v>
      </c>
      <c r="U471" s="41">
        <v>6750</v>
      </c>
      <c r="V471" s="41">
        <f t="shared" si="37"/>
        <v>27000</v>
      </c>
      <c r="W471" s="41">
        <f t="shared" si="38"/>
        <v>30240.000000000004</v>
      </c>
      <c r="X471" s="6"/>
      <c r="Y471" s="6">
        <v>2016</v>
      </c>
      <c r="Z471" s="42"/>
    </row>
    <row r="472" spans="1:26" ht="51" x14ac:dyDescent="0.2">
      <c r="A472" s="6" t="s">
        <v>2131</v>
      </c>
      <c r="B472" s="5" t="s">
        <v>32</v>
      </c>
      <c r="C472" s="5" t="s">
        <v>2077</v>
      </c>
      <c r="D472" s="5" t="s">
        <v>923</v>
      </c>
      <c r="E472" s="5" t="s">
        <v>2132</v>
      </c>
      <c r="F472" s="5" t="s">
        <v>965</v>
      </c>
      <c r="G472" s="5" t="s">
        <v>2133</v>
      </c>
      <c r="H472" s="5" t="s">
        <v>2134</v>
      </c>
      <c r="I472" s="6" t="s">
        <v>47</v>
      </c>
      <c r="J472" s="6">
        <v>0</v>
      </c>
      <c r="K472" s="6">
        <v>430000000</v>
      </c>
      <c r="L472" s="5" t="s">
        <v>40</v>
      </c>
      <c r="M472" s="6" t="s">
        <v>41</v>
      </c>
      <c r="N472" s="6" t="s">
        <v>73</v>
      </c>
      <c r="O472" s="6" t="s">
        <v>43</v>
      </c>
      <c r="P472" s="6" t="s">
        <v>84</v>
      </c>
      <c r="Q472" s="6" t="s">
        <v>51</v>
      </c>
      <c r="R472" s="6" t="s">
        <v>96</v>
      </c>
      <c r="S472" s="6" t="s">
        <v>97</v>
      </c>
      <c r="T472" s="41">
        <v>6</v>
      </c>
      <c r="U472" s="41">
        <v>18900</v>
      </c>
      <c r="V472" s="41">
        <f t="shared" si="37"/>
        <v>113400</v>
      </c>
      <c r="W472" s="41">
        <f t="shared" si="38"/>
        <v>127008.00000000001</v>
      </c>
      <c r="X472" s="6"/>
      <c r="Y472" s="6">
        <v>2016</v>
      </c>
      <c r="Z472" s="42"/>
    </row>
    <row r="473" spans="1:26" ht="153" x14ac:dyDescent="0.2">
      <c r="A473" s="6" t="s">
        <v>2135</v>
      </c>
      <c r="B473" s="5" t="s">
        <v>32</v>
      </c>
      <c r="C473" s="5" t="s">
        <v>2077</v>
      </c>
      <c r="D473" s="5" t="s">
        <v>923</v>
      </c>
      <c r="E473" s="5" t="s">
        <v>2136</v>
      </c>
      <c r="F473" s="5" t="s">
        <v>965</v>
      </c>
      <c r="G473" s="5" t="s">
        <v>2137</v>
      </c>
      <c r="H473" s="5" t="s">
        <v>2138</v>
      </c>
      <c r="I473" s="6" t="s">
        <v>47</v>
      </c>
      <c r="J473" s="6">
        <v>0</v>
      </c>
      <c r="K473" s="6">
        <v>430000000</v>
      </c>
      <c r="L473" s="5" t="s">
        <v>40</v>
      </c>
      <c r="M473" s="6" t="s">
        <v>41</v>
      </c>
      <c r="N473" s="6" t="s">
        <v>73</v>
      </c>
      <c r="O473" s="6" t="s">
        <v>43</v>
      </c>
      <c r="P473" s="6" t="s">
        <v>84</v>
      </c>
      <c r="Q473" s="6" t="s">
        <v>51</v>
      </c>
      <c r="R473" s="6" t="s">
        <v>96</v>
      </c>
      <c r="S473" s="6" t="s">
        <v>97</v>
      </c>
      <c r="T473" s="41">
        <v>6</v>
      </c>
      <c r="U473" s="41">
        <v>10800</v>
      </c>
      <c r="V473" s="41">
        <f t="shared" si="37"/>
        <v>64800</v>
      </c>
      <c r="W473" s="41">
        <f t="shared" si="38"/>
        <v>72576</v>
      </c>
      <c r="X473" s="6"/>
      <c r="Y473" s="6">
        <v>2016</v>
      </c>
      <c r="Z473" s="42"/>
    </row>
    <row r="474" spans="1:26" ht="51" x14ac:dyDescent="0.2">
      <c r="A474" s="6" t="s">
        <v>2139</v>
      </c>
      <c r="B474" s="5" t="s">
        <v>32</v>
      </c>
      <c r="C474" s="5" t="s">
        <v>2140</v>
      </c>
      <c r="D474" s="5" t="s">
        <v>2141</v>
      </c>
      <c r="E474" s="5" t="s">
        <v>2142</v>
      </c>
      <c r="F474" s="5" t="s">
        <v>2143</v>
      </c>
      <c r="G474" s="5" t="s">
        <v>2144</v>
      </c>
      <c r="H474" s="5" t="s">
        <v>2145</v>
      </c>
      <c r="I474" s="6" t="s">
        <v>47</v>
      </c>
      <c r="J474" s="6">
        <v>0</v>
      </c>
      <c r="K474" s="6">
        <v>430000000</v>
      </c>
      <c r="L474" s="5" t="s">
        <v>40</v>
      </c>
      <c r="M474" s="6" t="s">
        <v>41</v>
      </c>
      <c r="N474" s="6" t="s">
        <v>73</v>
      </c>
      <c r="O474" s="6" t="s">
        <v>43</v>
      </c>
      <c r="P474" s="6" t="s">
        <v>84</v>
      </c>
      <c r="Q474" s="6" t="s">
        <v>51</v>
      </c>
      <c r="R474" s="6" t="s">
        <v>96</v>
      </c>
      <c r="S474" s="6" t="s">
        <v>97</v>
      </c>
      <c r="T474" s="41">
        <v>2</v>
      </c>
      <c r="U474" s="41">
        <v>1128.5999999999999</v>
      </c>
      <c r="V474" s="41"/>
      <c r="W474" s="41"/>
      <c r="X474" s="6"/>
      <c r="Y474" s="6">
        <v>2016</v>
      </c>
      <c r="Z474" s="6" t="s">
        <v>1629</v>
      </c>
    </row>
    <row r="475" spans="1:26" ht="51" x14ac:dyDescent="0.2">
      <c r="A475" s="6" t="s">
        <v>2146</v>
      </c>
      <c r="B475" s="5" t="s">
        <v>32</v>
      </c>
      <c r="C475" s="5" t="s">
        <v>2147</v>
      </c>
      <c r="D475" s="5" t="s">
        <v>916</v>
      </c>
      <c r="E475" s="5" t="s">
        <v>2148</v>
      </c>
      <c r="F475" s="5" t="s">
        <v>2149</v>
      </c>
      <c r="G475" s="5" t="s">
        <v>2150</v>
      </c>
      <c r="H475" s="5" t="s">
        <v>2151</v>
      </c>
      <c r="I475" s="6" t="s">
        <v>47</v>
      </c>
      <c r="J475" s="6">
        <v>0</v>
      </c>
      <c r="K475" s="6">
        <v>430000000</v>
      </c>
      <c r="L475" s="5" t="s">
        <v>40</v>
      </c>
      <c r="M475" s="6" t="s">
        <v>41</v>
      </c>
      <c r="N475" s="6" t="s">
        <v>73</v>
      </c>
      <c r="O475" s="6" t="s">
        <v>43</v>
      </c>
      <c r="P475" s="6" t="s">
        <v>84</v>
      </c>
      <c r="Q475" s="6" t="s">
        <v>51</v>
      </c>
      <c r="R475" s="6" t="s">
        <v>96</v>
      </c>
      <c r="S475" s="6" t="s">
        <v>97</v>
      </c>
      <c r="T475" s="41">
        <v>2</v>
      </c>
      <c r="U475" s="41">
        <v>128925</v>
      </c>
      <c r="V475" s="41">
        <f>T475*U475</f>
        <v>257850</v>
      </c>
      <c r="W475" s="41">
        <f>V475*1.12</f>
        <v>288792</v>
      </c>
      <c r="X475" s="6"/>
      <c r="Y475" s="6">
        <v>2016</v>
      </c>
      <c r="Z475" s="42"/>
    </row>
    <row r="476" spans="1:26" ht="51" x14ac:dyDescent="0.2">
      <c r="A476" s="6" t="s">
        <v>2152</v>
      </c>
      <c r="B476" s="5" t="s">
        <v>32</v>
      </c>
      <c r="C476" s="5" t="s">
        <v>2153</v>
      </c>
      <c r="D476" s="5" t="s">
        <v>2154</v>
      </c>
      <c r="E476" s="5" t="s">
        <v>2155</v>
      </c>
      <c r="F476" s="5" t="s">
        <v>2156</v>
      </c>
      <c r="G476" s="5" t="s">
        <v>2157</v>
      </c>
      <c r="H476" s="5" t="s">
        <v>2158</v>
      </c>
      <c r="I476" s="6" t="s">
        <v>47</v>
      </c>
      <c r="J476" s="6">
        <v>0</v>
      </c>
      <c r="K476" s="6">
        <v>430000000</v>
      </c>
      <c r="L476" s="5" t="s">
        <v>40</v>
      </c>
      <c r="M476" s="6" t="s">
        <v>41</v>
      </c>
      <c r="N476" s="6" t="s">
        <v>73</v>
      </c>
      <c r="O476" s="6" t="s">
        <v>43</v>
      </c>
      <c r="P476" s="6" t="s">
        <v>84</v>
      </c>
      <c r="Q476" s="6" t="s">
        <v>51</v>
      </c>
      <c r="R476" s="6" t="s">
        <v>96</v>
      </c>
      <c r="S476" s="6" t="s">
        <v>97</v>
      </c>
      <c r="T476" s="41">
        <v>10</v>
      </c>
      <c r="U476" s="41">
        <v>2092.5</v>
      </c>
      <c r="V476" s="41"/>
      <c r="W476" s="41"/>
      <c r="X476" s="6"/>
      <c r="Y476" s="6">
        <v>2016</v>
      </c>
      <c r="Z476" s="6" t="s">
        <v>1629</v>
      </c>
    </row>
    <row r="477" spans="1:26" ht="63.75" x14ac:dyDescent="0.2">
      <c r="A477" s="6" t="s">
        <v>2159</v>
      </c>
      <c r="B477" s="5" t="s">
        <v>32</v>
      </c>
      <c r="C477" s="5" t="s">
        <v>2147</v>
      </c>
      <c r="D477" s="5" t="s">
        <v>916</v>
      </c>
      <c r="E477" s="5" t="s">
        <v>2160</v>
      </c>
      <c r="F477" s="5" t="s">
        <v>2149</v>
      </c>
      <c r="G477" s="5" t="s">
        <v>2161</v>
      </c>
      <c r="H477" s="5" t="s">
        <v>2162</v>
      </c>
      <c r="I477" s="6" t="s">
        <v>47</v>
      </c>
      <c r="J477" s="6">
        <v>0</v>
      </c>
      <c r="K477" s="6">
        <v>430000000</v>
      </c>
      <c r="L477" s="5" t="s">
        <v>40</v>
      </c>
      <c r="M477" s="6" t="s">
        <v>41</v>
      </c>
      <c r="N477" s="6" t="s">
        <v>73</v>
      </c>
      <c r="O477" s="6" t="s">
        <v>43</v>
      </c>
      <c r="P477" s="6" t="s">
        <v>84</v>
      </c>
      <c r="Q477" s="6" t="s">
        <v>51</v>
      </c>
      <c r="R477" s="6" t="s">
        <v>96</v>
      </c>
      <c r="S477" s="6" t="s">
        <v>97</v>
      </c>
      <c r="T477" s="41">
        <v>2</v>
      </c>
      <c r="U477" s="41">
        <v>129600</v>
      </c>
      <c r="V477" s="41">
        <f t="shared" ref="V477:V493" si="39">T477*U477</f>
        <v>259200</v>
      </c>
      <c r="W477" s="41">
        <f t="shared" ref="W477:W493" si="40">V477*1.12</f>
        <v>290304</v>
      </c>
      <c r="X477" s="6"/>
      <c r="Y477" s="6">
        <v>2016</v>
      </c>
      <c r="Z477" s="42"/>
    </row>
    <row r="478" spans="1:26" ht="63.75" x14ac:dyDescent="0.2">
      <c r="A478" s="6" t="s">
        <v>2163</v>
      </c>
      <c r="B478" s="5" t="s">
        <v>32</v>
      </c>
      <c r="C478" s="5" t="s">
        <v>2147</v>
      </c>
      <c r="D478" s="5" t="s">
        <v>916</v>
      </c>
      <c r="E478" s="5" t="s">
        <v>2164</v>
      </c>
      <c r="F478" s="5" t="s">
        <v>2149</v>
      </c>
      <c r="G478" s="5" t="s">
        <v>2165</v>
      </c>
      <c r="H478" s="5" t="s">
        <v>2166</v>
      </c>
      <c r="I478" s="6" t="s">
        <v>47</v>
      </c>
      <c r="J478" s="6">
        <v>0</v>
      </c>
      <c r="K478" s="6">
        <v>430000000</v>
      </c>
      <c r="L478" s="5" t="s">
        <v>40</v>
      </c>
      <c r="M478" s="6" t="s">
        <v>41</v>
      </c>
      <c r="N478" s="6" t="s">
        <v>73</v>
      </c>
      <c r="O478" s="6" t="s">
        <v>43</v>
      </c>
      <c r="P478" s="6" t="s">
        <v>84</v>
      </c>
      <c r="Q478" s="6" t="s">
        <v>51</v>
      </c>
      <c r="R478" s="6" t="s">
        <v>96</v>
      </c>
      <c r="S478" s="6" t="s">
        <v>97</v>
      </c>
      <c r="T478" s="41">
        <v>2</v>
      </c>
      <c r="U478" s="41">
        <v>129600</v>
      </c>
      <c r="V478" s="41">
        <f t="shared" si="39"/>
        <v>259200</v>
      </c>
      <c r="W478" s="41">
        <f t="shared" si="40"/>
        <v>290304</v>
      </c>
      <c r="X478" s="6"/>
      <c r="Y478" s="6">
        <v>2016</v>
      </c>
      <c r="Z478" s="42"/>
    </row>
    <row r="479" spans="1:26" ht="63.75" x14ac:dyDescent="0.2">
      <c r="A479" s="6" t="s">
        <v>2167</v>
      </c>
      <c r="B479" s="5" t="s">
        <v>32</v>
      </c>
      <c r="C479" s="5" t="s">
        <v>2147</v>
      </c>
      <c r="D479" s="5" t="s">
        <v>916</v>
      </c>
      <c r="E479" s="5" t="s">
        <v>2168</v>
      </c>
      <c r="F479" s="5" t="s">
        <v>2149</v>
      </c>
      <c r="G479" s="5" t="s">
        <v>2169</v>
      </c>
      <c r="H479" s="5" t="s">
        <v>2170</v>
      </c>
      <c r="I479" s="6" t="s">
        <v>47</v>
      </c>
      <c r="J479" s="6">
        <v>0</v>
      </c>
      <c r="K479" s="6">
        <v>430000000</v>
      </c>
      <c r="L479" s="5" t="s">
        <v>40</v>
      </c>
      <c r="M479" s="6" t="s">
        <v>41</v>
      </c>
      <c r="N479" s="6" t="s">
        <v>73</v>
      </c>
      <c r="O479" s="6" t="s">
        <v>43</v>
      </c>
      <c r="P479" s="6" t="s">
        <v>84</v>
      </c>
      <c r="Q479" s="6" t="s">
        <v>51</v>
      </c>
      <c r="R479" s="6" t="s">
        <v>96</v>
      </c>
      <c r="S479" s="6" t="s">
        <v>97</v>
      </c>
      <c r="T479" s="41">
        <v>2</v>
      </c>
      <c r="U479" s="41">
        <v>129600</v>
      </c>
      <c r="V479" s="41">
        <f t="shared" si="39"/>
        <v>259200</v>
      </c>
      <c r="W479" s="41">
        <f t="shared" si="40"/>
        <v>290304</v>
      </c>
      <c r="X479" s="6"/>
      <c r="Y479" s="6">
        <v>2016</v>
      </c>
      <c r="Z479" s="42"/>
    </row>
    <row r="480" spans="1:26" ht="51" x14ac:dyDescent="0.2">
      <c r="A480" s="6" t="s">
        <v>2171</v>
      </c>
      <c r="B480" s="5" t="s">
        <v>32</v>
      </c>
      <c r="C480" s="5" t="s">
        <v>2147</v>
      </c>
      <c r="D480" s="5" t="s">
        <v>916</v>
      </c>
      <c r="E480" s="5" t="s">
        <v>2172</v>
      </c>
      <c r="F480" s="5" t="s">
        <v>2149</v>
      </c>
      <c r="G480" s="5" t="s">
        <v>2173</v>
      </c>
      <c r="H480" s="5" t="s">
        <v>2174</v>
      </c>
      <c r="I480" s="6" t="s">
        <v>47</v>
      </c>
      <c r="J480" s="6">
        <v>0</v>
      </c>
      <c r="K480" s="6">
        <v>430000000</v>
      </c>
      <c r="L480" s="5" t="s">
        <v>40</v>
      </c>
      <c r="M480" s="6" t="s">
        <v>41</v>
      </c>
      <c r="N480" s="6" t="s">
        <v>73</v>
      </c>
      <c r="O480" s="6" t="s">
        <v>43</v>
      </c>
      <c r="P480" s="6" t="s">
        <v>84</v>
      </c>
      <c r="Q480" s="6" t="s">
        <v>51</v>
      </c>
      <c r="R480" s="6" t="s">
        <v>96</v>
      </c>
      <c r="S480" s="6" t="s">
        <v>97</v>
      </c>
      <c r="T480" s="41">
        <v>2</v>
      </c>
      <c r="U480" s="41">
        <v>129600</v>
      </c>
      <c r="V480" s="41">
        <f t="shared" si="39"/>
        <v>259200</v>
      </c>
      <c r="W480" s="41">
        <f t="shared" si="40"/>
        <v>290304</v>
      </c>
      <c r="X480" s="6"/>
      <c r="Y480" s="6">
        <v>2016</v>
      </c>
      <c r="Z480" s="42"/>
    </row>
    <row r="481" spans="1:26" ht="51" x14ac:dyDescent="0.2">
      <c r="A481" s="6" t="s">
        <v>2175</v>
      </c>
      <c r="B481" s="5" t="s">
        <v>32</v>
      </c>
      <c r="C481" s="5" t="s">
        <v>2104</v>
      </c>
      <c r="D481" s="5" t="s">
        <v>2105</v>
      </c>
      <c r="E481" s="5" t="s">
        <v>2176</v>
      </c>
      <c r="F481" s="5" t="s">
        <v>2107</v>
      </c>
      <c r="G481" s="5" t="s">
        <v>2177</v>
      </c>
      <c r="H481" s="5" t="s">
        <v>2178</v>
      </c>
      <c r="I481" s="6" t="s">
        <v>47</v>
      </c>
      <c r="J481" s="6">
        <v>0</v>
      </c>
      <c r="K481" s="6">
        <v>430000000</v>
      </c>
      <c r="L481" s="5" t="s">
        <v>40</v>
      </c>
      <c r="M481" s="6" t="s">
        <v>41</v>
      </c>
      <c r="N481" s="6" t="s">
        <v>73</v>
      </c>
      <c r="O481" s="6" t="s">
        <v>43</v>
      </c>
      <c r="P481" s="6" t="s">
        <v>84</v>
      </c>
      <c r="Q481" s="6" t="s">
        <v>51</v>
      </c>
      <c r="R481" s="6" t="s">
        <v>96</v>
      </c>
      <c r="S481" s="6" t="s">
        <v>97</v>
      </c>
      <c r="T481" s="41">
        <v>4</v>
      </c>
      <c r="U481" s="41">
        <v>105300</v>
      </c>
      <c r="V481" s="41">
        <f t="shared" si="39"/>
        <v>421200</v>
      </c>
      <c r="W481" s="41">
        <f t="shared" si="40"/>
        <v>471744.00000000006</v>
      </c>
      <c r="X481" s="6"/>
      <c r="Y481" s="6">
        <v>2016</v>
      </c>
      <c r="Z481" s="42"/>
    </row>
    <row r="482" spans="1:26" ht="51" x14ac:dyDescent="0.2">
      <c r="A482" s="6" t="s">
        <v>2179</v>
      </c>
      <c r="B482" s="5" t="s">
        <v>32</v>
      </c>
      <c r="C482" s="5" t="s">
        <v>2104</v>
      </c>
      <c r="D482" s="5" t="s">
        <v>2105</v>
      </c>
      <c r="E482" s="5" t="s">
        <v>2180</v>
      </c>
      <c r="F482" s="5" t="s">
        <v>2107</v>
      </c>
      <c r="G482" s="5" t="s">
        <v>2181</v>
      </c>
      <c r="H482" s="5" t="s">
        <v>2182</v>
      </c>
      <c r="I482" s="6" t="s">
        <v>47</v>
      </c>
      <c r="J482" s="6">
        <v>0</v>
      </c>
      <c r="K482" s="6">
        <v>430000000</v>
      </c>
      <c r="L482" s="5" t="s">
        <v>40</v>
      </c>
      <c r="M482" s="6" t="s">
        <v>41</v>
      </c>
      <c r="N482" s="6" t="s">
        <v>73</v>
      </c>
      <c r="O482" s="6" t="s">
        <v>43</v>
      </c>
      <c r="P482" s="6" t="s">
        <v>84</v>
      </c>
      <c r="Q482" s="6" t="s">
        <v>51</v>
      </c>
      <c r="R482" s="6" t="s">
        <v>96</v>
      </c>
      <c r="S482" s="6" t="s">
        <v>97</v>
      </c>
      <c r="T482" s="41">
        <v>2</v>
      </c>
      <c r="U482" s="41">
        <v>142911</v>
      </c>
      <c r="V482" s="41">
        <f t="shared" si="39"/>
        <v>285822</v>
      </c>
      <c r="W482" s="41">
        <f t="shared" si="40"/>
        <v>320120.64</v>
      </c>
      <c r="X482" s="6"/>
      <c r="Y482" s="6">
        <v>2016</v>
      </c>
      <c r="Z482" s="42"/>
    </row>
    <row r="483" spans="1:26" ht="51" x14ac:dyDescent="0.2">
      <c r="A483" s="6" t="s">
        <v>2183</v>
      </c>
      <c r="B483" s="5" t="s">
        <v>32</v>
      </c>
      <c r="C483" s="5" t="s">
        <v>2104</v>
      </c>
      <c r="D483" s="5" t="s">
        <v>2105</v>
      </c>
      <c r="E483" s="5" t="s">
        <v>2184</v>
      </c>
      <c r="F483" s="5" t="s">
        <v>2107</v>
      </c>
      <c r="G483" s="5" t="s">
        <v>2185</v>
      </c>
      <c r="H483" s="5" t="s">
        <v>2186</v>
      </c>
      <c r="I483" s="6" t="s">
        <v>47</v>
      </c>
      <c r="J483" s="6">
        <v>0</v>
      </c>
      <c r="K483" s="6">
        <v>430000000</v>
      </c>
      <c r="L483" s="5" t="s">
        <v>40</v>
      </c>
      <c r="M483" s="6" t="s">
        <v>41</v>
      </c>
      <c r="N483" s="6" t="s">
        <v>73</v>
      </c>
      <c r="O483" s="6" t="s">
        <v>43</v>
      </c>
      <c r="P483" s="6" t="s">
        <v>84</v>
      </c>
      <c r="Q483" s="6" t="s">
        <v>51</v>
      </c>
      <c r="R483" s="6" t="s">
        <v>96</v>
      </c>
      <c r="S483" s="6" t="s">
        <v>97</v>
      </c>
      <c r="T483" s="41">
        <v>4</v>
      </c>
      <c r="U483" s="41">
        <v>125550</v>
      </c>
      <c r="V483" s="41">
        <f t="shared" si="39"/>
        <v>502200</v>
      </c>
      <c r="W483" s="41">
        <f t="shared" si="40"/>
        <v>562464</v>
      </c>
      <c r="X483" s="6"/>
      <c r="Y483" s="6">
        <v>2016</v>
      </c>
      <c r="Z483" s="42"/>
    </row>
    <row r="484" spans="1:26" ht="51" x14ac:dyDescent="0.2">
      <c r="A484" s="6" t="s">
        <v>2187</v>
      </c>
      <c r="B484" s="5" t="s">
        <v>32</v>
      </c>
      <c r="C484" s="5" t="s">
        <v>2104</v>
      </c>
      <c r="D484" s="5" t="s">
        <v>2105</v>
      </c>
      <c r="E484" s="5" t="s">
        <v>2188</v>
      </c>
      <c r="F484" s="5" t="s">
        <v>2107</v>
      </c>
      <c r="G484" s="5" t="s">
        <v>2189</v>
      </c>
      <c r="H484" s="5" t="s">
        <v>2190</v>
      </c>
      <c r="I484" s="6" t="s">
        <v>47</v>
      </c>
      <c r="J484" s="6">
        <v>0</v>
      </c>
      <c r="K484" s="6">
        <v>430000000</v>
      </c>
      <c r="L484" s="5" t="s">
        <v>40</v>
      </c>
      <c r="M484" s="6" t="s">
        <v>41</v>
      </c>
      <c r="N484" s="6" t="s">
        <v>73</v>
      </c>
      <c r="O484" s="6" t="s">
        <v>43</v>
      </c>
      <c r="P484" s="6" t="s">
        <v>84</v>
      </c>
      <c r="Q484" s="6" t="s">
        <v>51</v>
      </c>
      <c r="R484" s="6" t="s">
        <v>96</v>
      </c>
      <c r="S484" s="6" t="s">
        <v>97</v>
      </c>
      <c r="T484" s="41">
        <v>12</v>
      </c>
      <c r="U484" s="41">
        <v>30240</v>
      </c>
      <c r="V484" s="41">
        <f t="shared" si="39"/>
        <v>362880</v>
      </c>
      <c r="W484" s="41">
        <f t="shared" si="40"/>
        <v>406425.60000000003</v>
      </c>
      <c r="X484" s="6"/>
      <c r="Y484" s="6">
        <v>2016</v>
      </c>
      <c r="Z484" s="42"/>
    </row>
    <row r="485" spans="1:26" ht="51" x14ac:dyDescent="0.2">
      <c r="A485" s="6" t="s">
        <v>2191</v>
      </c>
      <c r="B485" s="5" t="s">
        <v>32</v>
      </c>
      <c r="C485" s="5" t="s">
        <v>2104</v>
      </c>
      <c r="D485" s="5" t="s">
        <v>2105</v>
      </c>
      <c r="E485" s="5" t="s">
        <v>2188</v>
      </c>
      <c r="F485" s="5" t="s">
        <v>2107</v>
      </c>
      <c r="G485" s="5" t="s">
        <v>2192</v>
      </c>
      <c r="H485" s="5" t="s">
        <v>2193</v>
      </c>
      <c r="I485" s="6" t="s">
        <v>47</v>
      </c>
      <c r="J485" s="6">
        <v>0</v>
      </c>
      <c r="K485" s="6">
        <v>430000000</v>
      </c>
      <c r="L485" s="5" t="s">
        <v>40</v>
      </c>
      <c r="M485" s="6" t="s">
        <v>41</v>
      </c>
      <c r="N485" s="6" t="s">
        <v>73</v>
      </c>
      <c r="O485" s="6" t="s">
        <v>43</v>
      </c>
      <c r="P485" s="6" t="s">
        <v>84</v>
      </c>
      <c r="Q485" s="6" t="s">
        <v>51</v>
      </c>
      <c r="R485" s="6" t="s">
        <v>96</v>
      </c>
      <c r="S485" s="6" t="s">
        <v>97</v>
      </c>
      <c r="T485" s="41">
        <v>12</v>
      </c>
      <c r="U485" s="41">
        <v>50625</v>
      </c>
      <c r="V485" s="41">
        <f t="shared" si="39"/>
        <v>607500</v>
      </c>
      <c r="W485" s="41">
        <f t="shared" si="40"/>
        <v>680400.00000000012</v>
      </c>
      <c r="X485" s="6"/>
      <c r="Y485" s="6">
        <v>2016</v>
      </c>
      <c r="Z485" s="42"/>
    </row>
    <row r="486" spans="1:26" ht="51" x14ac:dyDescent="0.2">
      <c r="A486" s="6" t="s">
        <v>2194</v>
      </c>
      <c r="B486" s="5" t="s">
        <v>32</v>
      </c>
      <c r="C486" s="5" t="s">
        <v>2104</v>
      </c>
      <c r="D486" s="5" t="s">
        <v>2105</v>
      </c>
      <c r="E486" s="5" t="s">
        <v>2188</v>
      </c>
      <c r="F486" s="5" t="s">
        <v>2107</v>
      </c>
      <c r="G486" s="5" t="s">
        <v>2195</v>
      </c>
      <c r="H486" s="5" t="s">
        <v>2196</v>
      </c>
      <c r="I486" s="6" t="s">
        <v>47</v>
      </c>
      <c r="J486" s="6">
        <v>0</v>
      </c>
      <c r="K486" s="6">
        <v>430000000</v>
      </c>
      <c r="L486" s="5" t="s">
        <v>40</v>
      </c>
      <c r="M486" s="6" t="s">
        <v>41</v>
      </c>
      <c r="N486" s="6" t="s">
        <v>73</v>
      </c>
      <c r="O486" s="6" t="s">
        <v>43</v>
      </c>
      <c r="P486" s="6" t="s">
        <v>84</v>
      </c>
      <c r="Q486" s="6" t="s">
        <v>51</v>
      </c>
      <c r="R486" s="6" t="s">
        <v>96</v>
      </c>
      <c r="S486" s="6" t="s">
        <v>97</v>
      </c>
      <c r="T486" s="41">
        <v>8</v>
      </c>
      <c r="U486" s="41">
        <v>21870</v>
      </c>
      <c r="V486" s="41">
        <f t="shared" si="39"/>
        <v>174960</v>
      </c>
      <c r="W486" s="41">
        <f t="shared" si="40"/>
        <v>195955.20000000001</v>
      </c>
      <c r="X486" s="6"/>
      <c r="Y486" s="6">
        <v>2016</v>
      </c>
      <c r="Z486" s="42"/>
    </row>
    <row r="487" spans="1:26" ht="51" x14ac:dyDescent="0.2">
      <c r="A487" s="6" t="s">
        <v>2197</v>
      </c>
      <c r="B487" s="5" t="s">
        <v>32</v>
      </c>
      <c r="C487" s="5" t="s">
        <v>2104</v>
      </c>
      <c r="D487" s="5" t="s">
        <v>2105</v>
      </c>
      <c r="E487" s="5" t="s">
        <v>2198</v>
      </c>
      <c r="F487" s="5" t="s">
        <v>2107</v>
      </c>
      <c r="G487" s="5" t="s">
        <v>2199</v>
      </c>
      <c r="H487" s="5" t="s">
        <v>2200</v>
      </c>
      <c r="I487" s="6" t="s">
        <v>47</v>
      </c>
      <c r="J487" s="6">
        <v>0</v>
      </c>
      <c r="K487" s="6">
        <v>430000000</v>
      </c>
      <c r="L487" s="5" t="s">
        <v>40</v>
      </c>
      <c r="M487" s="6" t="s">
        <v>41</v>
      </c>
      <c r="N487" s="6" t="s">
        <v>73</v>
      </c>
      <c r="O487" s="6" t="s">
        <v>43</v>
      </c>
      <c r="P487" s="6" t="s">
        <v>84</v>
      </c>
      <c r="Q487" s="6" t="s">
        <v>51</v>
      </c>
      <c r="R487" s="6" t="s">
        <v>96</v>
      </c>
      <c r="S487" s="6" t="s">
        <v>97</v>
      </c>
      <c r="T487" s="41">
        <v>8</v>
      </c>
      <c r="U487" s="41">
        <v>33075</v>
      </c>
      <c r="V487" s="41">
        <f t="shared" si="39"/>
        <v>264600</v>
      </c>
      <c r="W487" s="41">
        <f t="shared" si="40"/>
        <v>296352</v>
      </c>
      <c r="X487" s="6"/>
      <c r="Y487" s="6">
        <v>2016</v>
      </c>
      <c r="Z487" s="42"/>
    </row>
    <row r="488" spans="1:26" ht="51" x14ac:dyDescent="0.2">
      <c r="A488" s="6" t="s">
        <v>2201</v>
      </c>
      <c r="B488" s="5" t="s">
        <v>32</v>
      </c>
      <c r="C488" s="5" t="s">
        <v>2104</v>
      </c>
      <c r="D488" s="5" t="s">
        <v>2105</v>
      </c>
      <c r="E488" s="5" t="s">
        <v>2202</v>
      </c>
      <c r="F488" s="5" t="s">
        <v>2107</v>
      </c>
      <c r="G488" s="5" t="s">
        <v>2203</v>
      </c>
      <c r="H488" s="5" t="s">
        <v>2204</v>
      </c>
      <c r="I488" s="6" t="s">
        <v>47</v>
      </c>
      <c r="J488" s="6">
        <v>0</v>
      </c>
      <c r="K488" s="6">
        <v>430000000</v>
      </c>
      <c r="L488" s="5" t="s">
        <v>40</v>
      </c>
      <c r="M488" s="6" t="s">
        <v>41</v>
      </c>
      <c r="N488" s="6" t="s">
        <v>73</v>
      </c>
      <c r="O488" s="6" t="s">
        <v>43</v>
      </c>
      <c r="P488" s="6" t="s">
        <v>84</v>
      </c>
      <c r="Q488" s="6" t="s">
        <v>51</v>
      </c>
      <c r="R488" s="6" t="s">
        <v>96</v>
      </c>
      <c r="S488" s="6" t="s">
        <v>97</v>
      </c>
      <c r="T488" s="41">
        <v>24</v>
      </c>
      <c r="U488" s="41">
        <v>26460</v>
      </c>
      <c r="V488" s="41">
        <f t="shared" si="39"/>
        <v>635040</v>
      </c>
      <c r="W488" s="41">
        <f t="shared" si="40"/>
        <v>711244.80000000005</v>
      </c>
      <c r="X488" s="6"/>
      <c r="Y488" s="6">
        <v>2016</v>
      </c>
      <c r="Z488" s="42"/>
    </row>
    <row r="489" spans="1:26" ht="51" x14ac:dyDescent="0.2">
      <c r="A489" s="6" t="s">
        <v>2205</v>
      </c>
      <c r="B489" s="5" t="s">
        <v>32</v>
      </c>
      <c r="C489" s="5" t="s">
        <v>2104</v>
      </c>
      <c r="D489" s="5" t="s">
        <v>2105</v>
      </c>
      <c r="E489" s="5" t="s">
        <v>2206</v>
      </c>
      <c r="F489" s="5" t="s">
        <v>2107</v>
      </c>
      <c r="G489" s="5" t="s">
        <v>2207</v>
      </c>
      <c r="H489" s="5" t="s">
        <v>2208</v>
      </c>
      <c r="I489" s="6" t="s">
        <v>47</v>
      </c>
      <c r="J489" s="6">
        <v>0</v>
      </c>
      <c r="K489" s="6">
        <v>430000000</v>
      </c>
      <c r="L489" s="5" t="s">
        <v>40</v>
      </c>
      <c r="M489" s="6" t="s">
        <v>41</v>
      </c>
      <c r="N489" s="6" t="s">
        <v>73</v>
      </c>
      <c r="O489" s="6" t="s">
        <v>43</v>
      </c>
      <c r="P489" s="6" t="s">
        <v>84</v>
      </c>
      <c r="Q489" s="6" t="s">
        <v>51</v>
      </c>
      <c r="R489" s="6" t="s">
        <v>96</v>
      </c>
      <c r="S489" s="6" t="s">
        <v>97</v>
      </c>
      <c r="T489" s="41">
        <v>24</v>
      </c>
      <c r="U489" s="41">
        <v>47925</v>
      </c>
      <c r="V489" s="41">
        <f t="shared" si="39"/>
        <v>1150200</v>
      </c>
      <c r="W489" s="41">
        <f t="shared" si="40"/>
        <v>1288224.0000000002</v>
      </c>
      <c r="X489" s="6"/>
      <c r="Y489" s="6">
        <v>2016</v>
      </c>
      <c r="Z489" s="42"/>
    </row>
    <row r="490" spans="1:26" ht="51" x14ac:dyDescent="0.2">
      <c r="A490" s="6" t="s">
        <v>2209</v>
      </c>
      <c r="B490" s="5" t="s">
        <v>32</v>
      </c>
      <c r="C490" s="5" t="s">
        <v>2104</v>
      </c>
      <c r="D490" s="5" t="s">
        <v>2105</v>
      </c>
      <c r="E490" s="5" t="s">
        <v>2210</v>
      </c>
      <c r="F490" s="5" t="s">
        <v>2107</v>
      </c>
      <c r="G490" s="5" t="s">
        <v>2211</v>
      </c>
      <c r="H490" s="5" t="s">
        <v>2212</v>
      </c>
      <c r="I490" s="6" t="s">
        <v>47</v>
      </c>
      <c r="J490" s="6">
        <v>0</v>
      </c>
      <c r="K490" s="6">
        <v>430000000</v>
      </c>
      <c r="L490" s="5" t="s">
        <v>40</v>
      </c>
      <c r="M490" s="6" t="s">
        <v>41</v>
      </c>
      <c r="N490" s="6" t="s">
        <v>73</v>
      </c>
      <c r="O490" s="6" t="s">
        <v>43</v>
      </c>
      <c r="P490" s="6" t="s">
        <v>84</v>
      </c>
      <c r="Q490" s="6" t="s">
        <v>51</v>
      </c>
      <c r="R490" s="6" t="s">
        <v>96</v>
      </c>
      <c r="S490" s="6" t="s">
        <v>97</v>
      </c>
      <c r="T490" s="41">
        <v>12</v>
      </c>
      <c r="U490" s="41">
        <v>23220</v>
      </c>
      <c r="V490" s="41">
        <f t="shared" si="39"/>
        <v>278640</v>
      </c>
      <c r="W490" s="41">
        <f t="shared" si="40"/>
        <v>312076.80000000005</v>
      </c>
      <c r="X490" s="6"/>
      <c r="Y490" s="6">
        <v>2016</v>
      </c>
      <c r="Z490" s="42"/>
    </row>
    <row r="491" spans="1:26" ht="51" x14ac:dyDescent="0.2">
      <c r="A491" s="6" t="s">
        <v>2213</v>
      </c>
      <c r="B491" s="5" t="s">
        <v>32</v>
      </c>
      <c r="C491" s="5" t="s">
        <v>2104</v>
      </c>
      <c r="D491" s="5" t="s">
        <v>2105</v>
      </c>
      <c r="E491" s="5" t="s">
        <v>2214</v>
      </c>
      <c r="F491" s="5" t="s">
        <v>2107</v>
      </c>
      <c r="G491" s="5" t="s">
        <v>2215</v>
      </c>
      <c r="H491" s="5" t="s">
        <v>2216</v>
      </c>
      <c r="I491" s="6" t="s">
        <v>47</v>
      </c>
      <c r="J491" s="6">
        <v>0</v>
      </c>
      <c r="K491" s="6">
        <v>430000000</v>
      </c>
      <c r="L491" s="5" t="s">
        <v>40</v>
      </c>
      <c r="M491" s="6" t="s">
        <v>41</v>
      </c>
      <c r="N491" s="6" t="s">
        <v>73</v>
      </c>
      <c r="O491" s="6" t="s">
        <v>43</v>
      </c>
      <c r="P491" s="6" t="s">
        <v>84</v>
      </c>
      <c r="Q491" s="6" t="s">
        <v>51</v>
      </c>
      <c r="R491" s="6" t="s">
        <v>96</v>
      </c>
      <c r="S491" s="6" t="s">
        <v>97</v>
      </c>
      <c r="T491" s="41">
        <v>12</v>
      </c>
      <c r="U491" s="41">
        <v>38070</v>
      </c>
      <c r="V491" s="41">
        <f t="shared" si="39"/>
        <v>456840</v>
      </c>
      <c r="W491" s="41">
        <f t="shared" si="40"/>
        <v>511660.80000000005</v>
      </c>
      <c r="X491" s="6"/>
      <c r="Y491" s="6">
        <v>2016</v>
      </c>
      <c r="Z491" s="42"/>
    </row>
    <row r="492" spans="1:26" ht="51" x14ac:dyDescent="0.2">
      <c r="A492" s="6" t="s">
        <v>2217</v>
      </c>
      <c r="B492" s="5" t="s">
        <v>32</v>
      </c>
      <c r="C492" s="5" t="s">
        <v>2104</v>
      </c>
      <c r="D492" s="5" t="s">
        <v>2105</v>
      </c>
      <c r="E492" s="5" t="s">
        <v>2218</v>
      </c>
      <c r="F492" s="5" t="s">
        <v>2107</v>
      </c>
      <c r="G492" s="5" t="s">
        <v>2219</v>
      </c>
      <c r="H492" s="5" t="s">
        <v>2220</v>
      </c>
      <c r="I492" s="6" t="s">
        <v>47</v>
      </c>
      <c r="J492" s="6">
        <v>0</v>
      </c>
      <c r="K492" s="6">
        <v>430000000</v>
      </c>
      <c r="L492" s="5" t="s">
        <v>40</v>
      </c>
      <c r="M492" s="6" t="s">
        <v>41</v>
      </c>
      <c r="N492" s="6" t="s">
        <v>73</v>
      </c>
      <c r="O492" s="6" t="s">
        <v>43</v>
      </c>
      <c r="P492" s="6" t="s">
        <v>84</v>
      </c>
      <c r="Q492" s="6" t="s">
        <v>51</v>
      </c>
      <c r="R492" s="6" t="s">
        <v>96</v>
      </c>
      <c r="S492" s="6" t="s">
        <v>97</v>
      </c>
      <c r="T492" s="41">
        <v>12</v>
      </c>
      <c r="U492" s="41">
        <v>21195</v>
      </c>
      <c r="V492" s="41">
        <f t="shared" si="39"/>
        <v>254340</v>
      </c>
      <c r="W492" s="41">
        <f t="shared" si="40"/>
        <v>284860.80000000005</v>
      </c>
      <c r="X492" s="6"/>
      <c r="Y492" s="6">
        <v>2016</v>
      </c>
      <c r="Z492" s="42"/>
    </row>
    <row r="493" spans="1:26" ht="51" x14ac:dyDescent="0.2">
      <c r="A493" s="6" t="s">
        <v>2221</v>
      </c>
      <c r="B493" s="5" t="s">
        <v>32</v>
      </c>
      <c r="C493" s="5" t="s">
        <v>2104</v>
      </c>
      <c r="D493" s="5" t="s">
        <v>2105</v>
      </c>
      <c r="E493" s="5" t="s">
        <v>2222</v>
      </c>
      <c r="F493" s="5" t="s">
        <v>2107</v>
      </c>
      <c r="G493" s="5" t="s">
        <v>2223</v>
      </c>
      <c r="H493" s="5" t="s">
        <v>2224</v>
      </c>
      <c r="I493" s="6" t="s">
        <v>47</v>
      </c>
      <c r="J493" s="6">
        <v>0</v>
      </c>
      <c r="K493" s="6">
        <v>430000000</v>
      </c>
      <c r="L493" s="5" t="s">
        <v>40</v>
      </c>
      <c r="M493" s="6" t="s">
        <v>41</v>
      </c>
      <c r="N493" s="6" t="s">
        <v>73</v>
      </c>
      <c r="O493" s="6" t="s">
        <v>43</v>
      </c>
      <c r="P493" s="6" t="s">
        <v>84</v>
      </c>
      <c r="Q493" s="6" t="s">
        <v>51</v>
      </c>
      <c r="R493" s="6" t="s">
        <v>96</v>
      </c>
      <c r="S493" s="6" t="s">
        <v>97</v>
      </c>
      <c r="T493" s="41">
        <v>12</v>
      </c>
      <c r="U493" s="41">
        <v>23625</v>
      </c>
      <c r="V493" s="41">
        <f t="shared" si="39"/>
        <v>283500</v>
      </c>
      <c r="W493" s="41">
        <f t="shared" si="40"/>
        <v>317520.00000000006</v>
      </c>
      <c r="X493" s="6"/>
      <c r="Y493" s="6">
        <v>2016</v>
      </c>
      <c r="Z493" s="42"/>
    </row>
    <row r="494" spans="1:26" ht="51" x14ac:dyDescent="0.2">
      <c r="A494" s="6" t="s">
        <v>2225</v>
      </c>
      <c r="B494" s="5" t="s">
        <v>32</v>
      </c>
      <c r="C494" s="5" t="s">
        <v>2226</v>
      </c>
      <c r="D494" s="5" t="s">
        <v>2227</v>
      </c>
      <c r="E494" s="5" t="s">
        <v>2228</v>
      </c>
      <c r="F494" s="5" t="s">
        <v>2229</v>
      </c>
      <c r="G494" s="5" t="s">
        <v>2230</v>
      </c>
      <c r="H494" s="5" t="s">
        <v>2231</v>
      </c>
      <c r="I494" s="6" t="s">
        <v>47</v>
      </c>
      <c r="J494" s="6">
        <v>0</v>
      </c>
      <c r="K494" s="6">
        <v>430000000</v>
      </c>
      <c r="L494" s="5" t="s">
        <v>40</v>
      </c>
      <c r="M494" s="6" t="s">
        <v>41</v>
      </c>
      <c r="N494" s="6" t="s">
        <v>73</v>
      </c>
      <c r="O494" s="6" t="s">
        <v>43</v>
      </c>
      <c r="P494" s="6" t="s">
        <v>84</v>
      </c>
      <c r="Q494" s="6" t="s">
        <v>51</v>
      </c>
      <c r="R494" s="6" t="s">
        <v>96</v>
      </c>
      <c r="S494" s="6" t="s">
        <v>97</v>
      </c>
      <c r="T494" s="41">
        <v>40</v>
      </c>
      <c r="U494" s="41">
        <v>70.2</v>
      </c>
      <c r="V494" s="41"/>
      <c r="W494" s="41"/>
      <c r="X494" s="6"/>
      <c r="Y494" s="6">
        <v>2016</v>
      </c>
      <c r="Z494" s="6" t="s">
        <v>1629</v>
      </c>
    </row>
    <row r="495" spans="1:26" ht="51" x14ac:dyDescent="0.2">
      <c r="A495" s="6" t="s">
        <v>2232</v>
      </c>
      <c r="B495" s="5" t="s">
        <v>32</v>
      </c>
      <c r="C495" s="5" t="s">
        <v>885</v>
      </c>
      <c r="D495" s="5" t="s">
        <v>886</v>
      </c>
      <c r="E495" s="5" t="s">
        <v>2233</v>
      </c>
      <c r="F495" s="5" t="s">
        <v>888</v>
      </c>
      <c r="G495" s="5" t="s">
        <v>2234</v>
      </c>
      <c r="H495" s="5" t="s">
        <v>2235</v>
      </c>
      <c r="I495" s="6" t="s">
        <v>47</v>
      </c>
      <c r="J495" s="6">
        <v>0</v>
      </c>
      <c r="K495" s="6">
        <v>430000000</v>
      </c>
      <c r="L495" s="5" t="s">
        <v>40</v>
      </c>
      <c r="M495" s="6" t="s">
        <v>41</v>
      </c>
      <c r="N495" s="6" t="s">
        <v>73</v>
      </c>
      <c r="O495" s="6" t="s">
        <v>43</v>
      </c>
      <c r="P495" s="6" t="s">
        <v>84</v>
      </c>
      <c r="Q495" s="6" t="s">
        <v>51</v>
      </c>
      <c r="R495" s="6" t="s">
        <v>96</v>
      </c>
      <c r="S495" s="6" t="s">
        <v>97</v>
      </c>
      <c r="T495" s="41">
        <v>50</v>
      </c>
      <c r="U495" s="41">
        <v>4185</v>
      </c>
      <c r="V495" s="41">
        <f>T495*U495</f>
        <v>209250</v>
      </c>
      <c r="W495" s="41">
        <f>V495*1.12</f>
        <v>234360.00000000003</v>
      </c>
      <c r="X495" s="6"/>
      <c r="Y495" s="6">
        <v>2016</v>
      </c>
      <c r="Z495" s="42"/>
    </row>
    <row r="496" spans="1:26" ht="51" x14ac:dyDescent="0.2">
      <c r="A496" s="6" t="s">
        <v>2236</v>
      </c>
      <c r="B496" s="5" t="s">
        <v>32</v>
      </c>
      <c r="C496" s="5" t="s">
        <v>2104</v>
      </c>
      <c r="D496" s="5" t="s">
        <v>2105</v>
      </c>
      <c r="E496" s="5" t="s">
        <v>2237</v>
      </c>
      <c r="F496" s="5" t="s">
        <v>2107</v>
      </c>
      <c r="G496" s="5" t="s">
        <v>2238</v>
      </c>
      <c r="H496" s="5" t="s">
        <v>2239</v>
      </c>
      <c r="I496" s="6" t="s">
        <v>47</v>
      </c>
      <c r="J496" s="6">
        <v>0</v>
      </c>
      <c r="K496" s="6">
        <v>430000000</v>
      </c>
      <c r="L496" s="5" t="s">
        <v>40</v>
      </c>
      <c r="M496" s="6" t="s">
        <v>41</v>
      </c>
      <c r="N496" s="6" t="s">
        <v>73</v>
      </c>
      <c r="O496" s="6" t="s">
        <v>43</v>
      </c>
      <c r="P496" s="6" t="s">
        <v>84</v>
      </c>
      <c r="Q496" s="6" t="s">
        <v>51</v>
      </c>
      <c r="R496" s="6" t="s">
        <v>75</v>
      </c>
      <c r="S496" s="6" t="s">
        <v>76</v>
      </c>
      <c r="T496" s="41">
        <v>18</v>
      </c>
      <c r="U496" s="41">
        <v>33750</v>
      </c>
      <c r="V496" s="41">
        <f>T496*U496</f>
        <v>607500</v>
      </c>
      <c r="W496" s="41">
        <f>V496*1.12</f>
        <v>680400.00000000012</v>
      </c>
      <c r="X496" s="6"/>
      <c r="Y496" s="6">
        <v>2016</v>
      </c>
      <c r="Z496" s="42"/>
    </row>
    <row r="497" spans="1:26" ht="51" x14ac:dyDescent="0.2">
      <c r="A497" s="6" t="s">
        <v>2240</v>
      </c>
      <c r="B497" s="5" t="s">
        <v>32</v>
      </c>
      <c r="C497" s="5" t="s">
        <v>2104</v>
      </c>
      <c r="D497" s="5" t="s">
        <v>2105</v>
      </c>
      <c r="E497" s="5" t="s">
        <v>2241</v>
      </c>
      <c r="F497" s="5" t="s">
        <v>2107</v>
      </c>
      <c r="G497" s="5" t="s">
        <v>2242</v>
      </c>
      <c r="H497" s="5" t="s">
        <v>2243</v>
      </c>
      <c r="I497" s="6" t="s">
        <v>47</v>
      </c>
      <c r="J497" s="6">
        <v>0</v>
      </c>
      <c r="K497" s="6">
        <v>430000000</v>
      </c>
      <c r="L497" s="5" t="s">
        <v>40</v>
      </c>
      <c r="M497" s="6" t="s">
        <v>41</v>
      </c>
      <c r="N497" s="6" t="s">
        <v>73</v>
      </c>
      <c r="O497" s="6" t="s">
        <v>43</v>
      </c>
      <c r="P497" s="6" t="s">
        <v>84</v>
      </c>
      <c r="Q497" s="6" t="s">
        <v>51</v>
      </c>
      <c r="R497" s="6" t="s">
        <v>75</v>
      </c>
      <c r="S497" s="6" t="s">
        <v>76</v>
      </c>
      <c r="T497" s="41">
        <v>18</v>
      </c>
      <c r="U497" s="41">
        <v>32805</v>
      </c>
      <c r="V497" s="41">
        <f>T497*U497</f>
        <v>590490</v>
      </c>
      <c r="W497" s="41">
        <f>V497*1.12</f>
        <v>661348.80000000005</v>
      </c>
      <c r="X497" s="6"/>
      <c r="Y497" s="6">
        <v>2016</v>
      </c>
      <c r="Z497" s="42"/>
    </row>
    <row r="498" spans="1:26" ht="51" x14ac:dyDescent="0.2">
      <c r="A498" s="6" t="s">
        <v>2244</v>
      </c>
      <c r="B498" s="5" t="s">
        <v>32</v>
      </c>
      <c r="C498" s="5" t="s">
        <v>955</v>
      </c>
      <c r="D498" s="5" t="s">
        <v>956</v>
      </c>
      <c r="E498" s="5" t="s">
        <v>2245</v>
      </c>
      <c r="F498" s="5" t="s">
        <v>958</v>
      </c>
      <c r="G498" s="5" t="s">
        <v>2246</v>
      </c>
      <c r="H498" s="5" t="s">
        <v>2247</v>
      </c>
      <c r="I498" s="6" t="s">
        <v>47</v>
      </c>
      <c r="J498" s="6">
        <v>0</v>
      </c>
      <c r="K498" s="6">
        <v>430000000</v>
      </c>
      <c r="L498" s="5" t="s">
        <v>40</v>
      </c>
      <c r="M498" s="6" t="s">
        <v>41</v>
      </c>
      <c r="N498" s="6" t="s">
        <v>73</v>
      </c>
      <c r="O498" s="6" t="s">
        <v>43</v>
      </c>
      <c r="P498" s="6" t="s">
        <v>84</v>
      </c>
      <c r="Q498" s="6" t="s">
        <v>51</v>
      </c>
      <c r="R498" s="6" t="s">
        <v>96</v>
      </c>
      <c r="S498" s="6" t="s">
        <v>97</v>
      </c>
      <c r="T498" s="41">
        <v>15</v>
      </c>
      <c r="U498" s="41">
        <v>14445</v>
      </c>
      <c r="V498" s="41">
        <f>T498*U498</f>
        <v>216675</v>
      </c>
      <c r="W498" s="41">
        <f>V498*1.12</f>
        <v>242676.00000000003</v>
      </c>
      <c r="X498" s="6"/>
      <c r="Y498" s="6">
        <v>2016</v>
      </c>
      <c r="Z498" s="42"/>
    </row>
    <row r="499" spans="1:26" ht="51" x14ac:dyDescent="0.2">
      <c r="A499" s="6" t="s">
        <v>2248</v>
      </c>
      <c r="B499" s="5" t="s">
        <v>32</v>
      </c>
      <c r="C499" s="5" t="s">
        <v>2226</v>
      </c>
      <c r="D499" s="5" t="s">
        <v>2227</v>
      </c>
      <c r="E499" s="5" t="s">
        <v>2249</v>
      </c>
      <c r="F499" s="5" t="s">
        <v>2229</v>
      </c>
      <c r="G499" s="5" t="s">
        <v>2250</v>
      </c>
      <c r="H499" s="5" t="s">
        <v>2251</v>
      </c>
      <c r="I499" s="6" t="s">
        <v>47</v>
      </c>
      <c r="J499" s="6">
        <v>0</v>
      </c>
      <c r="K499" s="6">
        <v>430000000</v>
      </c>
      <c r="L499" s="5" t="s">
        <v>40</v>
      </c>
      <c r="M499" s="6" t="s">
        <v>41</v>
      </c>
      <c r="N499" s="6" t="s">
        <v>73</v>
      </c>
      <c r="O499" s="6" t="s">
        <v>43</v>
      </c>
      <c r="P499" s="6" t="s">
        <v>84</v>
      </c>
      <c r="Q499" s="6" t="s">
        <v>51</v>
      </c>
      <c r="R499" s="6" t="s">
        <v>96</v>
      </c>
      <c r="S499" s="6" t="s">
        <v>97</v>
      </c>
      <c r="T499" s="41">
        <v>80</v>
      </c>
      <c r="U499" s="41">
        <v>1836</v>
      </c>
      <c r="V499" s="41"/>
      <c r="W499" s="41"/>
      <c r="X499" s="6"/>
      <c r="Y499" s="6">
        <v>2016</v>
      </c>
      <c r="Z499" s="6" t="s">
        <v>1629</v>
      </c>
    </row>
    <row r="500" spans="1:26" ht="51" x14ac:dyDescent="0.2">
      <c r="A500" s="6" t="s">
        <v>2252</v>
      </c>
      <c r="B500" s="5" t="s">
        <v>32</v>
      </c>
      <c r="C500" s="5" t="s">
        <v>2253</v>
      </c>
      <c r="D500" s="5" t="s">
        <v>2105</v>
      </c>
      <c r="E500" s="5" t="s">
        <v>2254</v>
      </c>
      <c r="F500" s="5" t="s">
        <v>2255</v>
      </c>
      <c r="G500" s="5" t="s">
        <v>2256</v>
      </c>
      <c r="H500" s="5" t="s">
        <v>2257</v>
      </c>
      <c r="I500" s="6" t="s">
        <v>47</v>
      </c>
      <c r="J500" s="6">
        <v>0</v>
      </c>
      <c r="K500" s="6">
        <v>430000000</v>
      </c>
      <c r="L500" s="5" t="s">
        <v>40</v>
      </c>
      <c r="M500" s="6" t="s">
        <v>41</v>
      </c>
      <c r="N500" s="6" t="s">
        <v>73</v>
      </c>
      <c r="O500" s="6" t="s">
        <v>43</v>
      </c>
      <c r="P500" s="6" t="s">
        <v>84</v>
      </c>
      <c r="Q500" s="6" t="s">
        <v>51</v>
      </c>
      <c r="R500" s="6" t="s">
        <v>96</v>
      </c>
      <c r="S500" s="6" t="s">
        <v>97</v>
      </c>
      <c r="T500" s="41">
        <v>18</v>
      </c>
      <c r="U500" s="41">
        <v>59523.822</v>
      </c>
      <c r="V500" s="41">
        <f>T500*U500</f>
        <v>1071428.7960000001</v>
      </c>
      <c r="W500" s="41">
        <f>V500*1.12</f>
        <v>1200000.2515200002</v>
      </c>
      <c r="X500" s="6"/>
      <c r="Y500" s="6">
        <v>2016</v>
      </c>
      <c r="Z500" s="42"/>
    </row>
    <row r="501" spans="1:26" ht="51" x14ac:dyDescent="0.2">
      <c r="A501" s="6" t="s">
        <v>2258</v>
      </c>
      <c r="B501" s="5" t="s">
        <v>32</v>
      </c>
      <c r="C501" s="5" t="s">
        <v>2253</v>
      </c>
      <c r="D501" s="5" t="s">
        <v>2105</v>
      </c>
      <c r="E501" s="5" t="s">
        <v>2259</v>
      </c>
      <c r="F501" s="5" t="s">
        <v>2255</v>
      </c>
      <c r="G501" s="5" t="s">
        <v>2260</v>
      </c>
      <c r="H501" s="5" t="s">
        <v>2261</v>
      </c>
      <c r="I501" s="6" t="s">
        <v>47</v>
      </c>
      <c r="J501" s="6">
        <v>0</v>
      </c>
      <c r="K501" s="6">
        <v>430000000</v>
      </c>
      <c r="L501" s="5" t="s">
        <v>40</v>
      </c>
      <c r="M501" s="6" t="s">
        <v>41</v>
      </c>
      <c r="N501" s="6" t="s">
        <v>73</v>
      </c>
      <c r="O501" s="6" t="s">
        <v>43</v>
      </c>
      <c r="P501" s="6" t="s">
        <v>84</v>
      </c>
      <c r="Q501" s="6" t="s">
        <v>51</v>
      </c>
      <c r="R501" s="6" t="s">
        <v>96</v>
      </c>
      <c r="S501" s="6" t="s">
        <v>97</v>
      </c>
      <c r="T501" s="41">
        <v>18</v>
      </c>
      <c r="U501" s="41">
        <v>35437.5</v>
      </c>
      <c r="V501" s="41">
        <f>T501*U501</f>
        <v>637875</v>
      </c>
      <c r="W501" s="41">
        <f>V501*1.12</f>
        <v>714420.00000000012</v>
      </c>
      <c r="X501" s="6"/>
      <c r="Y501" s="6">
        <v>2016</v>
      </c>
      <c r="Z501" s="42"/>
    </row>
    <row r="502" spans="1:26" ht="63.75" x14ac:dyDescent="0.2">
      <c r="A502" s="6" t="s">
        <v>2262</v>
      </c>
      <c r="B502" s="5" t="s">
        <v>32</v>
      </c>
      <c r="C502" s="5" t="s">
        <v>2253</v>
      </c>
      <c r="D502" s="5" t="s">
        <v>2105</v>
      </c>
      <c r="E502" s="5" t="s">
        <v>2263</v>
      </c>
      <c r="F502" s="5" t="s">
        <v>2255</v>
      </c>
      <c r="G502" s="5" t="s">
        <v>2264</v>
      </c>
      <c r="H502" s="5" t="s">
        <v>2265</v>
      </c>
      <c r="I502" s="6" t="s">
        <v>47</v>
      </c>
      <c r="J502" s="6">
        <v>0</v>
      </c>
      <c r="K502" s="6">
        <v>430000000</v>
      </c>
      <c r="L502" s="5" t="s">
        <v>40</v>
      </c>
      <c r="M502" s="6" t="s">
        <v>41</v>
      </c>
      <c r="N502" s="6" t="s">
        <v>73</v>
      </c>
      <c r="O502" s="6" t="s">
        <v>43</v>
      </c>
      <c r="P502" s="6" t="s">
        <v>84</v>
      </c>
      <c r="Q502" s="6" t="s">
        <v>51</v>
      </c>
      <c r="R502" s="6" t="s">
        <v>96</v>
      </c>
      <c r="S502" s="6" t="s">
        <v>97</v>
      </c>
      <c r="T502" s="41">
        <v>20</v>
      </c>
      <c r="U502" s="41">
        <v>3915</v>
      </c>
      <c r="V502" s="41"/>
      <c r="W502" s="41"/>
      <c r="X502" s="6"/>
      <c r="Y502" s="6">
        <v>2016</v>
      </c>
      <c r="Z502" s="6" t="s">
        <v>1629</v>
      </c>
    </row>
    <row r="503" spans="1:26" ht="51" x14ac:dyDescent="0.2">
      <c r="A503" s="6" t="s">
        <v>2266</v>
      </c>
      <c r="B503" s="5" t="s">
        <v>32</v>
      </c>
      <c r="C503" s="5" t="s">
        <v>2253</v>
      </c>
      <c r="D503" s="5" t="s">
        <v>2105</v>
      </c>
      <c r="E503" s="5" t="s">
        <v>2267</v>
      </c>
      <c r="F503" s="5" t="s">
        <v>2255</v>
      </c>
      <c r="G503" s="5" t="s">
        <v>2268</v>
      </c>
      <c r="H503" s="5" t="s">
        <v>2269</v>
      </c>
      <c r="I503" s="6" t="s">
        <v>47</v>
      </c>
      <c r="J503" s="6">
        <v>0</v>
      </c>
      <c r="K503" s="6">
        <v>430000000</v>
      </c>
      <c r="L503" s="5" t="s">
        <v>40</v>
      </c>
      <c r="M503" s="6" t="s">
        <v>41</v>
      </c>
      <c r="N503" s="6" t="s">
        <v>73</v>
      </c>
      <c r="O503" s="6" t="s">
        <v>43</v>
      </c>
      <c r="P503" s="6" t="s">
        <v>84</v>
      </c>
      <c r="Q503" s="6" t="s">
        <v>51</v>
      </c>
      <c r="R503" s="6" t="s">
        <v>96</v>
      </c>
      <c r="S503" s="6" t="s">
        <v>97</v>
      </c>
      <c r="T503" s="41">
        <v>40</v>
      </c>
      <c r="U503" s="41">
        <v>2740.5</v>
      </c>
      <c r="V503" s="41"/>
      <c r="W503" s="41"/>
      <c r="X503" s="6"/>
      <c r="Y503" s="6">
        <v>2016</v>
      </c>
      <c r="Z503" s="6" t="s">
        <v>1629</v>
      </c>
    </row>
    <row r="504" spans="1:26" ht="51" x14ac:dyDescent="0.2">
      <c r="A504" s="6" t="s">
        <v>2270</v>
      </c>
      <c r="B504" s="5" t="s">
        <v>32</v>
      </c>
      <c r="C504" s="5" t="s">
        <v>2271</v>
      </c>
      <c r="D504" s="5" t="s">
        <v>2272</v>
      </c>
      <c r="E504" s="5" t="s">
        <v>2273</v>
      </c>
      <c r="F504" s="5" t="s">
        <v>2274</v>
      </c>
      <c r="G504" s="5" t="s">
        <v>2275</v>
      </c>
      <c r="H504" s="5" t="s">
        <v>2276</v>
      </c>
      <c r="I504" s="6" t="s">
        <v>47</v>
      </c>
      <c r="J504" s="6">
        <v>0</v>
      </c>
      <c r="K504" s="6">
        <v>430000000</v>
      </c>
      <c r="L504" s="5" t="s">
        <v>40</v>
      </c>
      <c r="M504" s="6" t="s">
        <v>41</v>
      </c>
      <c r="N504" s="6" t="s">
        <v>73</v>
      </c>
      <c r="O504" s="6" t="s">
        <v>43</v>
      </c>
      <c r="P504" s="6" t="s">
        <v>84</v>
      </c>
      <c r="Q504" s="6" t="s">
        <v>51</v>
      </c>
      <c r="R504" s="6" t="s">
        <v>96</v>
      </c>
      <c r="S504" s="6" t="s">
        <v>97</v>
      </c>
      <c r="T504" s="41">
        <v>6</v>
      </c>
      <c r="U504" s="41">
        <v>11475</v>
      </c>
      <c r="V504" s="41"/>
      <c r="W504" s="41"/>
      <c r="X504" s="6"/>
      <c r="Y504" s="6">
        <v>2016</v>
      </c>
      <c r="Z504" s="6" t="s">
        <v>1629</v>
      </c>
    </row>
    <row r="505" spans="1:26" ht="51" x14ac:dyDescent="0.2">
      <c r="A505" s="6" t="s">
        <v>2277</v>
      </c>
      <c r="B505" s="5" t="s">
        <v>32</v>
      </c>
      <c r="C505" s="5" t="s">
        <v>2253</v>
      </c>
      <c r="D505" s="5" t="s">
        <v>2105</v>
      </c>
      <c r="E505" s="5" t="s">
        <v>2278</v>
      </c>
      <c r="F505" s="5" t="s">
        <v>2255</v>
      </c>
      <c r="G505" s="5" t="s">
        <v>2279</v>
      </c>
      <c r="H505" s="5" t="s">
        <v>2280</v>
      </c>
      <c r="I505" s="6" t="s">
        <v>47</v>
      </c>
      <c r="J505" s="6">
        <v>0</v>
      </c>
      <c r="K505" s="6">
        <v>430000000</v>
      </c>
      <c r="L505" s="5" t="s">
        <v>40</v>
      </c>
      <c r="M505" s="6" t="s">
        <v>41</v>
      </c>
      <c r="N505" s="6" t="s">
        <v>73</v>
      </c>
      <c r="O505" s="6" t="s">
        <v>43</v>
      </c>
      <c r="P505" s="6" t="s">
        <v>84</v>
      </c>
      <c r="Q505" s="6" t="s">
        <v>51</v>
      </c>
      <c r="R505" s="6" t="s">
        <v>96</v>
      </c>
      <c r="S505" s="6" t="s">
        <v>97</v>
      </c>
      <c r="T505" s="41">
        <v>30</v>
      </c>
      <c r="U505" s="41">
        <v>13500</v>
      </c>
      <c r="V505" s="41">
        <f t="shared" ref="V505:V513" si="41">T505*U505</f>
        <v>405000</v>
      </c>
      <c r="W505" s="41">
        <f t="shared" ref="W505:W513" si="42">V505*1.12</f>
        <v>453600.00000000006</v>
      </c>
      <c r="X505" s="6"/>
      <c r="Y505" s="6">
        <v>2016</v>
      </c>
      <c r="Z505" s="42"/>
    </row>
    <row r="506" spans="1:26" ht="51" x14ac:dyDescent="0.2">
      <c r="A506" s="6" t="s">
        <v>2281</v>
      </c>
      <c r="B506" s="5" t="s">
        <v>32</v>
      </c>
      <c r="C506" s="5" t="s">
        <v>2253</v>
      </c>
      <c r="D506" s="5" t="s">
        <v>2105</v>
      </c>
      <c r="E506" s="5" t="s">
        <v>2206</v>
      </c>
      <c r="F506" s="5" t="s">
        <v>2255</v>
      </c>
      <c r="G506" s="5" t="s">
        <v>2282</v>
      </c>
      <c r="H506" s="5" t="s">
        <v>2283</v>
      </c>
      <c r="I506" s="6" t="s">
        <v>47</v>
      </c>
      <c r="J506" s="6">
        <v>0</v>
      </c>
      <c r="K506" s="6">
        <v>430000000</v>
      </c>
      <c r="L506" s="5" t="s">
        <v>40</v>
      </c>
      <c r="M506" s="6" t="s">
        <v>41</v>
      </c>
      <c r="N506" s="6" t="s">
        <v>73</v>
      </c>
      <c r="O506" s="6" t="s">
        <v>43</v>
      </c>
      <c r="P506" s="6" t="s">
        <v>84</v>
      </c>
      <c r="Q506" s="6" t="s">
        <v>51</v>
      </c>
      <c r="R506" s="6" t="s">
        <v>96</v>
      </c>
      <c r="S506" s="6" t="s">
        <v>97</v>
      </c>
      <c r="T506" s="41">
        <v>24</v>
      </c>
      <c r="U506" s="41">
        <v>48195</v>
      </c>
      <c r="V506" s="41">
        <f t="shared" si="41"/>
        <v>1156680</v>
      </c>
      <c r="W506" s="41">
        <f t="shared" si="42"/>
        <v>1295481.6000000001</v>
      </c>
      <c r="X506" s="6"/>
      <c r="Y506" s="6">
        <v>2016</v>
      </c>
      <c r="Z506" s="42"/>
    </row>
    <row r="507" spans="1:26" ht="51" x14ac:dyDescent="0.2">
      <c r="A507" s="6" t="s">
        <v>2284</v>
      </c>
      <c r="B507" s="5" t="s">
        <v>32</v>
      </c>
      <c r="C507" s="5" t="s">
        <v>2253</v>
      </c>
      <c r="D507" s="5" t="s">
        <v>2105</v>
      </c>
      <c r="E507" s="5" t="s">
        <v>2285</v>
      </c>
      <c r="F507" s="5" t="s">
        <v>2255</v>
      </c>
      <c r="G507" s="5" t="s">
        <v>2286</v>
      </c>
      <c r="H507" s="5" t="s">
        <v>2287</v>
      </c>
      <c r="I507" s="6" t="s">
        <v>47</v>
      </c>
      <c r="J507" s="6">
        <v>0</v>
      </c>
      <c r="K507" s="6">
        <v>430000000</v>
      </c>
      <c r="L507" s="5" t="s">
        <v>40</v>
      </c>
      <c r="M507" s="6" t="s">
        <v>41</v>
      </c>
      <c r="N507" s="6" t="s">
        <v>73</v>
      </c>
      <c r="O507" s="6" t="s">
        <v>43</v>
      </c>
      <c r="P507" s="6" t="s">
        <v>84</v>
      </c>
      <c r="Q507" s="6" t="s">
        <v>51</v>
      </c>
      <c r="R507" s="6" t="s">
        <v>96</v>
      </c>
      <c r="S507" s="6" t="s">
        <v>97</v>
      </c>
      <c r="T507" s="41">
        <v>24</v>
      </c>
      <c r="U507" s="41">
        <v>28350</v>
      </c>
      <c r="V507" s="41">
        <f t="shared" si="41"/>
        <v>680400</v>
      </c>
      <c r="W507" s="41">
        <f t="shared" si="42"/>
        <v>762048.00000000012</v>
      </c>
      <c r="X507" s="6"/>
      <c r="Y507" s="6">
        <v>2016</v>
      </c>
      <c r="Z507" s="42"/>
    </row>
    <row r="508" spans="1:26" ht="51" x14ac:dyDescent="0.2">
      <c r="A508" s="6" t="s">
        <v>2288</v>
      </c>
      <c r="B508" s="5" t="s">
        <v>32</v>
      </c>
      <c r="C508" s="5" t="s">
        <v>2253</v>
      </c>
      <c r="D508" s="5" t="s">
        <v>2105</v>
      </c>
      <c r="E508" s="5" t="s">
        <v>2206</v>
      </c>
      <c r="F508" s="5" t="s">
        <v>2255</v>
      </c>
      <c r="G508" s="5" t="s">
        <v>2289</v>
      </c>
      <c r="H508" s="5" t="s">
        <v>2290</v>
      </c>
      <c r="I508" s="6" t="s">
        <v>47</v>
      </c>
      <c r="J508" s="6">
        <v>0</v>
      </c>
      <c r="K508" s="6">
        <v>430000000</v>
      </c>
      <c r="L508" s="5" t="s">
        <v>40</v>
      </c>
      <c r="M508" s="6" t="s">
        <v>41</v>
      </c>
      <c r="N508" s="6" t="s">
        <v>73</v>
      </c>
      <c r="O508" s="6" t="s">
        <v>43</v>
      </c>
      <c r="P508" s="6" t="s">
        <v>84</v>
      </c>
      <c r="Q508" s="6" t="s">
        <v>51</v>
      </c>
      <c r="R508" s="6" t="s">
        <v>96</v>
      </c>
      <c r="S508" s="6" t="s">
        <v>97</v>
      </c>
      <c r="T508" s="41">
        <v>12</v>
      </c>
      <c r="U508" s="41">
        <v>45981</v>
      </c>
      <c r="V508" s="41">
        <f t="shared" si="41"/>
        <v>551772</v>
      </c>
      <c r="W508" s="41">
        <f t="shared" si="42"/>
        <v>617984.64</v>
      </c>
      <c r="X508" s="6"/>
      <c r="Y508" s="6">
        <v>2016</v>
      </c>
      <c r="Z508" s="42"/>
    </row>
    <row r="509" spans="1:26" ht="51" x14ac:dyDescent="0.2">
      <c r="A509" s="6" t="s">
        <v>2291</v>
      </c>
      <c r="B509" s="5" t="s">
        <v>32</v>
      </c>
      <c r="C509" s="5" t="s">
        <v>2253</v>
      </c>
      <c r="D509" s="5" t="s">
        <v>2105</v>
      </c>
      <c r="E509" s="5" t="s">
        <v>2259</v>
      </c>
      <c r="F509" s="5" t="s">
        <v>2255</v>
      </c>
      <c r="G509" s="5" t="s">
        <v>2292</v>
      </c>
      <c r="H509" s="5" t="s">
        <v>2293</v>
      </c>
      <c r="I509" s="6" t="s">
        <v>47</v>
      </c>
      <c r="J509" s="6">
        <v>0</v>
      </c>
      <c r="K509" s="6">
        <v>430000000</v>
      </c>
      <c r="L509" s="5" t="s">
        <v>40</v>
      </c>
      <c r="M509" s="6" t="s">
        <v>41</v>
      </c>
      <c r="N509" s="6" t="s">
        <v>73</v>
      </c>
      <c r="O509" s="6" t="s">
        <v>43</v>
      </c>
      <c r="P509" s="6" t="s">
        <v>84</v>
      </c>
      <c r="Q509" s="6" t="s">
        <v>51</v>
      </c>
      <c r="R509" s="6" t="s">
        <v>96</v>
      </c>
      <c r="S509" s="6" t="s">
        <v>97</v>
      </c>
      <c r="T509" s="41">
        <v>12</v>
      </c>
      <c r="U509" s="41">
        <v>41850</v>
      </c>
      <c r="V509" s="41">
        <f t="shared" si="41"/>
        <v>502200</v>
      </c>
      <c r="W509" s="41">
        <f t="shared" si="42"/>
        <v>562464</v>
      </c>
      <c r="X509" s="6"/>
      <c r="Y509" s="6">
        <v>2016</v>
      </c>
      <c r="Z509" s="42"/>
    </row>
    <row r="510" spans="1:26" ht="51" x14ac:dyDescent="0.2">
      <c r="A510" s="6" t="s">
        <v>2294</v>
      </c>
      <c r="B510" s="5" t="s">
        <v>32</v>
      </c>
      <c r="C510" s="5" t="s">
        <v>2253</v>
      </c>
      <c r="D510" s="5" t="s">
        <v>2105</v>
      </c>
      <c r="E510" s="5" t="s">
        <v>2295</v>
      </c>
      <c r="F510" s="5" t="s">
        <v>2255</v>
      </c>
      <c r="G510" s="5" t="s">
        <v>2296</v>
      </c>
      <c r="H510" s="5" t="s">
        <v>2297</v>
      </c>
      <c r="I510" s="6" t="s">
        <v>47</v>
      </c>
      <c r="J510" s="6">
        <v>0</v>
      </c>
      <c r="K510" s="6">
        <v>430000000</v>
      </c>
      <c r="L510" s="5" t="s">
        <v>40</v>
      </c>
      <c r="M510" s="6" t="s">
        <v>41</v>
      </c>
      <c r="N510" s="6" t="s">
        <v>73</v>
      </c>
      <c r="O510" s="6" t="s">
        <v>43</v>
      </c>
      <c r="P510" s="6" t="s">
        <v>84</v>
      </c>
      <c r="Q510" s="6" t="s">
        <v>51</v>
      </c>
      <c r="R510" s="6" t="s">
        <v>96</v>
      </c>
      <c r="S510" s="6" t="s">
        <v>97</v>
      </c>
      <c r="T510" s="41">
        <v>24</v>
      </c>
      <c r="U510" s="41">
        <v>59523.822</v>
      </c>
      <c r="V510" s="41">
        <f t="shared" si="41"/>
        <v>1428571.7280000001</v>
      </c>
      <c r="W510" s="41">
        <f t="shared" si="42"/>
        <v>1600000.3353600004</v>
      </c>
      <c r="X510" s="6"/>
      <c r="Y510" s="6">
        <v>2016</v>
      </c>
      <c r="Z510" s="42"/>
    </row>
    <row r="511" spans="1:26" ht="51" x14ac:dyDescent="0.2">
      <c r="A511" s="6" t="s">
        <v>2298</v>
      </c>
      <c r="B511" s="5" t="s">
        <v>32</v>
      </c>
      <c r="C511" s="5" t="s">
        <v>2253</v>
      </c>
      <c r="D511" s="5" t="s">
        <v>2105</v>
      </c>
      <c r="E511" s="5" t="s">
        <v>2299</v>
      </c>
      <c r="F511" s="5" t="s">
        <v>2255</v>
      </c>
      <c r="G511" s="5" t="s">
        <v>2300</v>
      </c>
      <c r="H511" s="5" t="s">
        <v>2301</v>
      </c>
      <c r="I511" s="6" t="s">
        <v>47</v>
      </c>
      <c r="J511" s="6">
        <v>0</v>
      </c>
      <c r="K511" s="6">
        <v>430000000</v>
      </c>
      <c r="L511" s="5" t="s">
        <v>40</v>
      </c>
      <c r="M511" s="6" t="s">
        <v>41</v>
      </c>
      <c r="N511" s="6" t="s">
        <v>73</v>
      </c>
      <c r="O511" s="6" t="s">
        <v>43</v>
      </c>
      <c r="P511" s="6" t="s">
        <v>84</v>
      </c>
      <c r="Q511" s="6" t="s">
        <v>51</v>
      </c>
      <c r="R511" s="6" t="s">
        <v>96</v>
      </c>
      <c r="S511" s="6" t="s">
        <v>97</v>
      </c>
      <c r="T511" s="41">
        <v>24</v>
      </c>
      <c r="U511" s="41">
        <v>35100</v>
      </c>
      <c r="V511" s="41">
        <f t="shared" si="41"/>
        <v>842400</v>
      </c>
      <c r="W511" s="41">
        <f t="shared" si="42"/>
        <v>943488.00000000012</v>
      </c>
      <c r="X511" s="6"/>
      <c r="Y511" s="6">
        <v>2016</v>
      </c>
      <c r="Z511" s="42"/>
    </row>
    <row r="512" spans="1:26" ht="51" x14ac:dyDescent="0.2">
      <c r="A512" s="6" t="s">
        <v>2302</v>
      </c>
      <c r="B512" s="5" t="s">
        <v>32</v>
      </c>
      <c r="C512" s="5" t="s">
        <v>2303</v>
      </c>
      <c r="D512" s="5" t="s">
        <v>2304</v>
      </c>
      <c r="E512" s="5" t="s">
        <v>2305</v>
      </c>
      <c r="F512" s="5" t="s">
        <v>2306</v>
      </c>
      <c r="G512" s="5" t="s">
        <v>2307</v>
      </c>
      <c r="H512" s="5" t="s">
        <v>2308</v>
      </c>
      <c r="I512" s="6" t="s">
        <v>47</v>
      </c>
      <c r="J512" s="6">
        <v>0</v>
      </c>
      <c r="K512" s="6">
        <v>430000000</v>
      </c>
      <c r="L512" s="5" t="s">
        <v>40</v>
      </c>
      <c r="M512" s="6" t="s">
        <v>41</v>
      </c>
      <c r="N512" s="6" t="s">
        <v>73</v>
      </c>
      <c r="O512" s="6" t="s">
        <v>43</v>
      </c>
      <c r="P512" s="6" t="s">
        <v>84</v>
      </c>
      <c r="Q512" s="6" t="s">
        <v>51</v>
      </c>
      <c r="R512" s="6" t="s">
        <v>96</v>
      </c>
      <c r="S512" s="6" t="s">
        <v>97</v>
      </c>
      <c r="T512" s="41">
        <v>1</v>
      </c>
      <c r="U512" s="41">
        <v>634500</v>
      </c>
      <c r="V512" s="41">
        <f t="shared" si="41"/>
        <v>634500</v>
      </c>
      <c r="W512" s="41">
        <f t="shared" si="42"/>
        <v>710640.00000000012</v>
      </c>
      <c r="X512" s="6"/>
      <c r="Y512" s="6">
        <v>2016</v>
      </c>
      <c r="Z512" s="42"/>
    </row>
    <row r="513" spans="1:26" ht="51" x14ac:dyDescent="0.2">
      <c r="A513" s="6" t="s">
        <v>2309</v>
      </c>
      <c r="B513" s="5" t="s">
        <v>32</v>
      </c>
      <c r="C513" s="5" t="s">
        <v>2303</v>
      </c>
      <c r="D513" s="5" t="s">
        <v>2304</v>
      </c>
      <c r="E513" s="5" t="s">
        <v>2305</v>
      </c>
      <c r="F513" s="5" t="s">
        <v>2306</v>
      </c>
      <c r="G513" s="5" t="s">
        <v>2310</v>
      </c>
      <c r="H513" s="5" t="s">
        <v>2311</v>
      </c>
      <c r="I513" s="6" t="s">
        <v>47</v>
      </c>
      <c r="J513" s="6">
        <v>0</v>
      </c>
      <c r="K513" s="6">
        <v>430000000</v>
      </c>
      <c r="L513" s="5" t="s">
        <v>40</v>
      </c>
      <c r="M513" s="6" t="s">
        <v>41</v>
      </c>
      <c r="N513" s="6" t="s">
        <v>73</v>
      </c>
      <c r="O513" s="6" t="s">
        <v>43</v>
      </c>
      <c r="P513" s="6" t="s">
        <v>84</v>
      </c>
      <c r="Q513" s="6" t="s">
        <v>51</v>
      </c>
      <c r="R513" s="6" t="s">
        <v>96</v>
      </c>
      <c r="S513" s="6" t="s">
        <v>97</v>
      </c>
      <c r="T513" s="41">
        <v>1</v>
      </c>
      <c r="U513" s="41">
        <v>641250</v>
      </c>
      <c r="V513" s="41">
        <f t="shared" si="41"/>
        <v>641250</v>
      </c>
      <c r="W513" s="41">
        <f t="shared" si="42"/>
        <v>718200.00000000012</v>
      </c>
      <c r="X513" s="6"/>
      <c r="Y513" s="6">
        <v>2016</v>
      </c>
      <c r="Z513" s="42"/>
    </row>
    <row r="514" spans="1:26" ht="51" x14ac:dyDescent="0.2">
      <c r="A514" s="6" t="s">
        <v>2312</v>
      </c>
      <c r="B514" s="5" t="s">
        <v>32</v>
      </c>
      <c r="C514" s="5" t="s">
        <v>2253</v>
      </c>
      <c r="D514" s="5" t="s">
        <v>2105</v>
      </c>
      <c r="E514" s="5" t="s">
        <v>2313</v>
      </c>
      <c r="F514" s="5" t="s">
        <v>2255</v>
      </c>
      <c r="G514" s="5" t="s">
        <v>2314</v>
      </c>
      <c r="H514" s="5" t="s">
        <v>2315</v>
      </c>
      <c r="I514" s="6" t="s">
        <v>47</v>
      </c>
      <c r="J514" s="6">
        <v>0</v>
      </c>
      <c r="K514" s="6">
        <v>430000000</v>
      </c>
      <c r="L514" s="5" t="s">
        <v>40</v>
      </c>
      <c r="M514" s="6" t="s">
        <v>41</v>
      </c>
      <c r="N514" s="6" t="s">
        <v>73</v>
      </c>
      <c r="O514" s="6" t="s">
        <v>43</v>
      </c>
      <c r="P514" s="6" t="s">
        <v>84</v>
      </c>
      <c r="Q514" s="6" t="s">
        <v>51</v>
      </c>
      <c r="R514" s="6" t="s">
        <v>96</v>
      </c>
      <c r="S514" s="6" t="s">
        <v>97</v>
      </c>
      <c r="T514" s="41">
        <v>50</v>
      </c>
      <c r="U514" s="41">
        <v>2295</v>
      </c>
      <c r="V514" s="41"/>
      <c r="W514" s="41"/>
      <c r="X514" s="6"/>
      <c r="Y514" s="6">
        <v>2016</v>
      </c>
      <c r="Z514" s="6" t="s">
        <v>1629</v>
      </c>
    </row>
    <row r="515" spans="1:26" ht="51" x14ac:dyDescent="0.2">
      <c r="A515" s="6" t="s">
        <v>2316</v>
      </c>
      <c r="B515" s="5" t="s">
        <v>32</v>
      </c>
      <c r="C515" s="5" t="s">
        <v>2253</v>
      </c>
      <c r="D515" s="5" t="s">
        <v>2105</v>
      </c>
      <c r="E515" s="5" t="s">
        <v>2317</v>
      </c>
      <c r="F515" s="5" t="s">
        <v>2255</v>
      </c>
      <c r="G515" s="5" t="s">
        <v>2318</v>
      </c>
      <c r="H515" s="5" t="s">
        <v>2319</v>
      </c>
      <c r="I515" s="6" t="s">
        <v>47</v>
      </c>
      <c r="J515" s="6">
        <v>0</v>
      </c>
      <c r="K515" s="6">
        <v>430000000</v>
      </c>
      <c r="L515" s="5" t="s">
        <v>40</v>
      </c>
      <c r="M515" s="6" t="s">
        <v>41</v>
      </c>
      <c r="N515" s="6" t="s">
        <v>73</v>
      </c>
      <c r="O515" s="6" t="s">
        <v>43</v>
      </c>
      <c r="P515" s="6" t="s">
        <v>84</v>
      </c>
      <c r="Q515" s="6" t="s">
        <v>51</v>
      </c>
      <c r="R515" s="6" t="s">
        <v>96</v>
      </c>
      <c r="S515" s="6" t="s">
        <v>97</v>
      </c>
      <c r="T515" s="41">
        <v>12</v>
      </c>
      <c r="U515" s="41">
        <v>29835</v>
      </c>
      <c r="V515" s="41">
        <f t="shared" ref="V515:V522" si="43">T515*U515</f>
        <v>358020</v>
      </c>
      <c r="W515" s="41">
        <f t="shared" ref="W515:W522" si="44">V515*1.12</f>
        <v>400982.4</v>
      </c>
      <c r="X515" s="6"/>
      <c r="Y515" s="6">
        <v>2016</v>
      </c>
      <c r="Z515" s="42"/>
    </row>
    <row r="516" spans="1:26" ht="51" x14ac:dyDescent="0.2">
      <c r="A516" s="6" t="s">
        <v>2320</v>
      </c>
      <c r="B516" s="5" t="s">
        <v>32</v>
      </c>
      <c r="C516" s="5" t="s">
        <v>2253</v>
      </c>
      <c r="D516" s="5" t="s">
        <v>2105</v>
      </c>
      <c r="E516" s="5" t="s">
        <v>2321</v>
      </c>
      <c r="F516" s="5" t="s">
        <v>2255</v>
      </c>
      <c r="G516" s="5" t="s">
        <v>2322</v>
      </c>
      <c r="H516" s="5" t="s">
        <v>2323</v>
      </c>
      <c r="I516" s="6" t="s">
        <v>47</v>
      </c>
      <c r="J516" s="6">
        <v>0</v>
      </c>
      <c r="K516" s="6">
        <v>430000000</v>
      </c>
      <c r="L516" s="5" t="s">
        <v>40</v>
      </c>
      <c r="M516" s="6" t="s">
        <v>41</v>
      </c>
      <c r="N516" s="6" t="s">
        <v>73</v>
      </c>
      <c r="O516" s="6" t="s">
        <v>43</v>
      </c>
      <c r="P516" s="6" t="s">
        <v>84</v>
      </c>
      <c r="Q516" s="6" t="s">
        <v>51</v>
      </c>
      <c r="R516" s="6" t="s">
        <v>96</v>
      </c>
      <c r="S516" s="6" t="s">
        <v>97</v>
      </c>
      <c r="T516" s="41">
        <v>12</v>
      </c>
      <c r="U516" s="41">
        <v>49950</v>
      </c>
      <c r="V516" s="41">
        <f t="shared" si="43"/>
        <v>599400</v>
      </c>
      <c r="W516" s="41">
        <f t="shared" si="44"/>
        <v>671328.00000000012</v>
      </c>
      <c r="X516" s="6"/>
      <c r="Y516" s="6">
        <v>2016</v>
      </c>
      <c r="Z516" s="42"/>
    </row>
    <row r="517" spans="1:26" ht="63.75" x14ac:dyDescent="0.2">
      <c r="A517" s="6" t="s">
        <v>2324</v>
      </c>
      <c r="B517" s="5" t="s">
        <v>32</v>
      </c>
      <c r="C517" s="5" t="s">
        <v>2325</v>
      </c>
      <c r="D517" s="5" t="s">
        <v>2326</v>
      </c>
      <c r="E517" s="5" t="s">
        <v>2327</v>
      </c>
      <c r="F517" s="5" t="s">
        <v>2328</v>
      </c>
      <c r="G517" s="5" t="s">
        <v>2329</v>
      </c>
      <c r="H517" s="5" t="s">
        <v>2330</v>
      </c>
      <c r="I517" s="6" t="s">
        <v>47</v>
      </c>
      <c r="J517" s="6">
        <v>0</v>
      </c>
      <c r="K517" s="6">
        <v>430000000</v>
      </c>
      <c r="L517" s="5" t="s">
        <v>40</v>
      </c>
      <c r="M517" s="6" t="s">
        <v>41</v>
      </c>
      <c r="N517" s="6" t="s">
        <v>73</v>
      </c>
      <c r="O517" s="6" t="s">
        <v>43</v>
      </c>
      <c r="P517" s="6" t="s">
        <v>84</v>
      </c>
      <c r="Q517" s="6" t="s">
        <v>51</v>
      </c>
      <c r="R517" s="6" t="s">
        <v>96</v>
      </c>
      <c r="S517" s="6" t="s">
        <v>97</v>
      </c>
      <c r="T517" s="41">
        <v>15</v>
      </c>
      <c r="U517" s="41">
        <v>75870</v>
      </c>
      <c r="V517" s="41">
        <f t="shared" si="43"/>
        <v>1138050</v>
      </c>
      <c r="W517" s="41">
        <f t="shared" si="44"/>
        <v>1274616.0000000002</v>
      </c>
      <c r="X517" s="6"/>
      <c r="Y517" s="6">
        <v>2016</v>
      </c>
      <c r="Z517" s="42"/>
    </row>
    <row r="518" spans="1:26" ht="63.75" x14ac:dyDescent="0.2">
      <c r="A518" s="6" t="s">
        <v>2331</v>
      </c>
      <c r="B518" s="5" t="s">
        <v>32</v>
      </c>
      <c r="C518" s="5" t="s">
        <v>2325</v>
      </c>
      <c r="D518" s="5" t="s">
        <v>2326</v>
      </c>
      <c r="E518" s="5" t="s">
        <v>2332</v>
      </c>
      <c r="F518" s="5" t="s">
        <v>2328</v>
      </c>
      <c r="G518" s="5" t="s">
        <v>2333</v>
      </c>
      <c r="H518" s="5" t="s">
        <v>2334</v>
      </c>
      <c r="I518" s="6" t="s">
        <v>47</v>
      </c>
      <c r="J518" s="6">
        <v>0</v>
      </c>
      <c r="K518" s="6">
        <v>430000000</v>
      </c>
      <c r="L518" s="5" t="s">
        <v>40</v>
      </c>
      <c r="M518" s="6" t="s">
        <v>41</v>
      </c>
      <c r="N518" s="6" t="s">
        <v>73</v>
      </c>
      <c r="O518" s="6" t="s">
        <v>43</v>
      </c>
      <c r="P518" s="6" t="s">
        <v>84</v>
      </c>
      <c r="Q518" s="6" t="s">
        <v>51</v>
      </c>
      <c r="R518" s="6" t="s">
        <v>96</v>
      </c>
      <c r="S518" s="6" t="s">
        <v>97</v>
      </c>
      <c r="T518" s="41">
        <v>15</v>
      </c>
      <c r="U518" s="41">
        <v>75870</v>
      </c>
      <c r="V518" s="41">
        <f t="shared" si="43"/>
        <v>1138050</v>
      </c>
      <c r="W518" s="41">
        <f t="shared" si="44"/>
        <v>1274616.0000000002</v>
      </c>
      <c r="X518" s="6"/>
      <c r="Y518" s="6">
        <v>2016</v>
      </c>
      <c r="Z518" s="42"/>
    </row>
    <row r="519" spans="1:26" ht="51" x14ac:dyDescent="0.2">
      <c r="A519" s="6" t="s">
        <v>2335</v>
      </c>
      <c r="B519" s="5" t="s">
        <v>32</v>
      </c>
      <c r="C519" s="5" t="s">
        <v>2336</v>
      </c>
      <c r="D519" s="5" t="s">
        <v>2337</v>
      </c>
      <c r="E519" s="5" t="s">
        <v>2338</v>
      </c>
      <c r="F519" s="5" t="s">
        <v>2274</v>
      </c>
      <c r="G519" s="5" t="s">
        <v>2339</v>
      </c>
      <c r="H519" s="5" t="s">
        <v>2340</v>
      </c>
      <c r="I519" s="6" t="s">
        <v>60</v>
      </c>
      <c r="J519" s="6">
        <v>0</v>
      </c>
      <c r="K519" s="6">
        <v>430000000</v>
      </c>
      <c r="L519" s="5" t="s">
        <v>40</v>
      </c>
      <c r="M519" s="6" t="s">
        <v>41</v>
      </c>
      <c r="N519" s="6" t="s">
        <v>73</v>
      </c>
      <c r="O519" s="6" t="s">
        <v>43</v>
      </c>
      <c r="P519" s="6" t="s">
        <v>84</v>
      </c>
      <c r="Q519" s="6" t="s">
        <v>51</v>
      </c>
      <c r="R519" s="6" t="s">
        <v>75</v>
      </c>
      <c r="S519" s="6" t="s">
        <v>76</v>
      </c>
      <c r="T519" s="41">
        <v>4</v>
      </c>
      <c r="U519" s="41">
        <v>128891.25</v>
      </c>
      <c r="V519" s="41">
        <f t="shared" si="43"/>
        <v>515565</v>
      </c>
      <c r="W519" s="41">
        <f t="shared" si="44"/>
        <v>577432.80000000005</v>
      </c>
      <c r="X519" s="6"/>
      <c r="Y519" s="6">
        <v>2016</v>
      </c>
      <c r="Z519" s="42"/>
    </row>
    <row r="520" spans="1:26" ht="51" x14ac:dyDescent="0.2">
      <c r="A520" s="6" t="s">
        <v>2341</v>
      </c>
      <c r="B520" s="5" t="s">
        <v>32</v>
      </c>
      <c r="C520" s="5" t="s">
        <v>2342</v>
      </c>
      <c r="D520" s="5" t="s">
        <v>1604</v>
      </c>
      <c r="E520" s="5" t="s">
        <v>2343</v>
      </c>
      <c r="F520" s="5" t="s">
        <v>2344</v>
      </c>
      <c r="G520" s="5" t="s">
        <v>2345</v>
      </c>
      <c r="H520" s="5" t="s">
        <v>2346</v>
      </c>
      <c r="I520" s="6" t="s">
        <v>60</v>
      </c>
      <c r="J520" s="6">
        <v>0</v>
      </c>
      <c r="K520" s="6">
        <v>430000000</v>
      </c>
      <c r="L520" s="5" t="s">
        <v>40</v>
      </c>
      <c r="M520" s="6" t="s">
        <v>94</v>
      </c>
      <c r="N520" s="6" t="s">
        <v>73</v>
      </c>
      <c r="O520" s="6" t="s">
        <v>43</v>
      </c>
      <c r="P520" s="6" t="s">
        <v>84</v>
      </c>
      <c r="Q520" s="6" t="s">
        <v>51</v>
      </c>
      <c r="R520" s="6" t="s">
        <v>96</v>
      </c>
      <c r="S520" s="6" t="s">
        <v>97</v>
      </c>
      <c r="T520" s="41">
        <v>10</v>
      </c>
      <c r="U520" s="41">
        <v>72225</v>
      </c>
      <c r="V520" s="41">
        <f t="shared" si="43"/>
        <v>722250</v>
      </c>
      <c r="W520" s="41">
        <f t="shared" si="44"/>
        <v>808920.00000000012</v>
      </c>
      <c r="X520" s="6"/>
      <c r="Y520" s="6">
        <v>2016</v>
      </c>
      <c r="Z520" s="42"/>
    </row>
    <row r="521" spans="1:26" ht="51" x14ac:dyDescent="0.2">
      <c r="A521" s="6" t="s">
        <v>2347</v>
      </c>
      <c r="B521" s="5" t="s">
        <v>32</v>
      </c>
      <c r="C521" s="5" t="s">
        <v>2342</v>
      </c>
      <c r="D521" s="5" t="s">
        <v>1604</v>
      </c>
      <c r="E521" s="5" t="s">
        <v>2348</v>
      </c>
      <c r="F521" s="5" t="s">
        <v>2344</v>
      </c>
      <c r="G521" s="5" t="s">
        <v>2349</v>
      </c>
      <c r="H521" s="5" t="s">
        <v>2350</v>
      </c>
      <c r="I521" s="6" t="s">
        <v>60</v>
      </c>
      <c r="J521" s="6">
        <v>0</v>
      </c>
      <c r="K521" s="6">
        <v>430000000</v>
      </c>
      <c r="L521" s="5" t="s">
        <v>40</v>
      </c>
      <c r="M521" s="6" t="s">
        <v>94</v>
      </c>
      <c r="N521" s="6" t="s">
        <v>73</v>
      </c>
      <c r="O521" s="6" t="s">
        <v>43</v>
      </c>
      <c r="P521" s="6" t="s">
        <v>84</v>
      </c>
      <c r="Q521" s="6" t="s">
        <v>51</v>
      </c>
      <c r="R521" s="6" t="s">
        <v>96</v>
      </c>
      <c r="S521" s="6" t="s">
        <v>97</v>
      </c>
      <c r="T521" s="41">
        <v>10</v>
      </c>
      <c r="U521" s="41">
        <v>22950</v>
      </c>
      <c r="V521" s="41">
        <f t="shared" si="43"/>
        <v>229500</v>
      </c>
      <c r="W521" s="41">
        <f t="shared" si="44"/>
        <v>257040.00000000003</v>
      </c>
      <c r="X521" s="6"/>
      <c r="Y521" s="6">
        <v>2016</v>
      </c>
      <c r="Z521" s="42"/>
    </row>
    <row r="522" spans="1:26" ht="51" x14ac:dyDescent="0.2">
      <c r="A522" s="6" t="s">
        <v>2351</v>
      </c>
      <c r="B522" s="5" t="s">
        <v>32</v>
      </c>
      <c r="C522" s="5" t="s">
        <v>2352</v>
      </c>
      <c r="D522" s="5" t="s">
        <v>2353</v>
      </c>
      <c r="E522" s="5" t="s">
        <v>2354</v>
      </c>
      <c r="F522" s="5" t="s">
        <v>2355</v>
      </c>
      <c r="G522" s="5" t="s">
        <v>2356</v>
      </c>
      <c r="H522" s="5" t="s">
        <v>2357</v>
      </c>
      <c r="I522" s="6" t="s">
        <v>60</v>
      </c>
      <c r="J522" s="6">
        <v>0</v>
      </c>
      <c r="K522" s="6">
        <v>430000000</v>
      </c>
      <c r="L522" s="5" t="s">
        <v>40</v>
      </c>
      <c r="M522" s="6" t="s">
        <v>41</v>
      </c>
      <c r="N522" s="6" t="s">
        <v>73</v>
      </c>
      <c r="O522" s="6" t="s">
        <v>43</v>
      </c>
      <c r="P522" s="6" t="s">
        <v>84</v>
      </c>
      <c r="Q522" s="6" t="s">
        <v>51</v>
      </c>
      <c r="R522" s="6" t="s">
        <v>96</v>
      </c>
      <c r="S522" s="6" t="s">
        <v>97</v>
      </c>
      <c r="T522" s="41">
        <v>50</v>
      </c>
      <c r="U522" s="41">
        <v>88114.5</v>
      </c>
      <c r="V522" s="41">
        <f t="shared" si="43"/>
        <v>4405725</v>
      </c>
      <c r="W522" s="41">
        <f t="shared" si="44"/>
        <v>4934412.0000000009</v>
      </c>
      <c r="X522" s="6"/>
      <c r="Y522" s="6">
        <v>2016</v>
      </c>
      <c r="Z522" s="42"/>
    </row>
    <row r="523" spans="1:26" ht="51" x14ac:dyDescent="0.2">
      <c r="A523" s="6" t="s">
        <v>2358</v>
      </c>
      <c r="B523" s="5" t="s">
        <v>32</v>
      </c>
      <c r="C523" s="5" t="s">
        <v>2271</v>
      </c>
      <c r="D523" s="5" t="s">
        <v>2272</v>
      </c>
      <c r="E523" s="5" t="s">
        <v>2359</v>
      </c>
      <c r="F523" s="5" t="s">
        <v>2274</v>
      </c>
      <c r="G523" s="5" t="s">
        <v>2360</v>
      </c>
      <c r="H523" s="5" t="s">
        <v>2361</v>
      </c>
      <c r="I523" s="6" t="s">
        <v>47</v>
      </c>
      <c r="J523" s="6">
        <v>0</v>
      </c>
      <c r="K523" s="6">
        <v>430000000</v>
      </c>
      <c r="L523" s="5" t="s">
        <v>40</v>
      </c>
      <c r="M523" s="6" t="s">
        <v>41</v>
      </c>
      <c r="N523" s="6" t="s">
        <v>73</v>
      </c>
      <c r="O523" s="6" t="s">
        <v>43</v>
      </c>
      <c r="P523" s="6" t="s">
        <v>84</v>
      </c>
      <c r="Q523" s="6" t="s">
        <v>51</v>
      </c>
      <c r="R523" s="6" t="s">
        <v>96</v>
      </c>
      <c r="S523" s="6" t="s">
        <v>97</v>
      </c>
      <c r="T523" s="41">
        <v>100</v>
      </c>
      <c r="U523" s="41">
        <v>19845</v>
      </c>
      <c r="V523" s="41"/>
      <c r="W523" s="41"/>
      <c r="X523" s="6"/>
      <c r="Y523" s="6">
        <v>2016</v>
      </c>
      <c r="Z523" s="6" t="s">
        <v>1629</v>
      </c>
    </row>
    <row r="524" spans="1:26" ht="51" x14ac:dyDescent="0.2">
      <c r="A524" s="6" t="s">
        <v>2362</v>
      </c>
      <c r="B524" s="5" t="s">
        <v>32</v>
      </c>
      <c r="C524" s="5" t="s">
        <v>2077</v>
      </c>
      <c r="D524" s="5" t="s">
        <v>923</v>
      </c>
      <c r="E524" s="5" t="s">
        <v>2363</v>
      </c>
      <c r="F524" s="5" t="s">
        <v>965</v>
      </c>
      <c r="G524" s="5" t="s">
        <v>2364</v>
      </c>
      <c r="H524" s="5" t="s">
        <v>2365</v>
      </c>
      <c r="I524" s="6" t="s">
        <v>60</v>
      </c>
      <c r="J524" s="6">
        <v>0</v>
      </c>
      <c r="K524" s="6">
        <v>430000000</v>
      </c>
      <c r="L524" s="5" t="s">
        <v>40</v>
      </c>
      <c r="M524" s="6" t="s">
        <v>41</v>
      </c>
      <c r="N524" s="6" t="s">
        <v>73</v>
      </c>
      <c r="O524" s="6" t="s">
        <v>43</v>
      </c>
      <c r="P524" s="6" t="s">
        <v>84</v>
      </c>
      <c r="Q524" s="6" t="s">
        <v>51</v>
      </c>
      <c r="R524" s="6" t="s">
        <v>2366</v>
      </c>
      <c r="S524" s="6" t="s">
        <v>2367</v>
      </c>
      <c r="T524" s="41">
        <v>4</v>
      </c>
      <c r="U524" s="41">
        <v>160006.04999999999</v>
      </c>
      <c r="V524" s="41">
        <f>T524*U524</f>
        <v>640024.19999999995</v>
      </c>
      <c r="W524" s="41">
        <f>V524*1.12</f>
        <v>716827.10400000005</v>
      </c>
      <c r="X524" s="6"/>
      <c r="Y524" s="6">
        <v>2016</v>
      </c>
      <c r="Z524" s="42"/>
    </row>
    <row r="525" spans="1:26" ht="140.25" x14ac:dyDescent="0.2">
      <c r="A525" s="6" t="s">
        <v>2368</v>
      </c>
      <c r="B525" s="5" t="s">
        <v>32</v>
      </c>
      <c r="C525" s="5" t="s">
        <v>2303</v>
      </c>
      <c r="D525" s="5" t="s">
        <v>2304</v>
      </c>
      <c r="E525" s="5" t="s">
        <v>2369</v>
      </c>
      <c r="F525" s="5" t="s">
        <v>2306</v>
      </c>
      <c r="G525" s="5" t="s">
        <v>2370</v>
      </c>
      <c r="H525" s="5" t="s">
        <v>2371</v>
      </c>
      <c r="I525" s="6" t="s">
        <v>47</v>
      </c>
      <c r="J525" s="6">
        <v>0</v>
      </c>
      <c r="K525" s="6">
        <v>430000000</v>
      </c>
      <c r="L525" s="5" t="s">
        <v>40</v>
      </c>
      <c r="M525" s="6" t="s">
        <v>41</v>
      </c>
      <c r="N525" s="6" t="s">
        <v>73</v>
      </c>
      <c r="O525" s="6" t="s">
        <v>43</v>
      </c>
      <c r="P525" s="6" t="s">
        <v>84</v>
      </c>
      <c r="Q525" s="6" t="s">
        <v>51</v>
      </c>
      <c r="R525" s="6" t="s">
        <v>96</v>
      </c>
      <c r="S525" s="6" t="s">
        <v>97</v>
      </c>
      <c r="T525" s="41">
        <v>1</v>
      </c>
      <c r="U525" s="41">
        <v>4376700</v>
      </c>
      <c r="V525" s="41"/>
      <c r="W525" s="41"/>
      <c r="X525" s="6"/>
      <c r="Y525" s="6">
        <v>2016</v>
      </c>
      <c r="Z525" s="6" t="s">
        <v>1629</v>
      </c>
    </row>
    <row r="526" spans="1:26" ht="51" x14ac:dyDescent="0.2">
      <c r="A526" s="6" t="s">
        <v>2372</v>
      </c>
      <c r="B526" s="5" t="s">
        <v>32</v>
      </c>
      <c r="C526" s="5" t="s">
        <v>2373</v>
      </c>
      <c r="D526" s="5" t="s">
        <v>2374</v>
      </c>
      <c r="E526" s="5" t="s">
        <v>2375</v>
      </c>
      <c r="F526" s="5" t="s">
        <v>2376</v>
      </c>
      <c r="G526" s="5" t="s">
        <v>2377</v>
      </c>
      <c r="H526" s="5" t="s">
        <v>2378</v>
      </c>
      <c r="I526" s="6" t="s">
        <v>39</v>
      </c>
      <c r="J526" s="6">
        <v>75</v>
      </c>
      <c r="K526" s="6">
        <v>430000000</v>
      </c>
      <c r="L526" s="5" t="s">
        <v>40</v>
      </c>
      <c r="M526" s="6" t="s">
        <v>41</v>
      </c>
      <c r="N526" s="6" t="s">
        <v>73</v>
      </c>
      <c r="O526" s="6" t="s">
        <v>43</v>
      </c>
      <c r="P526" s="6" t="s">
        <v>84</v>
      </c>
      <c r="Q526" s="6" t="s">
        <v>45</v>
      </c>
      <c r="R526" s="6" t="s">
        <v>1788</v>
      </c>
      <c r="S526" s="6" t="s">
        <v>1789</v>
      </c>
      <c r="T526" s="41">
        <v>55</v>
      </c>
      <c r="U526" s="41">
        <v>328180</v>
      </c>
      <c r="V526" s="41"/>
      <c r="W526" s="41"/>
      <c r="X526" s="6" t="s">
        <v>47</v>
      </c>
      <c r="Y526" s="6">
        <v>2016</v>
      </c>
      <c r="Z526" s="6" t="s">
        <v>1629</v>
      </c>
    </row>
    <row r="527" spans="1:26" ht="89.25" x14ac:dyDescent="0.2">
      <c r="A527" s="6" t="s">
        <v>2379</v>
      </c>
      <c r="B527" s="5" t="s">
        <v>32</v>
      </c>
      <c r="C527" s="5" t="s">
        <v>2380</v>
      </c>
      <c r="D527" s="5" t="s">
        <v>2105</v>
      </c>
      <c r="E527" s="5" t="s">
        <v>2381</v>
      </c>
      <c r="F527" s="5" t="s">
        <v>2382</v>
      </c>
      <c r="G527" s="5" t="s">
        <v>2383</v>
      </c>
      <c r="H527" s="5" t="s">
        <v>2384</v>
      </c>
      <c r="I527" s="6" t="s">
        <v>47</v>
      </c>
      <c r="J527" s="6">
        <v>0</v>
      </c>
      <c r="K527" s="6">
        <v>430000000</v>
      </c>
      <c r="L527" s="5" t="s">
        <v>40</v>
      </c>
      <c r="M527" s="6" t="s">
        <v>41</v>
      </c>
      <c r="N527" s="6" t="s">
        <v>73</v>
      </c>
      <c r="O527" s="6" t="s">
        <v>43</v>
      </c>
      <c r="P527" s="6" t="s">
        <v>84</v>
      </c>
      <c r="Q527" s="6" t="s">
        <v>51</v>
      </c>
      <c r="R527" s="6" t="s">
        <v>96</v>
      </c>
      <c r="S527" s="6" t="s">
        <v>97</v>
      </c>
      <c r="T527" s="41">
        <v>1</v>
      </c>
      <c r="U527" s="41">
        <v>598050</v>
      </c>
      <c r="V527" s="41">
        <f t="shared" ref="V527:V545" si="45">T527*U527</f>
        <v>598050</v>
      </c>
      <c r="W527" s="41">
        <f t="shared" ref="W527:W545" si="46">V527*1.12</f>
        <v>669816.00000000012</v>
      </c>
      <c r="X527" s="6"/>
      <c r="Y527" s="6">
        <v>2016</v>
      </c>
      <c r="Z527" s="42"/>
    </row>
    <row r="528" spans="1:26" ht="89.25" x14ac:dyDescent="0.2">
      <c r="A528" s="6" t="s">
        <v>2385</v>
      </c>
      <c r="B528" s="5" t="s">
        <v>32</v>
      </c>
      <c r="C528" s="5" t="s">
        <v>2380</v>
      </c>
      <c r="D528" s="5" t="s">
        <v>2105</v>
      </c>
      <c r="E528" s="5" t="s">
        <v>2381</v>
      </c>
      <c r="F528" s="5" t="s">
        <v>2382</v>
      </c>
      <c r="G528" s="5" t="s">
        <v>2386</v>
      </c>
      <c r="H528" s="5" t="s">
        <v>2387</v>
      </c>
      <c r="I528" s="6" t="s">
        <v>47</v>
      </c>
      <c r="J528" s="6">
        <v>0</v>
      </c>
      <c r="K528" s="6">
        <v>430000000</v>
      </c>
      <c r="L528" s="5" t="s">
        <v>40</v>
      </c>
      <c r="M528" s="6" t="s">
        <v>41</v>
      </c>
      <c r="N528" s="6" t="s">
        <v>73</v>
      </c>
      <c r="O528" s="6" t="s">
        <v>43</v>
      </c>
      <c r="P528" s="6" t="s">
        <v>84</v>
      </c>
      <c r="Q528" s="6" t="s">
        <v>51</v>
      </c>
      <c r="R528" s="6" t="s">
        <v>96</v>
      </c>
      <c r="S528" s="6" t="s">
        <v>97</v>
      </c>
      <c r="T528" s="41">
        <v>1</v>
      </c>
      <c r="U528" s="41">
        <v>247050</v>
      </c>
      <c r="V528" s="41">
        <f t="shared" si="45"/>
        <v>247050</v>
      </c>
      <c r="W528" s="41">
        <f t="shared" si="46"/>
        <v>276696</v>
      </c>
      <c r="X528" s="6"/>
      <c r="Y528" s="6">
        <v>2016</v>
      </c>
      <c r="Z528" s="42"/>
    </row>
    <row r="529" spans="1:26" ht="89.25" x14ac:dyDescent="0.2">
      <c r="A529" s="6" t="s">
        <v>2388</v>
      </c>
      <c r="B529" s="5" t="s">
        <v>32</v>
      </c>
      <c r="C529" s="5" t="s">
        <v>2380</v>
      </c>
      <c r="D529" s="5" t="s">
        <v>2105</v>
      </c>
      <c r="E529" s="5" t="s">
        <v>2381</v>
      </c>
      <c r="F529" s="5" t="s">
        <v>2382</v>
      </c>
      <c r="G529" s="5" t="s">
        <v>2389</v>
      </c>
      <c r="H529" s="5" t="s">
        <v>2390</v>
      </c>
      <c r="I529" s="6" t="s">
        <v>47</v>
      </c>
      <c r="J529" s="6">
        <v>0</v>
      </c>
      <c r="K529" s="6">
        <v>430000000</v>
      </c>
      <c r="L529" s="5" t="s">
        <v>40</v>
      </c>
      <c r="M529" s="6" t="s">
        <v>41</v>
      </c>
      <c r="N529" s="6" t="s">
        <v>73</v>
      </c>
      <c r="O529" s="6" t="s">
        <v>43</v>
      </c>
      <c r="P529" s="6" t="s">
        <v>84</v>
      </c>
      <c r="Q529" s="6" t="s">
        <v>51</v>
      </c>
      <c r="R529" s="6" t="s">
        <v>96</v>
      </c>
      <c r="S529" s="6" t="s">
        <v>97</v>
      </c>
      <c r="T529" s="41">
        <v>1</v>
      </c>
      <c r="U529" s="41">
        <v>224100</v>
      </c>
      <c r="V529" s="41">
        <f t="shared" si="45"/>
        <v>224100</v>
      </c>
      <c r="W529" s="41">
        <f t="shared" si="46"/>
        <v>250992.00000000003</v>
      </c>
      <c r="X529" s="6"/>
      <c r="Y529" s="6">
        <v>2016</v>
      </c>
      <c r="Z529" s="42"/>
    </row>
    <row r="530" spans="1:26" ht="89.25" x14ac:dyDescent="0.2">
      <c r="A530" s="6" t="s">
        <v>2391</v>
      </c>
      <c r="B530" s="5" t="s">
        <v>32</v>
      </c>
      <c r="C530" s="5" t="s">
        <v>2380</v>
      </c>
      <c r="D530" s="5" t="s">
        <v>2105</v>
      </c>
      <c r="E530" s="5" t="s">
        <v>2381</v>
      </c>
      <c r="F530" s="5" t="s">
        <v>2382</v>
      </c>
      <c r="G530" s="5" t="s">
        <v>2392</v>
      </c>
      <c r="H530" s="5" t="s">
        <v>2393</v>
      </c>
      <c r="I530" s="6" t="s">
        <v>47</v>
      </c>
      <c r="J530" s="6">
        <v>0</v>
      </c>
      <c r="K530" s="6">
        <v>430000000</v>
      </c>
      <c r="L530" s="5" t="s">
        <v>40</v>
      </c>
      <c r="M530" s="6" t="s">
        <v>41</v>
      </c>
      <c r="N530" s="6" t="s">
        <v>73</v>
      </c>
      <c r="O530" s="6" t="s">
        <v>43</v>
      </c>
      <c r="P530" s="6" t="s">
        <v>84</v>
      </c>
      <c r="Q530" s="6" t="s">
        <v>51</v>
      </c>
      <c r="R530" s="6" t="s">
        <v>96</v>
      </c>
      <c r="S530" s="6" t="s">
        <v>97</v>
      </c>
      <c r="T530" s="41">
        <v>2</v>
      </c>
      <c r="U530" s="41">
        <v>1350000</v>
      </c>
      <c r="V530" s="41">
        <f t="shared" si="45"/>
        <v>2700000</v>
      </c>
      <c r="W530" s="41">
        <f t="shared" si="46"/>
        <v>3024000.0000000005</v>
      </c>
      <c r="X530" s="6"/>
      <c r="Y530" s="6">
        <v>2016</v>
      </c>
      <c r="Z530" s="42"/>
    </row>
    <row r="531" spans="1:26" ht="89.25" x14ac:dyDescent="0.2">
      <c r="A531" s="6" t="s">
        <v>2394</v>
      </c>
      <c r="B531" s="5" t="s">
        <v>32</v>
      </c>
      <c r="C531" s="5" t="s">
        <v>2380</v>
      </c>
      <c r="D531" s="5" t="s">
        <v>2105</v>
      </c>
      <c r="E531" s="5" t="s">
        <v>2381</v>
      </c>
      <c r="F531" s="5" t="s">
        <v>2382</v>
      </c>
      <c r="G531" s="5" t="s">
        <v>2395</v>
      </c>
      <c r="H531" s="5" t="s">
        <v>2396</v>
      </c>
      <c r="I531" s="6" t="s">
        <v>47</v>
      </c>
      <c r="J531" s="6">
        <v>0</v>
      </c>
      <c r="K531" s="6">
        <v>430000000</v>
      </c>
      <c r="L531" s="5" t="s">
        <v>40</v>
      </c>
      <c r="M531" s="6" t="s">
        <v>41</v>
      </c>
      <c r="N531" s="6" t="s">
        <v>73</v>
      </c>
      <c r="O531" s="6" t="s">
        <v>43</v>
      </c>
      <c r="P531" s="6" t="s">
        <v>84</v>
      </c>
      <c r="Q531" s="6" t="s">
        <v>51</v>
      </c>
      <c r="R531" s="6" t="s">
        <v>96</v>
      </c>
      <c r="S531" s="6" t="s">
        <v>97</v>
      </c>
      <c r="T531" s="41">
        <v>2</v>
      </c>
      <c r="U531" s="41">
        <v>1006425</v>
      </c>
      <c r="V531" s="41">
        <f t="shared" si="45"/>
        <v>2012850</v>
      </c>
      <c r="W531" s="41">
        <f t="shared" si="46"/>
        <v>2254392</v>
      </c>
      <c r="X531" s="6"/>
      <c r="Y531" s="6">
        <v>2016</v>
      </c>
      <c r="Z531" s="42"/>
    </row>
    <row r="532" spans="1:26" ht="89.25" x14ac:dyDescent="0.2">
      <c r="A532" s="6" t="s">
        <v>2397</v>
      </c>
      <c r="B532" s="5" t="s">
        <v>32</v>
      </c>
      <c r="C532" s="5" t="s">
        <v>2380</v>
      </c>
      <c r="D532" s="5" t="s">
        <v>2105</v>
      </c>
      <c r="E532" s="5" t="s">
        <v>2381</v>
      </c>
      <c r="F532" s="5" t="s">
        <v>2382</v>
      </c>
      <c r="G532" s="5" t="s">
        <v>2398</v>
      </c>
      <c r="H532" s="5" t="s">
        <v>2399</v>
      </c>
      <c r="I532" s="6" t="s">
        <v>47</v>
      </c>
      <c r="J532" s="6">
        <v>0</v>
      </c>
      <c r="K532" s="6">
        <v>430000000</v>
      </c>
      <c r="L532" s="5" t="s">
        <v>40</v>
      </c>
      <c r="M532" s="6" t="s">
        <v>41</v>
      </c>
      <c r="N532" s="6" t="s">
        <v>73</v>
      </c>
      <c r="O532" s="6" t="s">
        <v>43</v>
      </c>
      <c r="P532" s="6" t="s">
        <v>84</v>
      </c>
      <c r="Q532" s="6" t="s">
        <v>51</v>
      </c>
      <c r="R532" s="6" t="s">
        <v>96</v>
      </c>
      <c r="S532" s="6" t="s">
        <v>97</v>
      </c>
      <c r="T532" s="41">
        <v>1</v>
      </c>
      <c r="U532" s="41">
        <v>576450</v>
      </c>
      <c r="V532" s="41">
        <f t="shared" si="45"/>
        <v>576450</v>
      </c>
      <c r="W532" s="41">
        <f t="shared" si="46"/>
        <v>645624.00000000012</v>
      </c>
      <c r="X532" s="6"/>
      <c r="Y532" s="6">
        <v>2016</v>
      </c>
      <c r="Z532" s="42"/>
    </row>
    <row r="533" spans="1:26" ht="89.25" x14ac:dyDescent="0.2">
      <c r="A533" s="6" t="s">
        <v>2400</v>
      </c>
      <c r="B533" s="5" t="s">
        <v>32</v>
      </c>
      <c r="C533" s="5" t="s">
        <v>2380</v>
      </c>
      <c r="D533" s="5" t="s">
        <v>2105</v>
      </c>
      <c r="E533" s="5" t="s">
        <v>2381</v>
      </c>
      <c r="F533" s="5" t="s">
        <v>2382</v>
      </c>
      <c r="G533" s="5" t="s">
        <v>2401</v>
      </c>
      <c r="H533" s="5" t="s">
        <v>2402</v>
      </c>
      <c r="I533" s="6" t="s">
        <v>47</v>
      </c>
      <c r="J533" s="6">
        <v>0</v>
      </c>
      <c r="K533" s="6">
        <v>430000000</v>
      </c>
      <c r="L533" s="5" t="s">
        <v>40</v>
      </c>
      <c r="M533" s="6" t="s">
        <v>41</v>
      </c>
      <c r="N533" s="6" t="s">
        <v>73</v>
      </c>
      <c r="O533" s="6" t="s">
        <v>43</v>
      </c>
      <c r="P533" s="6" t="s">
        <v>84</v>
      </c>
      <c r="Q533" s="6" t="s">
        <v>51</v>
      </c>
      <c r="R533" s="6" t="s">
        <v>96</v>
      </c>
      <c r="S533" s="6" t="s">
        <v>97</v>
      </c>
      <c r="T533" s="41">
        <v>1</v>
      </c>
      <c r="U533" s="41">
        <v>288751.5</v>
      </c>
      <c r="V533" s="41">
        <f t="shared" si="45"/>
        <v>288751.5</v>
      </c>
      <c r="W533" s="41">
        <f t="shared" si="46"/>
        <v>323401.68000000005</v>
      </c>
      <c r="X533" s="6"/>
      <c r="Y533" s="6">
        <v>2016</v>
      </c>
      <c r="Z533" s="42"/>
    </row>
    <row r="534" spans="1:26" ht="89.25" x14ac:dyDescent="0.2">
      <c r="A534" s="6" t="s">
        <v>2403</v>
      </c>
      <c r="B534" s="5" t="s">
        <v>32</v>
      </c>
      <c r="C534" s="5" t="s">
        <v>2380</v>
      </c>
      <c r="D534" s="5" t="s">
        <v>2105</v>
      </c>
      <c r="E534" s="5" t="s">
        <v>2381</v>
      </c>
      <c r="F534" s="5" t="s">
        <v>2382</v>
      </c>
      <c r="G534" s="5" t="s">
        <v>2404</v>
      </c>
      <c r="H534" s="5" t="s">
        <v>2405</v>
      </c>
      <c r="I534" s="6" t="s">
        <v>47</v>
      </c>
      <c r="J534" s="6">
        <v>0</v>
      </c>
      <c r="K534" s="6">
        <v>430000000</v>
      </c>
      <c r="L534" s="5" t="s">
        <v>40</v>
      </c>
      <c r="M534" s="6" t="s">
        <v>41</v>
      </c>
      <c r="N534" s="6" t="s">
        <v>73</v>
      </c>
      <c r="O534" s="6" t="s">
        <v>43</v>
      </c>
      <c r="P534" s="6" t="s">
        <v>84</v>
      </c>
      <c r="Q534" s="6" t="s">
        <v>51</v>
      </c>
      <c r="R534" s="6" t="s">
        <v>96</v>
      </c>
      <c r="S534" s="6" t="s">
        <v>97</v>
      </c>
      <c r="T534" s="41">
        <v>2</v>
      </c>
      <c r="U534" s="41">
        <v>242905.5</v>
      </c>
      <c r="V534" s="41">
        <f t="shared" si="45"/>
        <v>485811</v>
      </c>
      <c r="W534" s="41">
        <f t="shared" si="46"/>
        <v>544108.32000000007</v>
      </c>
      <c r="X534" s="6"/>
      <c r="Y534" s="6">
        <v>2016</v>
      </c>
      <c r="Z534" s="42"/>
    </row>
    <row r="535" spans="1:26" ht="89.25" x14ac:dyDescent="0.2">
      <c r="A535" s="6" t="s">
        <v>2406</v>
      </c>
      <c r="B535" s="5" t="s">
        <v>32</v>
      </c>
      <c r="C535" s="5" t="s">
        <v>2380</v>
      </c>
      <c r="D535" s="5" t="s">
        <v>2105</v>
      </c>
      <c r="E535" s="5" t="s">
        <v>2381</v>
      </c>
      <c r="F535" s="5" t="s">
        <v>2382</v>
      </c>
      <c r="G535" s="5" t="s">
        <v>2407</v>
      </c>
      <c r="H535" s="5" t="s">
        <v>2408</v>
      </c>
      <c r="I535" s="6" t="s">
        <v>47</v>
      </c>
      <c r="J535" s="6">
        <v>0</v>
      </c>
      <c r="K535" s="6">
        <v>430000000</v>
      </c>
      <c r="L535" s="5" t="s">
        <v>40</v>
      </c>
      <c r="M535" s="6" t="s">
        <v>41</v>
      </c>
      <c r="N535" s="6" t="s">
        <v>73</v>
      </c>
      <c r="O535" s="6" t="s">
        <v>43</v>
      </c>
      <c r="P535" s="6" t="s">
        <v>84</v>
      </c>
      <c r="Q535" s="6" t="s">
        <v>51</v>
      </c>
      <c r="R535" s="6" t="s">
        <v>96</v>
      </c>
      <c r="S535" s="6" t="s">
        <v>97</v>
      </c>
      <c r="T535" s="41">
        <v>1</v>
      </c>
      <c r="U535" s="41">
        <v>177781.5</v>
      </c>
      <c r="V535" s="41">
        <f t="shared" si="45"/>
        <v>177781.5</v>
      </c>
      <c r="W535" s="41">
        <f t="shared" si="46"/>
        <v>199115.28000000003</v>
      </c>
      <c r="X535" s="6"/>
      <c r="Y535" s="6">
        <v>2016</v>
      </c>
      <c r="Z535" s="42"/>
    </row>
    <row r="536" spans="1:26" ht="89.25" x14ac:dyDescent="0.2">
      <c r="A536" s="6" t="s">
        <v>2409</v>
      </c>
      <c r="B536" s="5" t="s">
        <v>32</v>
      </c>
      <c r="C536" s="5" t="s">
        <v>2380</v>
      </c>
      <c r="D536" s="5" t="s">
        <v>2105</v>
      </c>
      <c r="E536" s="5" t="s">
        <v>2381</v>
      </c>
      <c r="F536" s="5" t="s">
        <v>2382</v>
      </c>
      <c r="G536" s="5" t="s">
        <v>2410</v>
      </c>
      <c r="H536" s="5" t="s">
        <v>2411</v>
      </c>
      <c r="I536" s="6" t="s">
        <v>47</v>
      </c>
      <c r="J536" s="6">
        <v>0</v>
      </c>
      <c r="K536" s="6">
        <v>430000000</v>
      </c>
      <c r="L536" s="5" t="s">
        <v>40</v>
      </c>
      <c r="M536" s="6" t="s">
        <v>41</v>
      </c>
      <c r="N536" s="6" t="s">
        <v>73</v>
      </c>
      <c r="O536" s="6" t="s">
        <v>43</v>
      </c>
      <c r="P536" s="6" t="s">
        <v>84</v>
      </c>
      <c r="Q536" s="6" t="s">
        <v>51</v>
      </c>
      <c r="R536" s="6" t="s">
        <v>96</v>
      </c>
      <c r="S536" s="6" t="s">
        <v>97</v>
      </c>
      <c r="T536" s="41">
        <v>1</v>
      </c>
      <c r="U536" s="41">
        <v>8131.05</v>
      </c>
      <c r="V536" s="41">
        <f t="shared" si="45"/>
        <v>8131.05</v>
      </c>
      <c r="W536" s="41">
        <f t="shared" si="46"/>
        <v>9106.7760000000017</v>
      </c>
      <c r="X536" s="6"/>
      <c r="Y536" s="6">
        <v>2016</v>
      </c>
      <c r="Z536" s="42"/>
    </row>
    <row r="537" spans="1:26" ht="89.25" x14ac:dyDescent="0.2">
      <c r="A537" s="6" t="s">
        <v>2412</v>
      </c>
      <c r="B537" s="5" t="s">
        <v>32</v>
      </c>
      <c r="C537" s="5" t="s">
        <v>2380</v>
      </c>
      <c r="D537" s="5" t="s">
        <v>2105</v>
      </c>
      <c r="E537" s="5" t="s">
        <v>2381</v>
      </c>
      <c r="F537" s="5" t="s">
        <v>2382</v>
      </c>
      <c r="G537" s="5" t="s">
        <v>2413</v>
      </c>
      <c r="H537" s="5" t="s">
        <v>2414</v>
      </c>
      <c r="I537" s="6" t="s">
        <v>47</v>
      </c>
      <c r="J537" s="6">
        <v>0</v>
      </c>
      <c r="K537" s="6">
        <v>430000000</v>
      </c>
      <c r="L537" s="5" t="s">
        <v>40</v>
      </c>
      <c r="M537" s="6" t="s">
        <v>41</v>
      </c>
      <c r="N537" s="6" t="s">
        <v>73</v>
      </c>
      <c r="O537" s="6" t="s">
        <v>43</v>
      </c>
      <c r="P537" s="6" t="s">
        <v>84</v>
      </c>
      <c r="Q537" s="6" t="s">
        <v>51</v>
      </c>
      <c r="R537" s="6" t="s">
        <v>96</v>
      </c>
      <c r="S537" s="6" t="s">
        <v>97</v>
      </c>
      <c r="T537" s="41">
        <v>1</v>
      </c>
      <c r="U537" s="41">
        <v>57226.5</v>
      </c>
      <c r="V537" s="41">
        <f t="shared" si="45"/>
        <v>57226.5</v>
      </c>
      <c r="W537" s="41">
        <f t="shared" si="46"/>
        <v>64093.680000000008</v>
      </c>
      <c r="X537" s="6"/>
      <c r="Y537" s="6">
        <v>2016</v>
      </c>
      <c r="Z537" s="42"/>
    </row>
    <row r="538" spans="1:26" ht="89.25" x14ac:dyDescent="0.2">
      <c r="A538" s="6" t="s">
        <v>2415</v>
      </c>
      <c r="B538" s="5" t="s">
        <v>32</v>
      </c>
      <c r="C538" s="5" t="s">
        <v>2380</v>
      </c>
      <c r="D538" s="5" t="s">
        <v>2105</v>
      </c>
      <c r="E538" s="5" t="s">
        <v>2381</v>
      </c>
      <c r="F538" s="5" t="s">
        <v>2382</v>
      </c>
      <c r="G538" s="5" t="s">
        <v>2416</v>
      </c>
      <c r="H538" s="5" t="s">
        <v>2417</v>
      </c>
      <c r="I538" s="6" t="s">
        <v>47</v>
      </c>
      <c r="J538" s="6">
        <v>0</v>
      </c>
      <c r="K538" s="6">
        <v>430000000</v>
      </c>
      <c r="L538" s="5" t="s">
        <v>40</v>
      </c>
      <c r="M538" s="6" t="s">
        <v>41</v>
      </c>
      <c r="N538" s="6" t="s">
        <v>73</v>
      </c>
      <c r="O538" s="6" t="s">
        <v>43</v>
      </c>
      <c r="P538" s="6" t="s">
        <v>84</v>
      </c>
      <c r="Q538" s="6" t="s">
        <v>51</v>
      </c>
      <c r="R538" s="6" t="s">
        <v>96</v>
      </c>
      <c r="S538" s="6" t="s">
        <v>97</v>
      </c>
      <c r="T538" s="41">
        <v>1</v>
      </c>
      <c r="U538" s="41">
        <v>4914</v>
      </c>
      <c r="V538" s="41">
        <f t="shared" si="45"/>
        <v>4914</v>
      </c>
      <c r="W538" s="41">
        <f t="shared" si="46"/>
        <v>5503.68</v>
      </c>
      <c r="X538" s="6"/>
      <c r="Y538" s="6">
        <v>2016</v>
      </c>
      <c r="Z538" s="42"/>
    </row>
    <row r="539" spans="1:26" ht="89.25" x14ac:dyDescent="0.2">
      <c r="A539" s="6" t="s">
        <v>2418</v>
      </c>
      <c r="B539" s="5" t="s">
        <v>32</v>
      </c>
      <c r="C539" s="5" t="s">
        <v>2380</v>
      </c>
      <c r="D539" s="5" t="s">
        <v>2105</v>
      </c>
      <c r="E539" s="5" t="s">
        <v>2381</v>
      </c>
      <c r="F539" s="5" t="s">
        <v>2382</v>
      </c>
      <c r="G539" s="5" t="s">
        <v>2419</v>
      </c>
      <c r="H539" s="5" t="s">
        <v>2420</v>
      </c>
      <c r="I539" s="6" t="s">
        <v>47</v>
      </c>
      <c r="J539" s="6">
        <v>0</v>
      </c>
      <c r="K539" s="6">
        <v>430000000</v>
      </c>
      <c r="L539" s="5" t="s">
        <v>40</v>
      </c>
      <c r="M539" s="6" t="s">
        <v>41</v>
      </c>
      <c r="N539" s="6" t="s">
        <v>73</v>
      </c>
      <c r="O539" s="6" t="s">
        <v>43</v>
      </c>
      <c r="P539" s="6" t="s">
        <v>84</v>
      </c>
      <c r="Q539" s="6" t="s">
        <v>51</v>
      </c>
      <c r="R539" s="6" t="s">
        <v>96</v>
      </c>
      <c r="S539" s="6" t="s">
        <v>97</v>
      </c>
      <c r="T539" s="41">
        <v>1</v>
      </c>
      <c r="U539" s="41">
        <v>169695</v>
      </c>
      <c r="V539" s="41">
        <f t="shared" si="45"/>
        <v>169695</v>
      </c>
      <c r="W539" s="41">
        <f t="shared" si="46"/>
        <v>190058.40000000002</v>
      </c>
      <c r="X539" s="6"/>
      <c r="Y539" s="6">
        <v>2016</v>
      </c>
      <c r="Z539" s="42"/>
    </row>
    <row r="540" spans="1:26" ht="89.25" x14ac:dyDescent="0.2">
      <c r="A540" s="6" t="s">
        <v>2421</v>
      </c>
      <c r="B540" s="5" t="s">
        <v>32</v>
      </c>
      <c r="C540" s="5" t="s">
        <v>2380</v>
      </c>
      <c r="D540" s="5" t="s">
        <v>2105</v>
      </c>
      <c r="E540" s="5" t="s">
        <v>2381</v>
      </c>
      <c r="F540" s="5" t="s">
        <v>2382</v>
      </c>
      <c r="G540" s="5" t="s">
        <v>2422</v>
      </c>
      <c r="H540" s="5" t="s">
        <v>2423</v>
      </c>
      <c r="I540" s="6" t="s">
        <v>47</v>
      </c>
      <c r="J540" s="6">
        <v>0</v>
      </c>
      <c r="K540" s="6">
        <v>430000000</v>
      </c>
      <c r="L540" s="5" t="s">
        <v>40</v>
      </c>
      <c r="M540" s="6" t="s">
        <v>41</v>
      </c>
      <c r="N540" s="6" t="s">
        <v>73</v>
      </c>
      <c r="O540" s="6" t="s">
        <v>43</v>
      </c>
      <c r="P540" s="6" t="s">
        <v>84</v>
      </c>
      <c r="Q540" s="6" t="s">
        <v>51</v>
      </c>
      <c r="R540" s="6" t="s">
        <v>96</v>
      </c>
      <c r="S540" s="6" t="s">
        <v>97</v>
      </c>
      <c r="T540" s="41">
        <v>1</v>
      </c>
      <c r="U540" s="41">
        <v>216675</v>
      </c>
      <c r="V540" s="41">
        <f t="shared" si="45"/>
        <v>216675</v>
      </c>
      <c r="W540" s="41">
        <f t="shared" si="46"/>
        <v>242676.00000000003</v>
      </c>
      <c r="X540" s="6"/>
      <c r="Y540" s="6">
        <v>2016</v>
      </c>
      <c r="Z540" s="42"/>
    </row>
    <row r="541" spans="1:26" ht="89.25" x14ac:dyDescent="0.2">
      <c r="A541" s="6" t="s">
        <v>2424</v>
      </c>
      <c r="B541" s="5" t="s">
        <v>32</v>
      </c>
      <c r="C541" s="5" t="s">
        <v>2380</v>
      </c>
      <c r="D541" s="5" t="s">
        <v>2105</v>
      </c>
      <c r="E541" s="5" t="s">
        <v>2381</v>
      </c>
      <c r="F541" s="5" t="s">
        <v>2382</v>
      </c>
      <c r="G541" s="5" t="s">
        <v>2425</v>
      </c>
      <c r="H541" s="5" t="s">
        <v>2426</v>
      </c>
      <c r="I541" s="6" t="s">
        <v>47</v>
      </c>
      <c r="J541" s="6">
        <v>0</v>
      </c>
      <c r="K541" s="6">
        <v>430000000</v>
      </c>
      <c r="L541" s="5" t="s">
        <v>40</v>
      </c>
      <c r="M541" s="6" t="s">
        <v>41</v>
      </c>
      <c r="N541" s="6" t="s">
        <v>73</v>
      </c>
      <c r="O541" s="6" t="s">
        <v>43</v>
      </c>
      <c r="P541" s="6" t="s">
        <v>84</v>
      </c>
      <c r="Q541" s="6" t="s">
        <v>51</v>
      </c>
      <c r="R541" s="6" t="s">
        <v>96</v>
      </c>
      <c r="S541" s="6" t="s">
        <v>97</v>
      </c>
      <c r="T541" s="41">
        <v>2</v>
      </c>
      <c r="U541" s="41">
        <v>31644</v>
      </c>
      <c r="V541" s="41">
        <f t="shared" si="45"/>
        <v>63288</v>
      </c>
      <c r="W541" s="41">
        <f t="shared" si="46"/>
        <v>70882.560000000012</v>
      </c>
      <c r="X541" s="6"/>
      <c r="Y541" s="6">
        <v>2016</v>
      </c>
      <c r="Z541" s="42"/>
    </row>
    <row r="542" spans="1:26" ht="89.25" x14ac:dyDescent="0.2">
      <c r="A542" s="6" t="s">
        <v>2427</v>
      </c>
      <c r="B542" s="5" t="s">
        <v>32</v>
      </c>
      <c r="C542" s="5" t="s">
        <v>2380</v>
      </c>
      <c r="D542" s="5" t="s">
        <v>2105</v>
      </c>
      <c r="E542" s="5" t="s">
        <v>2381</v>
      </c>
      <c r="F542" s="5" t="s">
        <v>2382</v>
      </c>
      <c r="G542" s="5" t="s">
        <v>2428</v>
      </c>
      <c r="H542" s="5" t="s">
        <v>2429</v>
      </c>
      <c r="I542" s="6" t="s">
        <v>47</v>
      </c>
      <c r="J542" s="6">
        <v>0</v>
      </c>
      <c r="K542" s="6">
        <v>430000000</v>
      </c>
      <c r="L542" s="5" t="s">
        <v>40</v>
      </c>
      <c r="M542" s="6" t="s">
        <v>41</v>
      </c>
      <c r="N542" s="6" t="s">
        <v>73</v>
      </c>
      <c r="O542" s="6" t="s">
        <v>43</v>
      </c>
      <c r="P542" s="6" t="s">
        <v>84</v>
      </c>
      <c r="Q542" s="6" t="s">
        <v>51</v>
      </c>
      <c r="R542" s="6" t="s">
        <v>96</v>
      </c>
      <c r="S542" s="6" t="s">
        <v>97</v>
      </c>
      <c r="T542" s="41">
        <v>2</v>
      </c>
      <c r="U542" s="41">
        <v>31644</v>
      </c>
      <c r="V542" s="41">
        <f t="shared" si="45"/>
        <v>63288</v>
      </c>
      <c r="W542" s="41">
        <f t="shared" si="46"/>
        <v>70882.560000000012</v>
      </c>
      <c r="X542" s="6"/>
      <c r="Y542" s="6">
        <v>2016</v>
      </c>
      <c r="Z542" s="42"/>
    </row>
    <row r="543" spans="1:26" ht="89.25" x14ac:dyDescent="0.2">
      <c r="A543" s="6" t="s">
        <v>2430</v>
      </c>
      <c r="B543" s="5" t="s">
        <v>32</v>
      </c>
      <c r="C543" s="5" t="s">
        <v>2380</v>
      </c>
      <c r="D543" s="5" t="s">
        <v>2105</v>
      </c>
      <c r="E543" s="5" t="s">
        <v>2381</v>
      </c>
      <c r="F543" s="5" t="s">
        <v>2382</v>
      </c>
      <c r="G543" s="5" t="s">
        <v>2431</v>
      </c>
      <c r="H543" s="5" t="s">
        <v>2432</v>
      </c>
      <c r="I543" s="6" t="s">
        <v>47</v>
      </c>
      <c r="J543" s="6">
        <v>0</v>
      </c>
      <c r="K543" s="6">
        <v>430000000</v>
      </c>
      <c r="L543" s="5" t="s">
        <v>40</v>
      </c>
      <c r="M543" s="6" t="s">
        <v>41</v>
      </c>
      <c r="N543" s="6" t="s">
        <v>73</v>
      </c>
      <c r="O543" s="6" t="s">
        <v>43</v>
      </c>
      <c r="P543" s="6" t="s">
        <v>84</v>
      </c>
      <c r="Q543" s="6" t="s">
        <v>51</v>
      </c>
      <c r="R543" s="6" t="s">
        <v>96</v>
      </c>
      <c r="S543" s="6" t="s">
        <v>97</v>
      </c>
      <c r="T543" s="41">
        <v>2</v>
      </c>
      <c r="U543" s="41">
        <v>330331.5</v>
      </c>
      <c r="V543" s="41">
        <f t="shared" si="45"/>
        <v>660663</v>
      </c>
      <c r="W543" s="41">
        <f t="shared" si="46"/>
        <v>739942.56</v>
      </c>
      <c r="X543" s="6"/>
      <c r="Y543" s="6">
        <v>2016</v>
      </c>
      <c r="Z543" s="42"/>
    </row>
    <row r="544" spans="1:26" ht="51" x14ac:dyDescent="0.2">
      <c r="A544" s="6" t="s">
        <v>2433</v>
      </c>
      <c r="B544" s="5" t="s">
        <v>32</v>
      </c>
      <c r="C544" s="5" t="s">
        <v>2434</v>
      </c>
      <c r="D544" s="5" t="s">
        <v>1068</v>
      </c>
      <c r="E544" s="5" t="s">
        <v>2435</v>
      </c>
      <c r="F544" s="5" t="s">
        <v>2436</v>
      </c>
      <c r="G544" s="5" t="s">
        <v>2437</v>
      </c>
      <c r="H544" s="5" t="s">
        <v>2438</v>
      </c>
      <c r="I544" s="6" t="s">
        <v>47</v>
      </c>
      <c r="J544" s="6">
        <v>0</v>
      </c>
      <c r="K544" s="6">
        <v>430000000</v>
      </c>
      <c r="L544" s="5" t="s">
        <v>40</v>
      </c>
      <c r="M544" s="6" t="s">
        <v>41</v>
      </c>
      <c r="N544" s="6" t="s">
        <v>73</v>
      </c>
      <c r="O544" s="6" t="s">
        <v>43</v>
      </c>
      <c r="P544" s="6" t="s">
        <v>84</v>
      </c>
      <c r="Q544" s="6" t="s">
        <v>51</v>
      </c>
      <c r="R544" s="6" t="s">
        <v>96</v>
      </c>
      <c r="S544" s="6" t="s">
        <v>97</v>
      </c>
      <c r="T544" s="41">
        <v>10</v>
      </c>
      <c r="U544" s="41">
        <v>18812.803500000002</v>
      </c>
      <c r="V544" s="41">
        <f t="shared" si="45"/>
        <v>188128.03500000003</v>
      </c>
      <c r="W544" s="41">
        <f t="shared" si="46"/>
        <v>210703.39920000004</v>
      </c>
      <c r="X544" s="6"/>
      <c r="Y544" s="6">
        <v>2016</v>
      </c>
      <c r="Z544" s="42"/>
    </row>
    <row r="545" spans="1:26" ht="51" x14ac:dyDescent="0.2">
      <c r="A545" s="6" t="s">
        <v>2439</v>
      </c>
      <c r="B545" s="5" t="s">
        <v>32</v>
      </c>
      <c r="C545" s="5" t="s">
        <v>2434</v>
      </c>
      <c r="D545" s="5" t="s">
        <v>1068</v>
      </c>
      <c r="E545" s="5" t="s">
        <v>2435</v>
      </c>
      <c r="F545" s="5" t="s">
        <v>2436</v>
      </c>
      <c r="G545" s="5" t="s">
        <v>2440</v>
      </c>
      <c r="H545" s="5" t="s">
        <v>2441</v>
      </c>
      <c r="I545" s="6" t="s">
        <v>47</v>
      </c>
      <c r="J545" s="6">
        <v>0</v>
      </c>
      <c r="K545" s="6">
        <v>430000000</v>
      </c>
      <c r="L545" s="5" t="s">
        <v>40</v>
      </c>
      <c r="M545" s="6" t="s">
        <v>41</v>
      </c>
      <c r="N545" s="6" t="s">
        <v>73</v>
      </c>
      <c r="O545" s="6" t="s">
        <v>43</v>
      </c>
      <c r="P545" s="6" t="s">
        <v>84</v>
      </c>
      <c r="Q545" s="6" t="s">
        <v>51</v>
      </c>
      <c r="R545" s="6" t="s">
        <v>96</v>
      </c>
      <c r="S545" s="6" t="s">
        <v>97</v>
      </c>
      <c r="T545" s="41">
        <v>10</v>
      </c>
      <c r="U545" s="41">
        <v>24189.812999999998</v>
      </c>
      <c r="V545" s="41">
        <f t="shared" si="45"/>
        <v>241898.12999999998</v>
      </c>
      <c r="W545" s="41">
        <f t="shared" si="46"/>
        <v>270925.9056</v>
      </c>
      <c r="X545" s="6"/>
      <c r="Y545" s="6">
        <v>2016</v>
      </c>
      <c r="Z545" s="42"/>
    </row>
    <row r="546" spans="1:26" ht="51" x14ac:dyDescent="0.2">
      <c r="A546" s="6" t="s">
        <v>2442</v>
      </c>
      <c r="B546" s="5" t="s">
        <v>32</v>
      </c>
      <c r="C546" s="5" t="s">
        <v>2434</v>
      </c>
      <c r="D546" s="5" t="s">
        <v>1068</v>
      </c>
      <c r="E546" s="5" t="s">
        <v>2435</v>
      </c>
      <c r="F546" s="5" t="s">
        <v>2436</v>
      </c>
      <c r="G546" s="5" t="s">
        <v>2443</v>
      </c>
      <c r="H546" s="5" t="s">
        <v>2444</v>
      </c>
      <c r="I546" s="6" t="s">
        <v>47</v>
      </c>
      <c r="J546" s="6">
        <v>0</v>
      </c>
      <c r="K546" s="6">
        <v>430000000</v>
      </c>
      <c r="L546" s="5" t="s">
        <v>40</v>
      </c>
      <c r="M546" s="6" t="s">
        <v>41</v>
      </c>
      <c r="N546" s="6" t="s">
        <v>73</v>
      </c>
      <c r="O546" s="6" t="s">
        <v>43</v>
      </c>
      <c r="P546" s="6" t="s">
        <v>84</v>
      </c>
      <c r="Q546" s="6" t="s">
        <v>51</v>
      </c>
      <c r="R546" s="6" t="s">
        <v>96</v>
      </c>
      <c r="S546" s="6" t="s">
        <v>97</v>
      </c>
      <c r="T546" s="41">
        <v>5</v>
      </c>
      <c r="U546" s="41">
        <v>14150.470499999999</v>
      </c>
      <c r="V546" s="41"/>
      <c r="W546" s="41"/>
      <c r="X546" s="6"/>
      <c r="Y546" s="6">
        <v>2016</v>
      </c>
      <c r="Z546" s="6" t="s">
        <v>1629</v>
      </c>
    </row>
    <row r="547" spans="1:26" ht="51" x14ac:dyDescent="0.2">
      <c r="A547" s="6" t="s">
        <v>2445</v>
      </c>
      <c r="B547" s="5" t="s">
        <v>32</v>
      </c>
      <c r="C547" s="5" t="s">
        <v>2434</v>
      </c>
      <c r="D547" s="5" t="s">
        <v>1068</v>
      </c>
      <c r="E547" s="5" t="s">
        <v>2435</v>
      </c>
      <c r="F547" s="5" t="s">
        <v>2436</v>
      </c>
      <c r="G547" s="5" t="s">
        <v>2446</v>
      </c>
      <c r="H547" s="5" t="s">
        <v>2447</v>
      </c>
      <c r="I547" s="6" t="s">
        <v>47</v>
      </c>
      <c r="J547" s="6">
        <v>0</v>
      </c>
      <c r="K547" s="6">
        <v>430000000</v>
      </c>
      <c r="L547" s="5" t="s">
        <v>40</v>
      </c>
      <c r="M547" s="6" t="s">
        <v>41</v>
      </c>
      <c r="N547" s="6" t="s">
        <v>73</v>
      </c>
      <c r="O547" s="6" t="s">
        <v>43</v>
      </c>
      <c r="P547" s="6" t="s">
        <v>84</v>
      </c>
      <c r="Q547" s="6" t="s">
        <v>51</v>
      </c>
      <c r="R547" s="6" t="s">
        <v>96</v>
      </c>
      <c r="S547" s="6" t="s">
        <v>97</v>
      </c>
      <c r="T547" s="41">
        <v>6</v>
      </c>
      <c r="U547" s="41">
        <v>36359.320500000002</v>
      </c>
      <c r="V547" s="41"/>
      <c r="W547" s="41"/>
      <c r="X547" s="6"/>
      <c r="Y547" s="6">
        <v>2016</v>
      </c>
      <c r="Z547" s="6" t="s">
        <v>1629</v>
      </c>
    </row>
    <row r="548" spans="1:26" ht="51" x14ac:dyDescent="0.2">
      <c r="A548" s="6" t="s">
        <v>2448</v>
      </c>
      <c r="B548" s="5" t="s">
        <v>32</v>
      </c>
      <c r="C548" s="5" t="s">
        <v>2434</v>
      </c>
      <c r="D548" s="5" t="s">
        <v>1068</v>
      </c>
      <c r="E548" s="5" t="s">
        <v>2435</v>
      </c>
      <c r="F548" s="5" t="s">
        <v>2436</v>
      </c>
      <c r="G548" s="5" t="s">
        <v>2449</v>
      </c>
      <c r="H548" s="5" t="s">
        <v>2450</v>
      </c>
      <c r="I548" s="6" t="s">
        <v>47</v>
      </c>
      <c r="J548" s="6">
        <v>0</v>
      </c>
      <c r="K548" s="6">
        <v>430000000</v>
      </c>
      <c r="L548" s="5" t="s">
        <v>40</v>
      </c>
      <c r="M548" s="6" t="s">
        <v>41</v>
      </c>
      <c r="N548" s="6" t="s">
        <v>73</v>
      </c>
      <c r="O548" s="6" t="s">
        <v>43</v>
      </c>
      <c r="P548" s="6" t="s">
        <v>84</v>
      </c>
      <c r="Q548" s="6" t="s">
        <v>51</v>
      </c>
      <c r="R548" s="6" t="s">
        <v>96</v>
      </c>
      <c r="S548" s="6" t="s">
        <v>97</v>
      </c>
      <c r="T548" s="41">
        <v>7</v>
      </c>
      <c r="U548" s="41">
        <v>25476.498</v>
      </c>
      <c r="V548" s="41"/>
      <c r="W548" s="41"/>
      <c r="X548" s="6"/>
      <c r="Y548" s="6">
        <v>2016</v>
      </c>
      <c r="Z548" s="6" t="s">
        <v>1629</v>
      </c>
    </row>
    <row r="549" spans="1:26" ht="51" x14ac:dyDescent="0.2">
      <c r="A549" s="6" t="s">
        <v>2451</v>
      </c>
      <c r="B549" s="5" t="s">
        <v>32</v>
      </c>
      <c r="C549" s="5" t="s">
        <v>2434</v>
      </c>
      <c r="D549" s="5" t="s">
        <v>1068</v>
      </c>
      <c r="E549" s="5" t="s">
        <v>2435</v>
      </c>
      <c r="F549" s="5" t="s">
        <v>2436</v>
      </c>
      <c r="G549" s="5" t="s">
        <v>2452</v>
      </c>
      <c r="H549" s="5" t="s">
        <v>2453</v>
      </c>
      <c r="I549" s="6" t="s">
        <v>47</v>
      </c>
      <c r="J549" s="6">
        <v>0</v>
      </c>
      <c r="K549" s="6">
        <v>430000000</v>
      </c>
      <c r="L549" s="5" t="s">
        <v>40</v>
      </c>
      <c r="M549" s="6" t="s">
        <v>41</v>
      </c>
      <c r="N549" s="6" t="s">
        <v>73</v>
      </c>
      <c r="O549" s="6" t="s">
        <v>43</v>
      </c>
      <c r="P549" s="6" t="s">
        <v>84</v>
      </c>
      <c r="Q549" s="6" t="s">
        <v>51</v>
      </c>
      <c r="R549" s="6" t="s">
        <v>96</v>
      </c>
      <c r="S549" s="6" t="s">
        <v>97</v>
      </c>
      <c r="T549" s="41">
        <v>8</v>
      </c>
      <c r="U549" s="41">
        <v>52461</v>
      </c>
      <c r="V549" s="41"/>
      <c r="W549" s="41"/>
      <c r="X549" s="6"/>
      <c r="Y549" s="6">
        <v>2016</v>
      </c>
      <c r="Z549" s="6" t="s">
        <v>1629</v>
      </c>
    </row>
    <row r="550" spans="1:26" ht="51" x14ac:dyDescent="0.2">
      <c r="A550" s="6" t="s">
        <v>2454</v>
      </c>
      <c r="B550" s="5" t="s">
        <v>32</v>
      </c>
      <c r="C550" s="5" t="s">
        <v>2434</v>
      </c>
      <c r="D550" s="5" t="s">
        <v>1068</v>
      </c>
      <c r="E550" s="5" t="s">
        <v>2455</v>
      </c>
      <c r="F550" s="5" t="s">
        <v>2436</v>
      </c>
      <c r="G550" s="5" t="s">
        <v>2456</v>
      </c>
      <c r="H550" s="5" t="s">
        <v>2457</v>
      </c>
      <c r="I550" s="6" t="s">
        <v>47</v>
      </c>
      <c r="J550" s="6">
        <v>0</v>
      </c>
      <c r="K550" s="6">
        <v>430000000</v>
      </c>
      <c r="L550" s="5" t="s">
        <v>40</v>
      </c>
      <c r="M550" s="6" t="s">
        <v>41</v>
      </c>
      <c r="N550" s="6" t="s">
        <v>73</v>
      </c>
      <c r="O550" s="6" t="s">
        <v>43</v>
      </c>
      <c r="P550" s="6" t="s">
        <v>84</v>
      </c>
      <c r="Q550" s="6" t="s">
        <v>51</v>
      </c>
      <c r="R550" s="6" t="s">
        <v>96</v>
      </c>
      <c r="S550" s="6" t="s">
        <v>97</v>
      </c>
      <c r="T550" s="41">
        <v>10</v>
      </c>
      <c r="U550" s="41">
        <v>44550</v>
      </c>
      <c r="V550" s="41">
        <f t="shared" ref="V550:V557" si="47">T550*U550</f>
        <v>445500</v>
      </c>
      <c r="W550" s="41">
        <f t="shared" ref="W550:W557" si="48">V550*1.12</f>
        <v>498960.00000000006</v>
      </c>
      <c r="X550" s="6"/>
      <c r="Y550" s="6">
        <v>2016</v>
      </c>
      <c r="Z550" s="42"/>
    </row>
    <row r="551" spans="1:26" ht="51" x14ac:dyDescent="0.2">
      <c r="A551" s="6" t="s">
        <v>2458</v>
      </c>
      <c r="B551" s="5" t="s">
        <v>32</v>
      </c>
      <c r="C551" s="5" t="s">
        <v>2434</v>
      </c>
      <c r="D551" s="5" t="s">
        <v>1068</v>
      </c>
      <c r="E551" s="5" t="s">
        <v>2455</v>
      </c>
      <c r="F551" s="5" t="s">
        <v>2436</v>
      </c>
      <c r="G551" s="5" t="s">
        <v>2459</v>
      </c>
      <c r="H551" s="5" t="s">
        <v>2460</v>
      </c>
      <c r="I551" s="6" t="s">
        <v>47</v>
      </c>
      <c r="J551" s="6">
        <v>0</v>
      </c>
      <c r="K551" s="6">
        <v>430000000</v>
      </c>
      <c r="L551" s="5" t="s">
        <v>40</v>
      </c>
      <c r="M551" s="6" t="s">
        <v>41</v>
      </c>
      <c r="N551" s="6" t="s">
        <v>73</v>
      </c>
      <c r="O551" s="6" t="s">
        <v>43</v>
      </c>
      <c r="P551" s="6" t="s">
        <v>84</v>
      </c>
      <c r="Q551" s="6" t="s">
        <v>51</v>
      </c>
      <c r="R551" s="6" t="s">
        <v>96</v>
      </c>
      <c r="S551" s="6" t="s">
        <v>97</v>
      </c>
      <c r="T551" s="41">
        <v>10</v>
      </c>
      <c r="U551" s="41">
        <v>45900</v>
      </c>
      <c r="V551" s="41">
        <f t="shared" si="47"/>
        <v>459000</v>
      </c>
      <c r="W551" s="41">
        <f t="shared" si="48"/>
        <v>514080.00000000006</v>
      </c>
      <c r="X551" s="6"/>
      <c r="Y551" s="6">
        <v>2016</v>
      </c>
      <c r="Z551" s="42"/>
    </row>
    <row r="552" spans="1:26" ht="51" x14ac:dyDescent="0.2">
      <c r="A552" s="6" t="s">
        <v>2461</v>
      </c>
      <c r="B552" s="5" t="s">
        <v>32</v>
      </c>
      <c r="C552" s="5" t="s">
        <v>2434</v>
      </c>
      <c r="D552" s="5" t="s">
        <v>1068</v>
      </c>
      <c r="E552" s="5" t="s">
        <v>2455</v>
      </c>
      <c r="F552" s="5" t="s">
        <v>2436</v>
      </c>
      <c r="G552" s="5" t="s">
        <v>2462</v>
      </c>
      <c r="H552" s="5" t="s">
        <v>2463</v>
      </c>
      <c r="I552" s="6" t="s">
        <v>47</v>
      </c>
      <c r="J552" s="6">
        <v>0</v>
      </c>
      <c r="K552" s="6">
        <v>430000000</v>
      </c>
      <c r="L552" s="5" t="s">
        <v>40</v>
      </c>
      <c r="M552" s="6" t="s">
        <v>41</v>
      </c>
      <c r="N552" s="6" t="s">
        <v>73</v>
      </c>
      <c r="O552" s="6" t="s">
        <v>43</v>
      </c>
      <c r="P552" s="6" t="s">
        <v>84</v>
      </c>
      <c r="Q552" s="6" t="s">
        <v>51</v>
      </c>
      <c r="R552" s="6" t="s">
        <v>96</v>
      </c>
      <c r="S552" s="6" t="s">
        <v>97</v>
      </c>
      <c r="T552" s="41">
        <v>10</v>
      </c>
      <c r="U552" s="41">
        <v>51300</v>
      </c>
      <c r="V552" s="41">
        <f t="shared" si="47"/>
        <v>513000</v>
      </c>
      <c r="W552" s="41">
        <f t="shared" si="48"/>
        <v>574560</v>
      </c>
      <c r="X552" s="6"/>
      <c r="Y552" s="6">
        <v>2016</v>
      </c>
      <c r="Z552" s="42"/>
    </row>
    <row r="553" spans="1:26" ht="140.25" x14ac:dyDescent="0.2">
      <c r="A553" s="6" t="s">
        <v>2464</v>
      </c>
      <c r="B553" s="5" t="s">
        <v>32</v>
      </c>
      <c r="C553" s="5" t="s">
        <v>2465</v>
      </c>
      <c r="D553" s="5" t="s">
        <v>1068</v>
      </c>
      <c r="E553" s="5" t="s">
        <v>2466</v>
      </c>
      <c r="F553" s="5" t="s">
        <v>2467</v>
      </c>
      <c r="G553" s="5" t="s">
        <v>2468</v>
      </c>
      <c r="H553" s="5" t="s">
        <v>2469</v>
      </c>
      <c r="I553" s="6" t="s">
        <v>47</v>
      </c>
      <c r="J553" s="6">
        <v>0</v>
      </c>
      <c r="K553" s="6">
        <v>430000000</v>
      </c>
      <c r="L553" s="5" t="s">
        <v>40</v>
      </c>
      <c r="M553" s="6" t="s">
        <v>41</v>
      </c>
      <c r="N553" s="6" t="s">
        <v>73</v>
      </c>
      <c r="O553" s="6" t="s">
        <v>43</v>
      </c>
      <c r="P553" s="6" t="s">
        <v>84</v>
      </c>
      <c r="Q553" s="6" t="s">
        <v>51</v>
      </c>
      <c r="R553" s="6" t="s">
        <v>96</v>
      </c>
      <c r="S553" s="6" t="s">
        <v>97</v>
      </c>
      <c r="T553" s="41">
        <v>100</v>
      </c>
      <c r="U553" s="41">
        <v>4369.95</v>
      </c>
      <c r="V553" s="41">
        <f t="shared" si="47"/>
        <v>436995</v>
      </c>
      <c r="W553" s="41">
        <f t="shared" si="48"/>
        <v>489434.4</v>
      </c>
      <c r="X553" s="6"/>
      <c r="Y553" s="6">
        <v>2016</v>
      </c>
      <c r="Z553" s="42"/>
    </row>
    <row r="554" spans="1:26" ht="63.75" x14ac:dyDescent="0.2">
      <c r="A554" s="6" t="s">
        <v>2470</v>
      </c>
      <c r="B554" s="5" t="s">
        <v>32</v>
      </c>
      <c r="C554" s="5" t="s">
        <v>2434</v>
      </c>
      <c r="D554" s="5" t="s">
        <v>1068</v>
      </c>
      <c r="E554" s="5" t="s">
        <v>2435</v>
      </c>
      <c r="F554" s="5" t="s">
        <v>2436</v>
      </c>
      <c r="G554" s="5" t="s">
        <v>2471</v>
      </c>
      <c r="H554" s="5" t="s">
        <v>2472</v>
      </c>
      <c r="I554" s="6" t="s">
        <v>47</v>
      </c>
      <c r="J554" s="6">
        <v>0</v>
      </c>
      <c r="K554" s="6">
        <v>430000000</v>
      </c>
      <c r="L554" s="5" t="s">
        <v>40</v>
      </c>
      <c r="M554" s="6" t="s">
        <v>41</v>
      </c>
      <c r="N554" s="6" t="s">
        <v>73</v>
      </c>
      <c r="O554" s="6" t="s">
        <v>43</v>
      </c>
      <c r="P554" s="6" t="s">
        <v>84</v>
      </c>
      <c r="Q554" s="6" t="s">
        <v>51</v>
      </c>
      <c r="R554" s="6" t="s">
        <v>96</v>
      </c>
      <c r="S554" s="6" t="s">
        <v>97</v>
      </c>
      <c r="T554" s="41">
        <v>1</v>
      </c>
      <c r="U554" s="41">
        <v>748710</v>
      </c>
      <c r="V554" s="41">
        <f t="shared" si="47"/>
        <v>748710</v>
      </c>
      <c r="W554" s="41">
        <f t="shared" si="48"/>
        <v>838555.20000000007</v>
      </c>
      <c r="X554" s="6"/>
      <c r="Y554" s="6">
        <v>2016</v>
      </c>
      <c r="Z554" s="42"/>
    </row>
    <row r="555" spans="1:26" ht="51" x14ac:dyDescent="0.2">
      <c r="A555" s="6" t="s">
        <v>2473</v>
      </c>
      <c r="B555" s="5" t="s">
        <v>32</v>
      </c>
      <c r="C555" s="5" t="s">
        <v>2465</v>
      </c>
      <c r="D555" s="5" t="s">
        <v>1068</v>
      </c>
      <c r="E555" s="5" t="s">
        <v>2474</v>
      </c>
      <c r="F555" s="5" t="s">
        <v>2467</v>
      </c>
      <c r="G555" s="5" t="s">
        <v>2475</v>
      </c>
      <c r="H555" s="5" t="s">
        <v>2476</v>
      </c>
      <c r="I555" s="6" t="s">
        <v>47</v>
      </c>
      <c r="J555" s="6">
        <v>0</v>
      </c>
      <c r="K555" s="6">
        <v>430000000</v>
      </c>
      <c r="L555" s="5" t="s">
        <v>40</v>
      </c>
      <c r="M555" s="6" t="s">
        <v>41</v>
      </c>
      <c r="N555" s="6" t="s">
        <v>73</v>
      </c>
      <c r="O555" s="6" t="s">
        <v>43</v>
      </c>
      <c r="P555" s="6" t="s">
        <v>84</v>
      </c>
      <c r="Q555" s="6" t="s">
        <v>51</v>
      </c>
      <c r="R555" s="6" t="s">
        <v>96</v>
      </c>
      <c r="S555" s="6" t="s">
        <v>97</v>
      </c>
      <c r="T555" s="41">
        <v>200</v>
      </c>
      <c r="U555" s="41">
        <v>650.02499999999998</v>
      </c>
      <c r="V555" s="41">
        <f t="shared" si="47"/>
        <v>130005</v>
      </c>
      <c r="W555" s="41">
        <f t="shared" si="48"/>
        <v>145605.6</v>
      </c>
      <c r="X555" s="6"/>
      <c r="Y555" s="6">
        <v>2016</v>
      </c>
      <c r="Z555" s="42"/>
    </row>
    <row r="556" spans="1:26" ht="51" x14ac:dyDescent="0.2">
      <c r="A556" s="6" t="s">
        <v>2477</v>
      </c>
      <c r="B556" s="5" t="s">
        <v>32</v>
      </c>
      <c r="C556" s="5" t="s">
        <v>2434</v>
      </c>
      <c r="D556" s="5" t="s">
        <v>1068</v>
      </c>
      <c r="E556" s="5" t="s">
        <v>2435</v>
      </c>
      <c r="F556" s="5" t="s">
        <v>2436</v>
      </c>
      <c r="G556" s="5" t="s">
        <v>2478</v>
      </c>
      <c r="H556" s="5" t="s">
        <v>2479</v>
      </c>
      <c r="I556" s="6" t="s">
        <v>47</v>
      </c>
      <c r="J556" s="6">
        <v>0</v>
      </c>
      <c r="K556" s="6">
        <v>430000000</v>
      </c>
      <c r="L556" s="5" t="s">
        <v>40</v>
      </c>
      <c r="M556" s="6" t="s">
        <v>41</v>
      </c>
      <c r="N556" s="6" t="s">
        <v>73</v>
      </c>
      <c r="O556" s="6" t="s">
        <v>43</v>
      </c>
      <c r="P556" s="6" t="s">
        <v>84</v>
      </c>
      <c r="Q556" s="6" t="s">
        <v>51</v>
      </c>
      <c r="R556" s="6" t="s">
        <v>96</v>
      </c>
      <c r="S556" s="6" t="s">
        <v>97</v>
      </c>
      <c r="T556" s="41">
        <v>6</v>
      </c>
      <c r="U556" s="41">
        <v>216000</v>
      </c>
      <c r="V556" s="41">
        <f t="shared" si="47"/>
        <v>1296000</v>
      </c>
      <c r="W556" s="41">
        <f t="shared" si="48"/>
        <v>1451520.0000000002</v>
      </c>
      <c r="X556" s="6"/>
      <c r="Y556" s="6">
        <v>2016</v>
      </c>
      <c r="Z556" s="42"/>
    </row>
    <row r="557" spans="1:26" ht="51" x14ac:dyDescent="0.2">
      <c r="A557" s="6" t="s">
        <v>2480</v>
      </c>
      <c r="B557" s="5" t="s">
        <v>32</v>
      </c>
      <c r="C557" s="5" t="s">
        <v>2434</v>
      </c>
      <c r="D557" s="5" t="s">
        <v>1068</v>
      </c>
      <c r="E557" s="5" t="s">
        <v>2435</v>
      </c>
      <c r="F557" s="5" t="s">
        <v>2436</v>
      </c>
      <c r="G557" s="5" t="s">
        <v>2481</v>
      </c>
      <c r="H557" s="5" t="s">
        <v>2482</v>
      </c>
      <c r="I557" s="6" t="s">
        <v>47</v>
      </c>
      <c r="J557" s="6">
        <v>0</v>
      </c>
      <c r="K557" s="6">
        <v>430000000</v>
      </c>
      <c r="L557" s="5" t="s">
        <v>40</v>
      </c>
      <c r="M557" s="6" t="s">
        <v>41</v>
      </c>
      <c r="N557" s="6" t="s">
        <v>73</v>
      </c>
      <c r="O557" s="6" t="s">
        <v>43</v>
      </c>
      <c r="P557" s="6" t="s">
        <v>84</v>
      </c>
      <c r="Q557" s="6" t="s">
        <v>51</v>
      </c>
      <c r="R557" s="6" t="s">
        <v>96</v>
      </c>
      <c r="S557" s="6" t="s">
        <v>97</v>
      </c>
      <c r="T557" s="41">
        <v>12</v>
      </c>
      <c r="U557" s="41">
        <v>51762.213000000003</v>
      </c>
      <c r="V557" s="41">
        <f t="shared" si="47"/>
        <v>621146.5560000001</v>
      </c>
      <c r="W557" s="41">
        <f t="shared" si="48"/>
        <v>695684.14272000012</v>
      </c>
      <c r="X557" s="6"/>
      <c r="Y557" s="6">
        <v>2016</v>
      </c>
      <c r="Z557" s="42"/>
    </row>
    <row r="558" spans="1:26" ht="51" x14ac:dyDescent="0.2">
      <c r="A558" s="6" t="s">
        <v>2483</v>
      </c>
      <c r="B558" s="5" t="s">
        <v>32</v>
      </c>
      <c r="C558" s="5" t="s">
        <v>2434</v>
      </c>
      <c r="D558" s="5" t="s">
        <v>1068</v>
      </c>
      <c r="E558" s="5" t="s">
        <v>2435</v>
      </c>
      <c r="F558" s="5" t="s">
        <v>2436</v>
      </c>
      <c r="G558" s="5" t="s">
        <v>2484</v>
      </c>
      <c r="H558" s="5" t="s">
        <v>2485</v>
      </c>
      <c r="I558" s="6" t="s">
        <v>47</v>
      </c>
      <c r="J558" s="6">
        <v>0</v>
      </c>
      <c r="K558" s="6">
        <v>430000000</v>
      </c>
      <c r="L558" s="5" t="s">
        <v>40</v>
      </c>
      <c r="M558" s="6" t="s">
        <v>41</v>
      </c>
      <c r="N558" s="6" t="s">
        <v>73</v>
      </c>
      <c r="O558" s="6" t="s">
        <v>43</v>
      </c>
      <c r="P558" s="6" t="s">
        <v>84</v>
      </c>
      <c r="Q558" s="6" t="s">
        <v>51</v>
      </c>
      <c r="R558" s="6" t="s">
        <v>96</v>
      </c>
      <c r="S558" s="6" t="s">
        <v>97</v>
      </c>
      <c r="T558" s="41">
        <v>10</v>
      </c>
      <c r="U558" s="41">
        <v>32894.1</v>
      </c>
      <c r="V558" s="41"/>
      <c r="W558" s="41"/>
      <c r="X558" s="6"/>
      <c r="Y558" s="6">
        <v>2016</v>
      </c>
      <c r="Z558" s="6" t="s">
        <v>1629</v>
      </c>
    </row>
    <row r="559" spans="1:26" ht="51" x14ac:dyDescent="0.2">
      <c r="A559" s="6" t="s">
        <v>2486</v>
      </c>
      <c r="B559" s="5" t="s">
        <v>32</v>
      </c>
      <c r="C559" s="5" t="s">
        <v>2434</v>
      </c>
      <c r="D559" s="5" t="s">
        <v>1068</v>
      </c>
      <c r="E559" s="5" t="s">
        <v>2435</v>
      </c>
      <c r="F559" s="5" t="s">
        <v>2436</v>
      </c>
      <c r="G559" s="5" t="s">
        <v>2487</v>
      </c>
      <c r="H559" s="5" t="s">
        <v>2488</v>
      </c>
      <c r="I559" s="6" t="s">
        <v>47</v>
      </c>
      <c r="J559" s="6">
        <v>0</v>
      </c>
      <c r="K559" s="6">
        <v>430000000</v>
      </c>
      <c r="L559" s="5" t="s">
        <v>40</v>
      </c>
      <c r="M559" s="6" t="s">
        <v>41</v>
      </c>
      <c r="N559" s="6" t="s">
        <v>73</v>
      </c>
      <c r="O559" s="6" t="s">
        <v>43</v>
      </c>
      <c r="P559" s="6" t="s">
        <v>84</v>
      </c>
      <c r="Q559" s="6" t="s">
        <v>51</v>
      </c>
      <c r="R559" s="6" t="s">
        <v>96</v>
      </c>
      <c r="S559" s="6" t="s">
        <v>97</v>
      </c>
      <c r="T559" s="41">
        <v>10</v>
      </c>
      <c r="U559" s="41">
        <v>12690</v>
      </c>
      <c r="V559" s="41"/>
      <c r="W559" s="41"/>
      <c r="X559" s="6"/>
      <c r="Y559" s="6">
        <v>2016</v>
      </c>
      <c r="Z559" s="6" t="s">
        <v>1629</v>
      </c>
    </row>
    <row r="560" spans="1:26" ht="51" x14ac:dyDescent="0.2">
      <c r="A560" s="6" t="s">
        <v>2489</v>
      </c>
      <c r="B560" s="5" t="s">
        <v>32</v>
      </c>
      <c r="C560" s="5" t="s">
        <v>2465</v>
      </c>
      <c r="D560" s="5" t="s">
        <v>1068</v>
      </c>
      <c r="E560" s="5" t="s">
        <v>2474</v>
      </c>
      <c r="F560" s="5" t="s">
        <v>2467</v>
      </c>
      <c r="G560" s="5" t="s">
        <v>2490</v>
      </c>
      <c r="H560" s="5" t="s">
        <v>2491</v>
      </c>
      <c r="I560" s="6" t="s">
        <v>47</v>
      </c>
      <c r="J560" s="6">
        <v>0</v>
      </c>
      <c r="K560" s="6">
        <v>430000000</v>
      </c>
      <c r="L560" s="5" t="s">
        <v>40</v>
      </c>
      <c r="M560" s="6" t="s">
        <v>41</v>
      </c>
      <c r="N560" s="6" t="s">
        <v>73</v>
      </c>
      <c r="O560" s="6" t="s">
        <v>43</v>
      </c>
      <c r="P560" s="6" t="s">
        <v>84</v>
      </c>
      <c r="Q560" s="6" t="s">
        <v>51</v>
      </c>
      <c r="R560" s="6" t="s">
        <v>96</v>
      </c>
      <c r="S560" s="6" t="s">
        <v>97</v>
      </c>
      <c r="T560" s="41">
        <v>100</v>
      </c>
      <c r="U560" s="41">
        <v>650.02499999999998</v>
      </c>
      <c r="V560" s="41">
        <f>T560*U560</f>
        <v>65002.5</v>
      </c>
      <c r="W560" s="41">
        <f>V560*1.12</f>
        <v>72802.8</v>
      </c>
      <c r="X560" s="6"/>
      <c r="Y560" s="6">
        <v>2016</v>
      </c>
      <c r="Z560" s="42"/>
    </row>
    <row r="561" spans="1:26" ht="51" x14ac:dyDescent="0.2">
      <c r="A561" s="6" t="s">
        <v>2492</v>
      </c>
      <c r="B561" s="5" t="s">
        <v>32</v>
      </c>
      <c r="C561" s="5" t="s">
        <v>2434</v>
      </c>
      <c r="D561" s="5" t="s">
        <v>1068</v>
      </c>
      <c r="E561" s="5" t="s">
        <v>2493</v>
      </c>
      <c r="F561" s="5" t="s">
        <v>2436</v>
      </c>
      <c r="G561" s="5" t="s">
        <v>2494</v>
      </c>
      <c r="H561" s="5" t="s">
        <v>2495</v>
      </c>
      <c r="I561" s="6" t="s">
        <v>47</v>
      </c>
      <c r="J561" s="6">
        <v>0</v>
      </c>
      <c r="K561" s="6">
        <v>430000000</v>
      </c>
      <c r="L561" s="5" t="s">
        <v>40</v>
      </c>
      <c r="M561" s="6" t="s">
        <v>41</v>
      </c>
      <c r="N561" s="6" t="s">
        <v>73</v>
      </c>
      <c r="O561" s="6" t="s">
        <v>43</v>
      </c>
      <c r="P561" s="6" t="s">
        <v>84</v>
      </c>
      <c r="Q561" s="6" t="s">
        <v>51</v>
      </c>
      <c r="R561" s="6" t="s">
        <v>96</v>
      </c>
      <c r="S561" s="6" t="s">
        <v>97</v>
      </c>
      <c r="T561" s="41">
        <v>25</v>
      </c>
      <c r="U561" s="41">
        <v>26257.5</v>
      </c>
      <c r="V561" s="41">
        <f>T561*U561</f>
        <v>656437.5</v>
      </c>
      <c r="W561" s="41">
        <f>V561*1.12</f>
        <v>735210.00000000012</v>
      </c>
      <c r="X561" s="6"/>
      <c r="Y561" s="6">
        <v>2016</v>
      </c>
      <c r="Z561" s="42"/>
    </row>
    <row r="562" spans="1:26" ht="51" x14ac:dyDescent="0.2">
      <c r="A562" s="6" t="s">
        <v>2496</v>
      </c>
      <c r="B562" s="5" t="s">
        <v>32</v>
      </c>
      <c r="C562" s="5" t="s">
        <v>2434</v>
      </c>
      <c r="D562" s="5" t="s">
        <v>1068</v>
      </c>
      <c r="E562" s="5" t="s">
        <v>2435</v>
      </c>
      <c r="F562" s="5" t="s">
        <v>2436</v>
      </c>
      <c r="G562" s="5" t="s">
        <v>2497</v>
      </c>
      <c r="H562" s="5" t="s">
        <v>2498</v>
      </c>
      <c r="I562" s="6" t="s">
        <v>47</v>
      </c>
      <c r="J562" s="6">
        <v>0</v>
      </c>
      <c r="K562" s="6">
        <v>430000000</v>
      </c>
      <c r="L562" s="5" t="s">
        <v>40</v>
      </c>
      <c r="M562" s="6" t="s">
        <v>41</v>
      </c>
      <c r="N562" s="6" t="s">
        <v>73</v>
      </c>
      <c r="O562" s="6" t="s">
        <v>43</v>
      </c>
      <c r="P562" s="6" t="s">
        <v>84</v>
      </c>
      <c r="Q562" s="6" t="s">
        <v>51</v>
      </c>
      <c r="R562" s="6" t="s">
        <v>96</v>
      </c>
      <c r="S562" s="6" t="s">
        <v>97</v>
      </c>
      <c r="T562" s="41">
        <v>4</v>
      </c>
      <c r="U562" s="41">
        <v>25987.5</v>
      </c>
      <c r="V562" s="41">
        <f>T562*U562</f>
        <v>103950</v>
      </c>
      <c r="W562" s="41">
        <f>V562*1.12</f>
        <v>116424.00000000001</v>
      </c>
      <c r="X562" s="6"/>
      <c r="Y562" s="6">
        <v>2016</v>
      </c>
      <c r="Z562" s="42"/>
    </row>
    <row r="563" spans="1:26" ht="51" x14ac:dyDescent="0.2">
      <c r="A563" s="6" t="s">
        <v>2499</v>
      </c>
      <c r="B563" s="5" t="s">
        <v>32</v>
      </c>
      <c r="C563" s="5" t="s">
        <v>2434</v>
      </c>
      <c r="D563" s="5" t="s">
        <v>1068</v>
      </c>
      <c r="E563" s="5" t="s">
        <v>2435</v>
      </c>
      <c r="F563" s="5" t="s">
        <v>2436</v>
      </c>
      <c r="G563" s="5" t="s">
        <v>2500</v>
      </c>
      <c r="H563" s="5" t="s">
        <v>2501</v>
      </c>
      <c r="I563" s="6" t="s">
        <v>47</v>
      </c>
      <c r="J563" s="6">
        <v>0</v>
      </c>
      <c r="K563" s="6">
        <v>430000000</v>
      </c>
      <c r="L563" s="5" t="s">
        <v>40</v>
      </c>
      <c r="M563" s="6" t="s">
        <v>41</v>
      </c>
      <c r="N563" s="6" t="s">
        <v>73</v>
      </c>
      <c r="O563" s="6" t="s">
        <v>43</v>
      </c>
      <c r="P563" s="6" t="s">
        <v>84</v>
      </c>
      <c r="Q563" s="6" t="s">
        <v>51</v>
      </c>
      <c r="R563" s="6" t="s">
        <v>96</v>
      </c>
      <c r="S563" s="6" t="s">
        <v>97</v>
      </c>
      <c r="T563" s="41">
        <v>4</v>
      </c>
      <c r="U563" s="41">
        <v>27000</v>
      </c>
      <c r="V563" s="41">
        <f>T563*U563</f>
        <v>108000</v>
      </c>
      <c r="W563" s="41">
        <f>V563*1.12</f>
        <v>120960.00000000001</v>
      </c>
      <c r="X563" s="6"/>
      <c r="Y563" s="6">
        <v>2016</v>
      </c>
      <c r="Z563" s="42"/>
    </row>
    <row r="564" spans="1:26" ht="51" x14ac:dyDescent="0.2">
      <c r="A564" s="6" t="s">
        <v>2502</v>
      </c>
      <c r="B564" s="5" t="s">
        <v>32</v>
      </c>
      <c r="C564" s="5" t="s">
        <v>2434</v>
      </c>
      <c r="D564" s="5" t="s">
        <v>1068</v>
      </c>
      <c r="E564" s="5" t="s">
        <v>2435</v>
      </c>
      <c r="F564" s="5" t="s">
        <v>2436</v>
      </c>
      <c r="G564" s="5" t="s">
        <v>2503</v>
      </c>
      <c r="H564" s="5" t="s">
        <v>2504</v>
      </c>
      <c r="I564" s="6" t="s">
        <v>47</v>
      </c>
      <c r="J564" s="6">
        <v>0</v>
      </c>
      <c r="K564" s="6">
        <v>430000000</v>
      </c>
      <c r="L564" s="5" t="s">
        <v>40</v>
      </c>
      <c r="M564" s="6" t="s">
        <v>41</v>
      </c>
      <c r="N564" s="6" t="s">
        <v>73</v>
      </c>
      <c r="O564" s="6" t="s">
        <v>43</v>
      </c>
      <c r="P564" s="6" t="s">
        <v>84</v>
      </c>
      <c r="Q564" s="6" t="s">
        <v>51</v>
      </c>
      <c r="R564" s="6" t="s">
        <v>96</v>
      </c>
      <c r="S564" s="6" t="s">
        <v>97</v>
      </c>
      <c r="T564" s="41">
        <v>6</v>
      </c>
      <c r="U564" s="41">
        <v>27000</v>
      </c>
      <c r="V564" s="41">
        <f>T564*U564</f>
        <v>162000</v>
      </c>
      <c r="W564" s="41">
        <f>V564*1.12</f>
        <v>181440.00000000003</v>
      </c>
      <c r="X564" s="6"/>
      <c r="Y564" s="6">
        <v>2016</v>
      </c>
      <c r="Z564" s="42"/>
    </row>
    <row r="565" spans="1:26" ht="51" x14ac:dyDescent="0.2">
      <c r="A565" s="6" t="s">
        <v>2505</v>
      </c>
      <c r="B565" s="5" t="s">
        <v>32</v>
      </c>
      <c r="C565" s="5" t="s">
        <v>2434</v>
      </c>
      <c r="D565" s="5" t="s">
        <v>1068</v>
      </c>
      <c r="E565" s="5" t="s">
        <v>2435</v>
      </c>
      <c r="F565" s="5" t="s">
        <v>2436</v>
      </c>
      <c r="G565" s="5" t="s">
        <v>2506</v>
      </c>
      <c r="H565" s="5" t="s">
        <v>2507</v>
      </c>
      <c r="I565" s="6" t="s">
        <v>47</v>
      </c>
      <c r="J565" s="6">
        <v>0</v>
      </c>
      <c r="K565" s="6">
        <v>430000000</v>
      </c>
      <c r="L565" s="5" t="s">
        <v>40</v>
      </c>
      <c r="M565" s="6" t="s">
        <v>41</v>
      </c>
      <c r="N565" s="6" t="s">
        <v>73</v>
      </c>
      <c r="O565" s="6" t="s">
        <v>43</v>
      </c>
      <c r="P565" s="6" t="s">
        <v>84</v>
      </c>
      <c r="Q565" s="6" t="s">
        <v>51</v>
      </c>
      <c r="R565" s="6" t="s">
        <v>96</v>
      </c>
      <c r="S565" s="6" t="s">
        <v>97</v>
      </c>
      <c r="T565" s="41">
        <v>6</v>
      </c>
      <c r="U565" s="41">
        <v>59400</v>
      </c>
      <c r="V565" s="41"/>
      <c r="W565" s="41"/>
      <c r="X565" s="6"/>
      <c r="Y565" s="6">
        <v>2016</v>
      </c>
      <c r="Z565" s="6" t="s">
        <v>1629</v>
      </c>
    </row>
    <row r="566" spans="1:26" ht="51" x14ac:dyDescent="0.2">
      <c r="A566" s="6" t="s">
        <v>2508</v>
      </c>
      <c r="B566" s="5" t="s">
        <v>32</v>
      </c>
      <c r="C566" s="5" t="s">
        <v>2434</v>
      </c>
      <c r="D566" s="5" t="s">
        <v>1068</v>
      </c>
      <c r="E566" s="5" t="s">
        <v>2435</v>
      </c>
      <c r="F566" s="5" t="s">
        <v>2436</v>
      </c>
      <c r="G566" s="5" t="s">
        <v>2509</v>
      </c>
      <c r="H566" s="5" t="s">
        <v>2510</v>
      </c>
      <c r="I566" s="6" t="s">
        <v>47</v>
      </c>
      <c r="J566" s="6">
        <v>0</v>
      </c>
      <c r="K566" s="6">
        <v>430000000</v>
      </c>
      <c r="L566" s="5" t="s">
        <v>40</v>
      </c>
      <c r="M566" s="6" t="s">
        <v>41</v>
      </c>
      <c r="N566" s="6" t="s">
        <v>73</v>
      </c>
      <c r="O566" s="6" t="s">
        <v>43</v>
      </c>
      <c r="P566" s="6" t="s">
        <v>84</v>
      </c>
      <c r="Q566" s="6" t="s">
        <v>51</v>
      </c>
      <c r="R566" s="6" t="s">
        <v>96</v>
      </c>
      <c r="S566" s="6" t="s">
        <v>97</v>
      </c>
      <c r="T566" s="41">
        <v>6</v>
      </c>
      <c r="U566" s="41">
        <v>67505.399999999994</v>
      </c>
      <c r="V566" s="41"/>
      <c r="W566" s="41"/>
      <c r="X566" s="6"/>
      <c r="Y566" s="6">
        <v>2016</v>
      </c>
      <c r="Z566" s="6" t="s">
        <v>1629</v>
      </c>
    </row>
    <row r="567" spans="1:26" ht="51" x14ac:dyDescent="0.2">
      <c r="A567" s="6" t="s">
        <v>2511</v>
      </c>
      <c r="B567" s="5" t="s">
        <v>32</v>
      </c>
      <c r="C567" s="5" t="s">
        <v>2434</v>
      </c>
      <c r="D567" s="5" t="s">
        <v>1068</v>
      </c>
      <c r="E567" s="5" t="s">
        <v>2435</v>
      </c>
      <c r="F567" s="5" t="s">
        <v>2436</v>
      </c>
      <c r="G567" s="5" t="s">
        <v>2512</v>
      </c>
      <c r="H567" s="5" t="s">
        <v>2513</v>
      </c>
      <c r="I567" s="6" t="s">
        <v>47</v>
      </c>
      <c r="J567" s="6">
        <v>0</v>
      </c>
      <c r="K567" s="6">
        <v>430000000</v>
      </c>
      <c r="L567" s="5" t="s">
        <v>40</v>
      </c>
      <c r="M567" s="6" t="s">
        <v>41</v>
      </c>
      <c r="N567" s="6" t="s">
        <v>73</v>
      </c>
      <c r="O567" s="6" t="s">
        <v>43</v>
      </c>
      <c r="P567" s="6" t="s">
        <v>84</v>
      </c>
      <c r="Q567" s="6" t="s">
        <v>51</v>
      </c>
      <c r="R567" s="6" t="s">
        <v>96</v>
      </c>
      <c r="S567" s="6" t="s">
        <v>97</v>
      </c>
      <c r="T567" s="41">
        <v>6</v>
      </c>
      <c r="U567" s="41">
        <v>32672.7</v>
      </c>
      <c r="V567" s="41"/>
      <c r="W567" s="41"/>
      <c r="X567" s="6"/>
      <c r="Y567" s="6">
        <v>2016</v>
      </c>
      <c r="Z567" s="6" t="s">
        <v>1629</v>
      </c>
    </row>
    <row r="568" spans="1:26" ht="51" x14ac:dyDescent="0.2">
      <c r="A568" s="6" t="s">
        <v>2514</v>
      </c>
      <c r="B568" s="5" t="s">
        <v>32</v>
      </c>
      <c r="C568" s="5" t="s">
        <v>2434</v>
      </c>
      <c r="D568" s="5" t="s">
        <v>1068</v>
      </c>
      <c r="E568" s="5" t="s">
        <v>2435</v>
      </c>
      <c r="F568" s="5" t="s">
        <v>2436</v>
      </c>
      <c r="G568" s="5" t="s">
        <v>2515</v>
      </c>
      <c r="H568" s="5" t="s">
        <v>2516</v>
      </c>
      <c r="I568" s="6" t="s">
        <v>47</v>
      </c>
      <c r="J568" s="6">
        <v>0</v>
      </c>
      <c r="K568" s="6">
        <v>430000000</v>
      </c>
      <c r="L568" s="5" t="s">
        <v>40</v>
      </c>
      <c r="M568" s="6" t="s">
        <v>41</v>
      </c>
      <c r="N568" s="6" t="s">
        <v>73</v>
      </c>
      <c r="O568" s="6" t="s">
        <v>43</v>
      </c>
      <c r="P568" s="6" t="s">
        <v>84</v>
      </c>
      <c r="Q568" s="6" t="s">
        <v>51</v>
      </c>
      <c r="R568" s="6" t="s">
        <v>96</v>
      </c>
      <c r="S568" s="6" t="s">
        <v>97</v>
      </c>
      <c r="T568" s="41">
        <v>6</v>
      </c>
      <c r="U568" s="41">
        <v>12047.4</v>
      </c>
      <c r="V568" s="41"/>
      <c r="W568" s="41"/>
      <c r="X568" s="6"/>
      <c r="Y568" s="6">
        <v>2016</v>
      </c>
      <c r="Z568" s="6" t="s">
        <v>1629</v>
      </c>
    </row>
    <row r="569" spans="1:26" ht="51" x14ac:dyDescent="0.2">
      <c r="A569" s="6" t="s">
        <v>2517</v>
      </c>
      <c r="B569" s="5" t="s">
        <v>32</v>
      </c>
      <c r="C569" s="5" t="s">
        <v>2434</v>
      </c>
      <c r="D569" s="5" t="s">
        <v>1068</v>
      </c>
      <c r="E569" s="5" t="s">
        <v>2435</v>
      </c>
      <c r="F569" s="5" t="s">
        <v>2436</v>
      </c>
      <c r="G569" s="5" t="s">
        <v>2518</v>
      </c>
      <c r="H569" s="5" t="s">
        <v>2519</v>
      </c>
      <c r="I569" s="6" t="s">
        <v>47</v>
      </c>
      <c r="J569" s="6">
        <v>0</v>
      </c>
      <c r="K569" s="6">
        <v>430000000</v>
      </c>
      <c r="L569" s="5" t="s">
        <v>40</v>
      </c>
      <c r="M569" s="6" t="s">
        <v>41</v>
      </c>
      <c r="N569" s="6" t="s">
        <v>73</v>
      </c>
      <c r="O569" s="6" t="s">
        <v>43</v>
      </c>
      <c r="P569" s="6" t="s">
        <v>84</v>
      </c>
      <c r="Q569" s="6" t="s">
        <v>51</v>
      </c>
      <c r="R569" s="6" t="s">
        <v>96</v>
      </c>
      <c r="S569" s="6" t="s">
        <v>97</v>
      </c>
      <c r="T569" s="41">
        <v>6</v>
      </c>
      <c r="U569" s="41">
        <v>7798.95</v>
      </c>
      <c r="V569" s="41"/>
      <c r="W569" s="41"/>
      <c r="X569" s="6"/>
      <c r="Y569" s="6">
        <v>2016</v>
      </c>
      <c r="Z569" s="6" t="s">
        <v>1629</v>
      </c>
    </row>
    <row r="570" spans="1:26" ht="51" x14ac:dyDescent="0.2">
      <c r="A570" s="6" t="s">
        <v>2520</v>
      </c>
      <c r="B570" s="5" t="s">
        <v>32</v>
      </c>
      <c r="C570" s="5" t="s">
        <v>2434</v>
      </c>
      <c r="D570" s="5" t="s">
        <v>1068</v>
      </c>
      <c r="E570" s="5" t="s">
        <v>2435</v>
      </c>
      <c r="F570" s="5" t="s">
        <v>2436</v>
      </c>
      <c r="G570" s="5" t="s">
        <v>2521</v>
      </c>
      <c r="H570" s="5" t="s">
        <v>2522</v>
      </c>
      <c r="I570" s="6" t="s">
        <v>47</v>
      </c>
      <c r="J570" s="6">
        <v>0</v>
      </c>
      <c r="K570" s="6">
        <v>430000000</v>
      </c>
      <c r="L570" s="5" t="s">
        <v>40</v>
      </c>
      <c r="M570" s="6" t="s">
        <v>41</v>
      </c>
      <c r="N570" s="6" t="s">
        <v>73</v>
      </c>
      <c r="O570" s="6" t="s">
        <v>43</v>
      </c>
      <c r="P570" s="6" t="s">
        <v>84</v>
      </c>
      <c r="Q570" s="6" t="s">
        <v>51</v>
      </c>
      <c r="R570" s="6" t="s">
        <v>96</v>
      </c>
      <c r="S570" s="6" t="s">
        <v>97</v>
      </c>
      <c r="T570" s="41">
        <v>4</v>
      </c>
      <c r="U570" s="41">
        <v>2551.5</v>
      </c>
      <c r="V570" s="41">
        <f t="shared" ref="V570:V581" si="49">T570*U570</f>
        <v>10206</v>
      </c>
      <c r="W570" s="41">
        <f t="shared" ref="W570:W581" si="50">V570*1.12</f>
        <v>11430.720000000001</v>
      </c>
      <c r="X570" s="6"/>
      <c r="Y570" s="6">
        <v>2016</v>
      </c>
      <c r="Z570" s="42"/>
    </row>
    <row r="571" spans="1:26" ht="51" x14ac:dyDescent="0.2">
      <c r="A571" s="6" t="s">
        <v>2523</v>
      </c>
      <c r="B571" s="5" t="s">
        <v>32</v>
      </c>
      <c r="C571" s="5" t="s">
        <v>2434</v>
      </c>
      <c r="D571" s="5" t="s">
        <v>1068</v>
      </c>
      <c r="E571" s="5" t="s">
        <v>2435</v>
      </c>
      <c r="F571" s="5" t="s">
        <v>2436</v>
      </c>
      <c r="G571" s="5" t="s">
        <v>2524</v>
      </c>
      <c r="H571" s="5" t="s">
        <v>2525</v>
      </c>
      <c r="I571" s="6" t="s">
        <v>47</v>
      </c>
      <c r="J571" s="6">
        <v>0</v>
      </c>
      <c r="K571" s="6">
        <v>430000000</v>
      </c>
      <c r="L571" s="5" t="s">
        <v>40</v>
      </c>
      <c r="M571" s="6" t="s">
        <v>41</v>
      </c>
      <c r="N571" s="6" t="s">
        <v>73</v>
      </c>
      <c r="O571" s="6" t="s">
        <v>43</v>
      </c>
      <c r="P571" s="6" t="s">
        <v>84</v>
      </c>
      <c r="Q571" s="6" t="s">
        <v>51</v>
      </c>
      <c r="R571" s="6" t="s">
        <v>96</v>
      </c>
      <c r="S571" s="6" t="s">
        <v>97</v>
      </c>
      <c r="T571" s="41">
        <v>4</v>
      </c>
      <c r="U571" s="41">
        <v>2551.5</v>
      </c>
      <c r="V571" s="41">
        <f t="shared" si="49"/>
        <v>10206</v>
      </c>
      <c r="W571" s="41">
        <f t="shared" si="50"/>
        <v>11430.720000000001</v>
      </c>
      <c r="X571" s="6"/>
      <c r="Y571" s="6">
        <v>2016</v>
      </c>
      <c r="Z571" s="42"/>
    </row>
    <row r="572" spans="1:26" ht="51" x14ac:dyDescent="0.2">
      <c r="A572" s="6" t="s">
        <v>2526</v>
      </c>
      <c r="B572" s="5" t="s">
        <v>32</v>
      </c>
      <c r="C572" s="5" t="s">
        <v>2434</v>
      </c>
      <c r="D572" s="5" t="s">
        <v>1068</v>
      </c>
      <c r="E572" s="5" t="s">
        <v>2435</v>
      </c>
      <c r="F572" s="5" t="s">
        <v>2436</v>
      </c>
      <c r="G572" s="5" t="s">
        <v>2527</v>
      </c>
      <c r="H572" s="5" t="s">
        <v>2528</v>
      </c>
      <c r="I572" s="6" t="s">
        <v>47</v>
      </c>
      <c r="J572" s="6">
        <v>0</v>
      </c>
      <c r="K572" s="6">
        <v>430000000</v>
      </c>
      <c r="L572" s="5" t="s">
        <v>40</v>
      </c>
      <c r="M572" s="6" t="s">
        <v>41</v>
      </c>
      <c r="N572" s="6" t="s">
        <v>73</v>
      </c>
      <c r="O572" s="6" t="s">
        <v>43</v>
      </c>
      <c r="P572" s="6" t="s">
        <v>84</v>
      </c>
      <c r="Q572" s="6" t="s">
        <v>51</v>
      </c>
      <c r="R572" s="6" t="s">
        <v>96</v>
      </c>
      <c r="S572" s="6" t="s">
        <v>97</v>
      </c>
      <c r="T572" s="41">
        <v>4</v>
      </c>
      <c r="U572" s="41">
        <v>2578.5</v>
      </c>
      <c r="V572" s="41">
        <f t="shared" si="49"/>
        <v>10314</v>
      </c>
      <c r="W572" s="41">
        <f t="shared" si="50"/>
        <v>11551.68</v>
      </c>
      <c r="X572" s="6"/>
      <c r="Y572" s="6">
        <v>2016</v>
      </c>
      <c r="Z572" s="42"/>
    </row>
    <row r="573" spans="1:26" ht="51" x14ac:dyDescent="0.2">
      <c r="A573" s="6" t="s">
        <v>2529</v>
      </c>
      <c r="B573" s="5" t="s">
        <v>32</v>
      </c>
      <c r="C573" s="5" t="s">
        <v>2434</v>
      </c>
      <c r="D573" s="5" t="s">
        <v>1068</v>
      </c>
      <c r="E573" s="5" t="s">
        <v>2435</v>
      </c>
      <c r="F573" s="5" t="s">
        <v>2436</v>
      </c>
      <c r="G573" s="5" t="s">
        <v>2530</v>
      </c>
      <c r="H573" s="5" t="s">
        <v>2531</v>
      </c>
      <c r="I573" s="6" t="s">
        <v>47</v>
      </c>
      <c r="J573" s="6">
        <v>0</v>
      </c>
      <c r="K573" s="6">
        <v>430000000</v>
      </c>
      <c r="L573" s="5" t="s">
        <v>40</v>
      </c>
      <c r="M573" s="6" t="s">
        <v>41</v>
      </c>
      <c r="N573" s="6" t="s">
        <v>73</v>
      </c>
      <c r="O573" s="6" t="s">
        <v>43</v>
      </c>
      <c r="P573" s="6" t="s">
        <v>84</v>
      </c>
      <c r="Q573" s="6" t="s">
        <v>51</v>
      </c>
      <c r="R573" s="6" t="s">
        <v>96</v>
      </c>
      <c r="S573" s="6" t="s">
        <v>97</v>
      </c>
      <c r="T573" s="41">
        <v>4</v>
      </c>
      <c r="U573" s="41">
        <v>1588.95</v>
      </c>
      <c r="V573" s="41">
        <f t="shared" si="49"/>
        <v>6355.8</v>
      </c>
      <c r="W573" s="41">
        <f t="shared" si="50"/>
        <v>7118.496000000001</v>
      </c>
      <c r="X573" s="6"/>
      <c r="Y573" s="6">
        <v>2016</v>
      </c>
      <c r="Z573" s="42"/>
    </row>
    <row r="574" spans="1:26" ht="51" x14ac:dyDescent="0.2">
      <c r="A574" s="6" t="s">
        <v>2532</v>
      </c>
      <c r="B574" s="5" t="s">
        <v>32</v>
      </c>
      <c r="C574" s="5" t="s">
        <v>2434</v>
      </c>
      <c r="D574" s="5" t="s">
        <v>1068</v>
      </c>
      <c r="E574" s="5" t="s">
        <v>2435</v>
      </c>
      <c r="F574" s="5" t="s">
        <v>2436</v>
      </c>
      <c r="G574" s="5" t="s">
        <v>2533</v>
      </c>
      <c r="H574" s="5" t="s">
        <v>2534</v>
      </c>
      <c r="I574" s="6" t="s">
        <v>47</v>
      </c>
      <c r="J574" s="6">
        <v>0</v>
      </c>
      <c r="K574" s="6">
        <v>430000000</v>
      </c>
      <c r="L574" s="5" t="s">
        <v>40</v>
      </c>
      <c r="M574" s="6" t="s">
        <v>41</v>
      </c>
      <c r="N574" s="6" t="s">
        <v>73</v>
      </c>
      <c r="O574" s="6" t="s">
        <v>43</v>
      </c>
      <c r="P574" s="6" t="s">
        <v>84</v>
      </c>
      <c r="Q574" s="6" t="s">
        <v>51</v>
      </c>
      <c r="R574" s="6" t="s">
        <v>96</v>
      </c>
      <c r="S574" s="6" t="s">
        <v>97</v>
      </c>
      <c r="T574" s="41">
        <v>4</v>
      </c>
      <c r="U574" s="41">
        <v>2241.1417499999998</v>
      </c>
      <c r="V574" s="41">
        <f t="shared" si="49"/>
        <v>8964.5669999999991</v>
      </c>
      <c r="W574" s="41">
        <f t="shared" si="50"/>
        <v>10040.315039999999</v>
      </c>
      <c r="X574" s="6"/>
      <c r="Y574" s="6">
        <v>2016</v>
      </c>
      <c r="Z574" s="42"/>
    </row>
    <row r="575" spans="1:26" ht="51" x14ac:dyDescent="0.2">
      <c r="A575" s="6" t="s">
        <v>2535</v>
      </c>
      <c r="B575" s="5" t="s">
        <v>32</v>
      </c>
      <c r="C575" s="5" t="s">
        <v>2434</v>
      </c>
      <c r="D575" s="5" t="s">
        <v>1068</v>
      </c>
      <c r="E575" s="5" t="s">
        <v>2435</v>
      </c>
      <c r="F575" s="5" t="s">
        <v>2436</v>
      </c>
      <c r="G575" s="5" t="s">
        <v>2536</v>
      </c>
      <c r="H575" s="5" t="s">
        <v>2537</v>
      </c>
      <c r="I575" s="6" t="s">
        <v>47</v>
      </c>
      <c r="J575" s="6">
        <v>0</v>
      </c>
      <c r="K575" s="6">
        <v>430000000</v>
      </c>
      <c r="L575" s="5" t="s">
        <v>40</v>
      </c>
      <c r="M575" s="6" t="s">
        <v>41</v>
      </c>
      <c r="N575" s="6" t="s">
        <v>73</v>
      </c>
      <c r="O575" s="6" t="s">
        <v>43</v>
      </c>
      <c r="P575" s="6" t="s">
        <v>84</v>
      </c>
      <c r="Q575" s="6" t="s">
        <v>51</v>
      </c>
      <c r="R575" s="6" t="s">
        <v>96</v>
      </c>
      <c r="S575" s="6" t="s">
        <v>97</v>
      </c>
      <c r="T575" s="41">
        <v>4</v>
      </c>
      <c r="U575" s="41">
        <v>11628.225</v>
      </c>
      <c r="V575" s="41">
        <f t="shared" si="49"/>
        <v>46512.9</v>
      </c>
      <c r="W575" s="41">
        <f t="shared" si="50"/>
        <v>52094.448000000004</v>
      </c>
      <c r="X575" s="6"/>
      <c r="Y575" s="6">
        <v>2016</v>
      </c>
      <c r="Z575" s="42"/>
    </row>
    <row r="576" spans="1:26" ht="51" x14ac:dyDescent="0.2">
      <c r="A576" s="6" t="s">
        <v>2538</v>
      </c>
      <c r="B576" s="5" t="s">
        <v>32</v>
      </c>
      <c r="C576" s="5" t="s">
        <v>2434</v>
      </c>
      <c r="D576" s="5" t="s">
        <v>1068</v>
      </c>
      <c r="E576" s="5" t="s">
        <v>2435</v>
      </c>
      <c r="F576" s="5" t="s">
        <v>2436</v>
      </c>
      <c r="G576" s="5" t="s">
        <v>2539</v>
      </c>
      <c r="H576" s="5" t="s">
        <v>2540</v>
      </c>
      <c r="I576" s="6" t="s">
        <v>47</v>
      </c>
      <c r="J576" s="6">
        <v>0</v>
      </c>
      <c r="K576" s="6">
        <v>430000000</v>
      </c>
      <c r="L576" s="5" t="s">
        <v>40</v>
      </c>
      <c r="M576" s="6" t="s">
        <v>41</v>
      </c>
      <c r="N576" s="6" t="s">
        <v>73</v>
      </c>
      <c r="O576" s="6" t="s">
        <v>43</v>
      </c>
      <c r="P576" s="6" t="s">
        <v>84</v>
      </c>
      <c r="Q576" s="6" t="s">
        <v>51</v>
      </c>
      <c r="R576" s="6" t="s">
        <v>96</v>
      </c>
      <c r="S576" s="6" t="s">
        <v>97</v>
      </c>
      <c r="T576" s="41">
        <v>40</v>
      </c>
      <c r="U576" s="41">
        <v>1203.2684999999999</v>
      </c>
      <c r="V576" s="41">
        <f t="shared" si="49"/>
        <v>48130.74</v>
      </c>
      <c r="W576" s="41">
        <f t="shared" si="50"/>
        <v>53906.428800000002</v>
      </c>
      <c r="X576" s="6"/>
      <c r="Y576" s="6">
        <v>2016</v>
      </c>
      <c r="Z576" s="42"/>
    </row>
    <row r="577" spans="1:26" ht="51" x14ac:dyDescent="0.2">
      <c r="A577" s="6" t="s">
        <v>2541</v>
      </c>
      <c r="B577" s="5" t="s">
        <v>32</v>
      </c>
      <c r="C577" s="5" t="s">
        <v>2434</v>
      </c>
      <c r="D577" s="5" t="s">
        <v>1068</v>
      </c>
      <c r="E577" s="5" t="s">
        <v>2435</v>
      </c>
      <c r="F577" s="5" t="s">
        <v>2436</v>
      </c>
      <c r="G577" s="5" t="s">
        <v>2542</v>
      </c>
      <c r="H577" s="5" t="s">
        <v>2543</v>
      </c>
      <c r="I577" s="6" t="s">
        <v>47</v>
      </c>
      <c r="J577" s="6">
        <v>0</v>
      </c>
      <c r="K577" s="6">
        <v>430000000</v>
      </c>
      <c r="L577" s="5" t="s">
        <v>40</v>
      </c>
      <c r="M577" s="6" t="s">
        <v>41</v>
      </c>
      <c r="N577" s="6" t="s">
        <v>73</v>
      </c>
      <c r="O577" s="6" t="s">
        <v>43</v>
      </c>
      <c r="P577" s="6" t="s">
        <v>84</v>
      </c>
      <c r="Q577" s="6" t="s">
        <v>51</v>
      </c>
      <c r="R577" s="6" t="s">
        <v>96</v>
      </c>
      <c r="S577" s="6" t="s">
        <v>97</v>
      </c>
      <c r="T577" s="41">
        <v>30</v>
      </c>
      <c r="U577" s="41">
        <v>934.9425</v>
      </c>
      <c r="V577" s="41">
        <f t="shared" si="49"/>
        <v>28048.275000000001</v>
      </c>
      <c r="W577" s="41">
        <f t="shared" si="50"/>
        <v>31414.068000000003</v>
      </c>
      <c r="X577" s="6"/>
      <c r="Y577" s="6">
        <v>2016</v>
      </c>
      <c r="Z577" s="42"/>
    </row>
    <row r="578" spans="1:26" ht="51" x14ac:dyDescent="0.2">
      <c r="A578" s="6" t="s">
        <v>2544</v>
      </c>
      <c r="B578" s="5" t="s">
        <v>32</v>
      </c>
      <c r="C578" s="5" t="s">
        <v>2434</v>
      </c>
      <c r="D578" s="5" t="s">
        <v>1068</v>
      </c>
      <c r="E578" s="5" t="s">
        <v>2435</v>
      </c>
      <c r="F578" s="5" t="s">
        <v>2436</v>
      </c>
      <c r="G578" s="5" t="s">
        <v>2545</v>
      </c>
      <c r="H578" s="5" t="s">
        <v>2546</v>
      </c>
      <c r="I578" s="6" t="s">
        <v>47</v>
      </c>
      <c r="J578" s="6">
        <v>0</v>
      </c>
      <c r="K578" s="6">
        <v>430000000</v>
      </c>
      <c r="L578" s="5" t="s">
        <v>40</v>
      </c>
      <c r="M578" s="6" t="s">
        <v>41</v>
      </c>
      <c r="N578" s="6" t="s">
        <v>73</v>
      </c>
      <c r="O578" s="6" t="s">
        <v>43</v>
      </c>
      <c r="P578" s="6" t="s">
        <v>84</v>
      </c>
      <c r="Q578" s="6" t="s">
        <v>51</v>
      </c>
      <c r="R578" s="6" t="s">
        <v>96</v>
      </c>
      <c r="S578" s="6" t="s">
        <v>97</v>
      </c>
      <c r="T578" s="41">
        <v>30</v>
      </c>
      <c r="U578" s="41">
        <v>1068.5250000000001</v>
      </c>
      <c r="V578" s="41">
        <f t="shared" si="49"/>
        <v>32055.750000000004</v>
      </c>
      <c r="W578" s="41">
        <f t="shared" si="50"/>
        <v>35902.44000000001</v>
      </c>
      <c r="X578" s="6"/>
      <c r="Y578" s="6">
        <v>2016</v>
      </c>
      <c r="Z578" s="42"/>
    </row>
    <row r="579" spans="1:26" ht="51" x14ac:dyDescent="0.2">
      <c r="A579" s="6" t="s">
        <v>2547</v>
      </c>
      <c r="B579" s="5" t="s">
        <v>32</v>
      </c>
      <c r="C579" s="5" t="s">
        <v>2434</v>
      </c>
      <c r="D579" s="5" t="s">
        <v>1068</v>
      </c>
      <c r="E579" s="5" t="s">
        <v>2435</v>
      </c>
      <c r="F579" s="5" t="s">
        <v>2436</v>
      </c>
      <c r="G579" s="5" t="s">
        <v>2548</v>
      </c>
      <c r="H579" s="5" t="s">
        <v>2549</v>
      </c>
      <c r="I579" s="6" t="s">
        <v>47</v>
      </c>
      <c r="J579" s="6">
        <v>0</v>
      </c>
      <c r="K579" s="6">
        <v>430000000</v>
      </c>
      <c r="L579" s="5" t="s">
        <v>40</v>
      </c>
      <c r="M579" s="6" t="s">
        <v>41</v>
      </c>
      <c r="N579" s="6" t="s">
        <v>73</v>
      </c>
      <c r="O579" s="6" t="s">
        <v>43</v>
      </c>
      <c r="P579" s="6" t="s">
        <v>84</v>
      </c>
      <c r="Q579" s="6" t="s">
        <v>51</v>
      </c>
      <c r="R579" s="6" t="s">
        <v>96</v>
      </c>
      <c r="S579" s="6" t="s">
        <v>97</v>
      </c>
      <c r="T579" s="41">
        <v>30</v>
      </c>
      <c r="U579" s="41">
        <v>3402</v>
      </c>
      <c r="V579" s="41">
        <f t="shared" si="49"/>
        <v>102060</v>
      </c>
      <c r="W579" s="41">
        <f t="shared" si="50"/>
        <v>114307.20000000001</v>
      </c>
      <c r="X579" s="6"/>
      <c r="Y579" s="6">
        <v>2016</v>
      </c>
      <c r="Z579" s="42"/>
    </row>
    <row r="580" spans="1:26" ht="51" x14ac:dyDescent="0.2">
      <c r="A580" s="6" t="s">
        <v>2550</v>
      </c>
      <c r="B580" s="5" t="s">
        <v>32</v>
      </c>
      <c r="C580" s="5" t="s">
        <v>2434</v>
      </c>
      <c r="D580" s="5" t="s">
        <v>1068</v>
      </c>
      <c r="E580" s="5" t="s">
        <v>2435</v>
      </c>
      <c r="F580" s="5" t="s">
        <v>2436</v>
      </c>
      <c r="G580" s="5" t="s">
        <v>2551</v>
      </c>
      <c r="H580" s="5" t="s">
        <v>2552</v>
      </c>
      <c r="I580" s="6" t="s">
        <v>47</v>
      </c>
      <c r="J580" s="6">
        <v>0</v>
      </c>
      <c r="K580" s="6">
        <v>430000000</v>
      </c>
      <c r="L580" s="5" t="s">
        <v>40</v>
      </c>
      <c r="M580" s="6" t="s">
        <v>41</v>
      </c>
      <c r="N580" s="6" t="s">
        <v>73</v>
      </c>
      <c r="O580" s="6" t="s">
        <v>43</v>
      </c>
      <c r="P580" s="6" t="s">
        <v>84</v>
      </c>
      <c r="Q580" s="6" t="s">
        <v>51</v>
      </c>
      <c r="R580" s="6" t="s">
        <v>96</v>
      </c>
      <c r="S580" s="6" t="s">
        <v>97</v>
      </c>
      <c r="T580" s="41">
        <v>30</v>
      </c>
      <c r="U580" s="41">
        <v>1135.4849999999999</v>
      </c>
      <c r="V580" s="41">
        <f t="shared" si="49"/>
        <v>34064.549999999996</v>
      </c>
      <c r="W580" s="41">
        <f t="shared" si="50"/>
        <v>38152.296000000002</v>
      </c>
      <c r="X580" s="6"/>
      <c r="Y580" s="6">
        <v>2016</v>
      </c>
      <c r="Z580" s="42"/>
    </row>
    <row r="581" spans="1:26" ht="51" x14ac:dyDescent="0.2">
      <c r="A581" s="6" t="s">
        <v>2553</v>
      </c>
      <c r="B581" s="5" t="s">
        <v>32</v>
      </c>
      <c r="C581" s="5" t="s">
        <v>2434</v>
      </c>
      <c r="D581" s="5" t="s">
        <v>1068</v>
      </c>
      <c r="E581" s="5" t="s">
        <v>2435</v>
      </c>
      <c r="F581" s="5" t="s">
        <v>2436</v>
      </c>
      <c r="G581" s="5" t="s">
        <v>2554</v>
      </c>
      <c r="H581" s="5" t="s">
        <v>2555</v>
      </c>
      <c r="I581" s="6" t="s">
        <v>47</v>
      </c>
      <c r="J581" s="6">
        <v>0</v>
      </c>
      <c r="K581" s="6">
        <v>430000000</v>
      </c>
      <c r="L581" s="5" t="s">
        <v>40</v>
      </c>
      <c r="M581" s="6" t="s">
        <v>41</v>
      </c>
      <c r="N581" s="6" t="s">
        <v>73</v>
      </c>
      <c r="O581" s="6" t="s">
        <v>43</v>
      </c>
      <c r="P581" s="6" t="s">
        <v>84</v>
      </c>
      <c r="Q581" s="6" t="s">
        <v>51</v>
      </c>
      <c r="R581" s="6" t="s">
        <v>96</v>
      </c>
      <c r="S581" s="6" t="s">
        <v>97</v>
      </c>
      <c r="T581" s="41">
        <v>30</v>
      </c>
      <c r="U581" s="41">
        <v>3402</v>
      </c>
      <c r="V581" s="41">
        <f t="shared" si="49"/>
        <v>102060</v>
      </c>
      <c r="W581" s="41">
        <f t="shared" si="50"/>
        <v>114307.20000000001</v>
      </c>
      <c r="X581" s="6"/>
      <c r="Y581" s="6">
        <v>2016</v>
      </c>
      <c r="Z581" s="42"/>
    </row>
    <row r="582" spans="1:26" ht="51" x14ac:dyDescent="0.2">
      <c r="A582" s="6" t="s">
        <v>2556</v>
      </c>
      <c r="B582" s="5" t="s">
        <v>32</v>
      </c>
      <c r="C582" s="5" t="s">
        <v>2434</v>
      </c>
      <c r="D582" s="5" t="s">
        <v>1068</v>
      </c>
      <c r="E582" s="5" t="s">
        <v>2435</v>
      </c>
      <c r="F582" s="5" t="s">
        <v>2436</v>
      </c>
      <c r="G582" s="5" t="s">
        <v>2557</v>
      </c>
      <c r="H582" s="5" t="s">
        <v>2558</v>
      </c>
      <c r="I582" s="6" t="s">
        <v>47</v>
      </c>
      <c r="J582" s="6">
        <v>0</v>
      </c>
      <c r="K582" s="6">
        <v>430000000</v>
      </c>
      <c r="L582" s="5" t="s">
        <v>40</v>
      </c>
      <c r="M582" s="6" t="s">
        <v>41</v>
      </c>
      <c r="N582" s="6" t="s">
        <v>73</v>
      </c>
      <c r="O582" s="6" t="s">
        <v>43</v>
      </c>
      <c r="P582" s="6" t="s">
        <v>84</v>
      </c>
      <c r="Q582" s="6" t="s">
        <v>51</v>
      </c>
      <c r="R582" s="6" t="s">
        <v>96</v>
      </c>
      <c r="S582" s="6" t="s">
        <v>97</v>
      </c>
      <c r="T582" s="41">
        <v>30</v>
      </c>
      <c r="U582" s="41">
        <v>1148.6475</v>
      </c>
      <c r="V582" s="41"/>
      <c r="W582" s="41"/>
      <c r="X582" s="6"/>
      <c r="Y582" s="6">
        <v>2016</v>
      </c>
      <c r="Z582" s="6" t="s">
        <v>1629</v>
      </c>
    </row>
    <row r="583" spans="1:26" ht="51" x14ac:dyDescent="0.2">
      <c r="A583" s="6" t="s">
        <v>2559</v>
      </c>
      <c r="B583" s="5" t="s">
        <v>32</v>
      </c>
      <c r="C583" s="5" t="s">
        <v>2434</v>
      </c>
      <c r="D583" s="5" t="s">
        <v>1068</v>
      </c>
      <c r="E583" s="5" t="s">
        <v>2435</v>
      </c>
      <c r="F583" s="5" t="s">
        <v>2436</v>
      </c>
      <c r="G583" s="5" t="s">
        <v>2560</v>
      </c>
      <c r="H583" s="5" t="s">
        <v>2561</v>
      </c>
      <c r="I583" s="6" t="s">
        <v>47</v>
      </c>
      <c r="J583" s="6">
        <v>0</v>
      </c>
      <c r="K583" s="6">
        <v>430000000</v>
      </c>
      <c r="L583" s="5" t="s">
        <v>40</v>
      </c>
      <c r="M583" s="6" t="s">
        <v>41</v>
      </c>
      <c r="N583" s="6" t="s">
        <v>73</v>
      </c>
      <c r="O583" s="6" t="s">
        <v>43</v>
      </c>
      <c r="P583" s="6" t="s">
        <v>84</v>
      </c>
      <c r="Q583" s="6" t="s">
        <v>51</v>
      </c>
      <c r="R583" s="6" t="s">
        <v>96</v>
      </c>
      <c r="S583" s="6" t="s">
        <v>97</v>
      </c>
      <c r="T583" s="41">
        <v>20</v>
      </c>
      <c r="U583" s="41">
        <v>3915</v>
      </c>
      <c r="V583" s="41"/>
      <c r="W583" s="41"/>
      <c r="X583" s="6"/>
      <c r="Y583" s="6">
        <v>2016</v>
      </c>
      <c r="Z583" s="6" t="s">
        <v>1629</v>
      </c>
    </row>
    <row r="584" spans="1:26" ht="51" x14ac:dyDescent="0.2">
      <c r="A584" s="6" t="s">
        <v>2562</v>
      </c>
      <c r="B584" s="5" t="s">
        <v>32</v>
      </c>
      <c r="C584" s="5" t="s">
        <v>2434</v>
      </c>
      <c r="D584" s="5" t="s">
        <v>1068</v>
      </c>
      <c r="E584" s="5" t="s">
        <v>2435</v>
      </c>
      <c r="F584" s="5" t="s">
        <v>2436</v>
      </c>
      <c r="G584" s="5" t="s">
        <v>2563</v>
      </c>
      <c r="H584" s="5" t="s">
        <v>2564</v>
      </c>
      <c r="I584" s="6" t="s">
        <v>47</v>
      </c>
      <c r="J584" s="6">
        <v>0</v>
      </c>
      <c r="K584" s="6">
        <v>430000000</v>
      </c>
      <c r="L584" s="5" t="s">
        <v>40</v>
      </c>
      <c r="M584" s="6" t="s">
        <v>41</v>
      </c>
      <c r="N584" s="6" t="s">
        <v>73</v>
      </c>
      <c r="O584" s="6" t="s">
        <v>43</v>
      </c>
      <c r="P584" s="6" t="s">
        <v>84</v>
      </c>
      <c r="Q584" s="6" t="s">
        <v>51</v>
      </c>
      <c r="R584" s="6" t="s">
        <v>96</v>
      </c>
      <c r="S584" s="6" t="s">
        <v>97</v>
      </c>
      <c r="T584" s="41">
        <v>20</v>
      </c>
      <c r="U584" s="41">
        <v>1202.2425000000001</v>
      </c>
      <c r="V584" s="41"/>
      <c r="W584" s="41"/>
      <c r="X584" s="6"/>
      <c r="Y584" s="6">
        <v>2016</v>
      </c>
      <c r="Z584" s="6" t="s">
        <v>1629</v>
      </c>
    </row>
    <row r="585" spans="1:26" ht="51" x14ac:dyDescent="0.2">
      <c r="A585" s="6" t="s">
        <v>2565</v>
      </c>
      <c r="B585" s="5" t="s">
        <v>32</v>
      </c>
      <c r="C585" s="5" t="s">
        <v>2434</v>
      </c>
      <c r="D585" s="5" t="s">
        <v>1068</v>
      </c>
      <c r="E585" s="5" t="s">
        <v>2435</v>
      </c>
      <c r="F585" s="5" t="s">
        <v>2436</v>
      </c>
      <c r="G585" s="5" t="s">
        <v>2566</v>
      </c>
      <c r="H585" s="5" t="s">
        <v>2567</v>
      </c>
      <c r="I585" s="6" t="s">
        <v>47</v>
      </c>
      <c r="J585" s="6">
        <v>0</v>
      </c>
      <c r="K585" s="6">
        <v>430000000</v>
      </c>
      <c r="L585" s="5" t="s">
        <v>40</v>
      </c>
      <c r="M585" s="6" t="s">
        <v>41</v>
      </c>
      <c r="N585" s="6" t="s">
        <v>73</v>
      </c>
      <c r="O585" s="6" t="s">
        <v>43</v>
      </c>
      <c r="P585" s="6" t="s">
        <v>84</v>
      </c>
      <c r="Q585" s="6" t="s">
        <v>51</v>
      </c>
      <c r="R585" s="6" t="s">
        <v>96</v>
      </c>
      <c r="S585" s="6" t="s">
        <v>97</v>
      </c>
      <c r="T585" s="41">
        <v>20</v>
      </c>
      <c r="U585" s="41">
        <v>4541.3729999999996</v>
      </c>
      <c r="V585" s="41"/>
      <c r="W585" s="41"/>
      <c r="X585" s="6"/>
      <c r="Y585" s="6">
        <v>2016</v>
      </c>
      <c r="Z585" s="6" t="s">
        <v>1629</v>
      </c>
    </row>
    <row r="586" spans="1:26" ht="51" x14ac:dyDescent="0.2">
      <c r="A586" s="6" t="s">
        <v>2568</v>
      </c>
      <c r="B586" s="5" t="s">
        <v>32</v>
      </c>
      <c r="C586" s="5" t="s">
        <v>2434</v>
      </c>
      <c r="D586" s="5" t="s">
        <v>1068</v>
      </c>
      <c r="E586" s="5" t="s">
        <v>2435</v>
      </c>
      <c r="F586" s="5" t="s">
        <v>2436</v>
      </c>
      <c r="G586" s="5" t="s">
        <v>2569</v>
      </c>
      <c r="H586" s="5" t="s">
        <v>2570</v>
      </c>
      <c r="I586" s="6" t="s">
        <v>47</v>
      </c>
      <c r="J586" s="6">
        <v>0</v>
      </c>
      <c r="K586" s="6">
        <v>430000000</v>
      </c>
      <c r="L586" s="5" t="s">
        <v>40</v>
      </c>
      <c r="M586" s="6" t="s">
        <v>41</v>
      </c>
      <c r="N586" s="6" t="s">
        <v>73</v>
      </c>
      <c r="O586" s="6" t="s">
        <v>43</v>
      </c>
      <c r="P586" s="6" t="s">
        <v>84</v>
      </c>
      <c r="Q586" s="6" t="s">
        <v>51</v>
      </c>
      <c r="R586" s="6" t="s">
        <v>96</v>
      </c>
      <c r="S586" s="6" t="s">
        <v>97</v>
      </c>
      <c r="T586" s="41">
        <v>20</v>
      </c>
      <c r="U586" s="41">
        <v>1982.0564999999999</v>
      </c>
      <c r="V586" s="41"/>
      <c r="W586" s="41"/>
      <c r="X586" s="6"/>
      <c r="Y586" s="6">
        <v>2016</v>
      </c>
      <c r="Z586" s="6" t="s">
        <v>1629</v>
      </c>
    </row>
    <row r="587" spans="1:26" ht="51" x14ac:dyDescent="0.2">
      <c r="A587" s="6" t="s">
        <v>2571</v>
      </c>
      <c r="B587" s="5" t="s">
        <v>32</v>
      </c>
      <c r="C587" s="5" t="s">
        <v>2434</v>
      </c>
      <c r="D587" s="5" t="s">
        <v>1068</v>
      </c>
      <c r="E587" s="5" t="s">
        <v>2435</v>
      </c>
      <c r="F587" s="5" t="s">
        <v>2436</v>
      </c>
      <c r="G587" s="5" t="s">
        <v>2572</v>
      </c>
      <c r="H587" s="5" t="s">
        <v>2573</v>
      </c>
      <c r="I587" s="6" t="s">
        <v>47</v>
      </c>
      <c r="J587" s="6">
        <v>0</v>
      </c>
      <c r="K587" s="6">
        <v>430000000</v>
      </c>
      <c r="L587" s="5" t="s">
        <v>40</v>
      </c>
      <c r="M587" s="6" t="s">
        <v>41</v>
      </c>
      <c r="N587" s="6" t="s">
        <v>73</v>
      </c>
      <c r="O587" s="6" t="s">
        <v>43</v>
      </c>
      <c r="P587" s="6" t="s">
        <v>84</v>
      </c>
      <c r="Q587" s="6" t="s">
        <v>51</v>
      </c>
      <c r="R587" s="6" t="s">
        <v>96</v>
      </c>
      <c r="S587" s="6" t="s">
        <v>97</v>
      </c>
      <c r="T587" s="41">
        <v>20</v>
      </c>
      <c r="U587" s="41">
        <v>5984.82</v>
      </c>
      <c r="V587" s="41"/>
      <c r="W587" s="41"/>
      <c r="X587" s="6"/>
      <c r="Y587" s="6">
        <v>2016</v>
      </c>
      <c r="Z587" s="6" t="s">
        <v>1629</v>
      </c>
    </row>
    <row r="588" spans="1:26" ht="51" x14ac:dyDescent="0.2">
      <c r="A588" s="6" t="s">
        <v>2574</v>
      </c>
      <c r="B588" s="5" t="s">
        <v>32</v>
      </c>
      <c r="C588" s="5" t="s">
        <v>2434</v>
      </c>
      <c r="D588" s="5" t="s">
        <v>1068</v>
      </c>
      <c r="E588" s="5" t="s">
        <v>2435</v>
      </c>
      <c r="F588" s="5" t="s">
        <v>2436</v>
      </c>
      <c r="G588" s="5" t="s">
        <v>2575</v>
      </c>
      <c r="H588" s="5" t="s">
        <v>2576</v>
      </c>
      <c r="I588" s="6" t="s">
        <v>47</v>
      </c>
      <c r="J588" s="6">
        <v>0</v>
      </c>
      <c r="K588" s="6">
        <v>430000000</v>
      </c>
      <c r="L588" s="5" t="s">
        <v>40</v>
      </c>
      <c r="M588" s="6" t="s">
        <v>41</v>
      </c>
      <c r="N588" s="6" t="s">
        <v>73</v>
      </c>
      <c r="O588" s="6" t="s">
        <v>43</v>
      </c>
      <c r="P588" s="6" t="s">
        <v>84</v>
      </c>
      <c r="Q588" s="6" t="s">
        <v>51</v>
      </c>
      <c r="R588" s="6" t="s">
        <v>96</v>
      </c>
      <c r="S588" s="6" t="s">
        <v>97</v>
      </c>
      <c r="T588" s="41">
        <v>30</v>
      </c>
      <c r="U588" s="41">
        <v>2335.9994999999999</v>
      </c>
      <c r="V588" s="41"/>
      <c r="W588" s="41"/>
      <c r="X588" s="6"/>
      <c r="Y588" s="6">
        <v>2016</v>
      </c>
      <c r="Z588" s="6" t="s">
        <v>1629</v>
      </c>
    </row>
    <row r="589" spans="1:26" ht="51" x14ac:dyDescent="0.2">
      <c r="A589" s="6" t="s">
        <v>2577</v>
      </c>
      <c r="B589" s="5" t="s">
        <v>32</v>
      </c>
      <c r="C589" s="5" t="s">
        <v>2434</v>
      </c>
      <c r="D589" s="5" t="s">
        <v>1068</v>
      </c>
      <c r="E589" s="5" t="s">
        <v>2435</v>
      </c>
      <c r="F589" s="5" t="s">
        <v>2436</v>
      </c>
      <c r="G589" s="5" t="s">
        <v>2578</v>
      </c>
      <c r="H589" s="5" t="s">
        <v>2579</v>
      </c>
      <c r="I589" s="6" t="s">
        <v>47</v>
      </c>
      <c r="J589" s="6">
        <v>0</v>
      </c>
      <c r="K589" s="6">
        <v>430000000</v>
      </c>
      <c r="L589" s="5" t="s">
        <v>40</v>
      </c>
      <c r="M589" s="6" t="s">
        <v>41</v>
      </c>
      <c r="N589" s="6" t="s">
        <v>73</v>
      </c>
      <c r="O589" s="6" t="s">
        <v>43</v>
      </c>
      <c r="P589" s="6" t="s">
        <v>84</v>
      </c>
      <c r="Q589" s="6" t="s">
        <v>51</v>
      </c>
      <c r="R589" s="6" t="s">
        <v>96</v>
      </c>
      <c r="S589" s="6" t="s">
        <v>97</v>
      </c>
      <c r="T589" s="41">
        <v>30</v>
      </c>
      <c r="U589" s="41">
        <v>7080.75</v>
      </c>
      <c r="V589" s="41"/>
      <c r="W589" s="41"/>
      <c r="X589" s="6"/>
      <c r="Y589" s="6">
        <v>2016</v>
      </c>
      <c r="Z589" s="6" t="s">
        <v>1629</v>
      </c>
    </row>
    <row r="590" spans="1:26" ht="51" x14ac:dyDescent="0.2">
      <c r="A590" s="6" t="s">
        <v>2580</v>
      </c>
      <c r="B590" s="5" t="s">
        <v>32</v>
      </c>
      <c r="C590" s="5" t="s">
        <v>2434</v>
      </c>
      <c r="D590" s="5" t="s">
        <v>1068</v>
      </c>
      <c r="E590" s="5" t="s">
        <v>2581</v>
      </c>
      <c r="F590" s="5" t="s">
        <v>2436</v>
      </c>
      <c r="G590" s="5" t="s">
        <v>2582</v>
      </c>
      <c r="H590" s="5" t="s">
        <v>2583</v>
      </c>
      <c r="I590" s="6" t="s">
        <v>47</v>
      </c>
      <c r="J590" s="6">
        <v>0</v>
      </c>
      <c r="K590" s="6">
        <v>430000000</v>
      </c>
      <c r="L590" s="5" t="s">
        <v>40</v>
      </c>
      <c r="M590" s="6" t="s">
        <v>41</v>
      </c>
      <c r="N590" s="6" t="s">
        <v>73</v>
      </c>
      <c r="O590" s="6" t="s">
        <v>43</v>
      </c>
      <c r="P590" s="6" t="s">
        <v>84</v>
      </c>
      <c r="Q590" s="6" t="s">
        <v>51</v>
      </c>
      <c r="R590" s="6" t="s">
        <v>96</v>
      </c>
      <c r="S590" s="6" t="s">
        <v>97</v>
      </c>
      <c r="T590" s="41">
        <v>15</v>
      </c>
      <c r="U590" s="41">
        <v>65002.5</v>
      </c>
      <c r="V590" s="41"/>
      <c r="W590" s="41"/>
      <c r="X590" s="6"/>
      <c r="Y590" s="6">
        <v>2016</v>
      </c>
      <c r="Z590" s="6" t="s">
        <v>1629</v>
      </c>
    </row>
    <row r="591" spans="1:26" ht="51" x14ac:dyDescent="0.2">
      <c r="A591" s="6" t="s">
        <v>2584</v>
      </c>
      <c r="B591" s="5" t="s">
        <v>32</v>
      </c>
      <c r="C591" s="5" t="s">
        <v>2434</v>
      </c>
      <c r="D591" s="5" t="s">
        <v>1068</v>
      </c>
      <c r="E591" s="5" t="s">
        <v>2581</v>
      </c>
      <c r="F591" s="5" t="s">
        <v>2436</v>
      </c>
      <c r="G591" s="5" t="s">
        <v>2585</v>
      </c>
      <c r="H591" s="5" t="s">
        <v>2586</v>
      </c>
      <c r="I591" s="6" t="s">
        <v>47</v>
      </c>
      <c r="J591" s="6">
        <v>0</v>
      </c>
      <c r="K591" s="6">
        <v>430000000</v>
      </c>
      <c r="L591" s="5" t="s">
        <v>40</v>
      </c>
      <c r="M591" s="6" t="s">
        <v>41</v>
      </c>
      <c r="N591" s="6" t="s">
        <v>73</v>
      </c>
      <c r="O591" s="6" t="s">
        <v>43</v>
      </c>
      <c r="P591" s="6" t="s">
        <v>84</v>
      </c>
      <c r="Q591" s="6" t="s">
        <v>51</v>
      </c>
      <c r="R591" s="6" t="s">
        <v>96</v>
      </c>
      <c r="S591" s="6" t="s">
        <v>97</v>
      </c>
      <c r="T591" s="41">
        <v>20</v>
      </c>
      <c r="U591" s="41">
        <v>65002.5</v>
      </c>
      <c r="V591" s="41"/>
      <c r="W591" s="41"/>
      <c r="X591" s="6"/>
      <c r="Y591" s="6">
        <v>2016</v>
      </c>
      <c r="Z591" s="6" t="s">
        <v>1629</v>
      </c>
    </row>
    <row r="592" spans="1:26" ht="51" x14ac:dyDescent="0.2">
      <c r="A592" s="6" t="s">
        <v>2587</v>
      </c>
      <c r="B592" s="5" t="s">
        <v>32</v>
      </c>
      <c r="C592" s="5" t="s">
        <v>2434</v>
      </c>
      <c r="D592" s="5" t="s">
        <v>1068</v>
      </c>
      <c r="E592" s="5" t="s">
        <v>2581</v>
      </c>
      <c r="F592" s="5" t="s">
        <v>2436</v>
      </c>
      <c r="G592" s="5" t="s">
        <v>2588</v>
      </c>
      <c r="H592" s="5" t="s">
        <v>2589</v>
      </c>
      <c r="I592" s="6" t="s">
        <v>47</v>
      </c>
      <c r="J592" s="6">
        <v>0</v>
      </c>
      <c r="K592" s="6">
        <v>430000000</v>
      </c>
      <c r="L592" s="5" t="s">
        <v>40</v>
      </c>
      <c r="M592" s="6" t="s">
        <v>41</v>
      </c>
      <c r="N592" s="6" t="s">
        <v>73</v>
      </c>
      <c r="O592" s="6" t="s">
        <v>43</v>
      </c>
      <c r="P592" s="6" t="s">
        <v>84</v>
      </c>
      <c r="Q592" s="6" t="s">
        <v>51</v>
      </c>
      <c r="R592" s="6" t="s">
        <v>96</v>
      </c>
      <c r="S592" s="6" t="s">
        <v>97</v>
      </c>
      <c r="T592" s="41">
        <v>15</v>
      </c>
      <c r="U592" s="41">
        <v>65002.5</v>
      </c>
      <c r="V592" s="41"/>
      <c r="W592" s="41"/>
      <c r="X592" s="6"/>
      <c r="Y592" s="6">
        <v>2016</v>
      </c>
      <c r="Z592" s="6" t="s">
        <v>1629</v>
      </c>
    </row>
    <row r="593" spans="1:26" ht="51" x14ac:dyDescent="0.2">
      <c r="A593" s="6" t="s">
        <v>2590</v>
      </c>
      <c r="B593" s="5" t="s">
        <v>32</v>
      </c>
      <c r="C593" s="5" t="s">
        <v>1892</v>
      </c>
      <c r="D593" s="5" t="s">
        <v>1551</v>
      </c>
      <c r="E593" s="5" t="s">
        <v>1893</v>
      </c>
      <c r="F593" s="5" t="s">
        <v>1894</v>
      </c>
      <c r="G593" s="5" t="s">
        <v>2591</v>
      </c>
      <c r="H593" s="5" t="s">
        <v>2592</v>
      </c>
      <c r="I593" s="6" t="s">
        <v>39</v>
      </c>
      <c r="J593" s="6">
        <v>0</v>
      </c>
      <c r="K593" s="6">
        <v>430000000</v>
      </c>
      <c r="L593" s="5" t="s">
        <v>40</v>
      </c>
      <c r="M593" s="6" t="s">
        <v>41</v>
      </c>
      <c r="N593" s="6" t="s">
        <v>73</v>
      </c>
      <c r="O593" s="6" t="s">
        <v>43</v>
      </c>
      <c r="P593" s="6" t="s">
        <v>84</v>
      </c>
      <c r="Q593" s="6" t="s">
        <v>51</v>
      </c>
      <c r="R593" s="6">
        <v>736</v>
      </c>
      <c r="S593" s="6" t="s">
        <v>213</v>
      </c>
      <c r="T593" s="41">
        <v>5</v>
      </c>
      <c r="U593" s="41">
        <v>5000</v>
      </c>
      <c r="V593" s="41">
        <f t="shared" ref="V593:V603" si="51">T593*U593</f>
        <v>25000</v>
      </c>
      <c r="W593" s="41">
        <f t="shared" ref="W593:W603" si="52">V593*1.12</f>
        <v>28000.000000000004</v>
      </c>
      <c r="X593" s="6"/>
      <c r="Y593" s="6">
        <v>2016</v>
      </c>
      <c r="Z593" s="42"/>
    </row>
    <row r="594" spans="1:26" ht="51" x14ac:dyDescent="0.2">
      <c r="A594" s="6" t="s">
        <v>2593</v>
      </c>
      <c r="B594" s="5" t="s">
        <v>32</v>
      </c>
      <c r="C594" s="5" t="s">
        <v>2594</v>
      </c>
      <c r="D594" s="5" t="s">
        <v>1906</v>
      </c>
      <c r="E594" s="5" t="s">
        <v>1907</v>
      </c>
      <c r="F594" s="5" t="s">
        <v>2595</v>
      </c>
      <c r="G594" s="5" t="s">
        <v>2596</v>
      </c>
      <c r="H594" s="5" t="s">
        <v>2597</v>
      </c>
      <c r="I594" s="6" t="s">
        <v>47</v>
      </c>
      <c r="J594" s="6">
        <v>0</v>
      </c>
      <c r="K594" s="6">
        <v>430000000</v>
      </c>
      <c r="L594" s="5" t="s">
        <v>40</v>
      </c>
      <c r="M594" s="6" t="s">
        <v>94</v>
      </c>
      <c r="N594" s="6" t="s">
        <v>73</v>
      </c>
      <c r="O594" s="6" t="s">
        <v>43</v>
      </c>
      <c r="P594" s="6" t="s">
        <v>84</v>
      </c>
      <c r="Q594" s="6" t="s">
        <v>51</v>
      </c>
      <c r="R594" s="6" t="s">
        <v>96</v>
      </c>
      <c r="S594" s="6" t="s">
        <v>97</v>
      </c>
      <c r="T594" s="41">
        <v>10</v>
      </c>
      <c r="U594" s="41">
        <v>1147.5</v>
      </c>
      <c r="V594" s="41">
        <f t="shared" si="51"/>
        <v>11475</v>
      </c>
      <c r="W594" s="41">
        <f t="shared" si="52"/>
        <v>12852.000000000002</v>
      </c>
      <c r="X594" s="6"/>
      <c r="Y594" s="6">
        <v>2016</v>
      </c>
      <c r="Z594" s="42"/>
    </row>
    <row r="595" spans="1:26" ht="51" x14ac:dyDescent="0.2">
      <c r="A595" s="6" t="s">
        <v>2598</v>
      </c>
      <c r="B595" s="5" t="s">
        <v>32</v>
      </c>
      <c r="C595" s="5" t="s">
        <v>2594</v>
      </c>
      <c r="D595" s="5" t="s">
        <v>1906</v>
      </c>
      <c r="E595" s="5" t="s">
        <v>1907</v>
      </c>
      <c r="F595" s="5" t="s">
        <v>2595</v>
      </c>
      <c r="G595" s="5" t="s">
        <v>2599</v>
      </c>
      <c r="H595" s="5" t="s">
        <v>2600</v>
      </c>
      <c r="I595" s="6" t="s">
        <v>47</v>
      </c>
      <c r="J595" s="6">
        <v>0</v>
      </c>
      <c r="K595" s="6">
        <v>430000000</v>
      </c>
      <c r="L595" s="5" t="s">
        <v>40</v>
      </c>
      <c r="M595" s="6" t="s">
        <v>94</v>
      </c>
      <c r="N595" s="6" t="s">
        <v>73</v>
      </c>
      <c r="O595" s="6" t="s">
        <v>43</v>
      </c>
      <c r="P595" s="6" t="s">
        <v>84</v>
      </c>
      <c r="Q595" s="6" t="s">
        <v>51</v>
      </c>
      <c r="R595" s="6" t="s">
        <v>96</v>
      </c>
      <c r="S595" s="6" t="s">
        <v>97</v>
      </c>
      <c r="T595" s="41">
        <v>10</v>
      </c>
      <c r="U595" s="41">
        <v>1350</v>
      </c>
      <c r="V595" s="41">
        <f t="shared" si="51"/>
        <v>13500</v>
      </c>
      <c r="W595" s="41">
        <f t="shared" si="52"/>
        <v>15120.000000000002</v>
      </c>
      <c r="X595" s="6"/>
      <c r="Y595" s="6">
        <v>2016</v>
      </c>
      <c r="Z595" s="42"/>
    </row>
    <row r="596" spans="1:26" ht="51" x14ac:dyDescent="0.2">
      <c r="A596" s="6" t="s">
        <v>2601</v>
      </c>
      <c r="B596" s="5" t="s">
        <v>32</v>
      </c>
      <c r="C596" s="5" t="s">
        <v>2594</v>
      </c>
      <c r="D596" s="5" t="s">
        <v>1906</v>
      </c>
      <c r="E596" s="5" t="s">
        <v>1907</v>
      </c>
      <c r="F596" s="5" t="s">
        <v>2595</v>
      </c>
      <c r="G596" s="5" t="s">
        <v>2602</v>
      </c>
      <c r="H596" s="5" t="s">
        <v>2603</v>
      </c>
      <c r="I596" s="6" t="s">
        <v>47</v>
      </c>
      <c r="J596" s="6">
        <v>0</v>
      </c>
      <c r="K596" s="6">
        <v>430000000</v>
      </c>
      <c r="L596" s="5" t="s">
        <v>40</v>
      </c>
      <c r="M596" s="6" t="s">
        <v>94</v>
      </c>
      <c r="N596" s="6" t="s">
        <v>73</v>
      </c>
      <c r="O596" s="6" t="s">
        <v>43</v>
      </c>
      <c r="P596" s="6" t="s">
        <v>84</v>
      </c>
      <c r="Q596" s="6" t="s">
        <v>51</v>
      </c>
      <c r="R596" s="6" t="s">
        <v>96</v>
      </c>
      <c r="S596" s="6" t="s">
        <v>97</v>
      </c>
      <c r="T596" s="41">
        <v>10</v>
      </c>
      <c r="U596" s="41">
        <v>2025</v>
      </c>
      <c r="V596" s="41">
        <f t="shared" si="51"/>
        <v>20250</v>
      </c>
      <c r="W596" s="41">
        <f t="shared" si="52"/>
        <v>22680.000000000004</v>
      </c>
      <c r="X596" s="6"/>
      <c r="Y596" s="6">
        <v>2016</v>
      </c>
      <c r="Z596" s="42"/>
    </row>
    <row r="597" spans="1:26" ht="51" x14ac:dyDescent="0.2">
      <c r="A597" s="6" t="s">
        <v>2604</v>
      </c>
      <c r="B597" s="5" t="s">
        <v>32</v>
      </c>
      <c r="C597" s="5" t="s">
        <v>2594</v>
      </c>
      <c r="D597" s="5" t="s">
        <v>1906</v>
      </c>
      <c r="E597" s="5" t="s">
        <v>1907</v>
      </c>
      <c r="F597" s="5" t="s">
        <v>2595</v>
      </c>
      <c r="G597" s="5" t="s">
        <v>2605</v>
      </c>
      <c r="H597" s="5" t="s">
        <v>2606</v>
      </c>
      <c r="I597" s="6" t="s">
        <v>47</v>
      </c>
      <c r="J597" s="6">
        <v>0</v>
      </c>
      <c r="K597" s="6">
        <v>430000000</v>
      </c>
      <c r="L597" s="5" t="s">
        <v>40</v>
      </c>
      <c r="M597" s="6" t="s">
        <v>94</v>
      </c>
      <c r="N597" s="6" t="s">
        <v>73</v>
      </c>
      <c r="O597" s="6" t="s">
        <v>43</v>
      </c>
      <c r="P597" s="6" t="s">
        <v>84</v>
      </c>
      <c r="Q597" s="6" t="s">
        <v>51</v>
      </c>
      <c r="R597" s="6" t="s">
        <v>96</v>
      </c>
      <c r="S597" s="6" t="s">
        <v>97</v>
      </c>
      <c r="T597" s="41">
        <v>10</v>
      </c>
      <c r="U597" s="41">
        <v>2700</v>
      </c>
      <c r="V597" s="41">
        <f t="shared" si="51"/>
        <v>27000</v>
      </c>
      <c r="W597" s="41">
        <f t="shared" si="52"/>
        <v>30240.000000000004</v>
      </c>
      <c r="X597" s="6"/>
      <c r="Y597" s="6">
        <v>2016</v>
      </c>
      <c r="Z597" s="42"/>
    </row>
    <row r="598" spans="1:26" ht="51" x14ac:dyDescent="0.2">
      <c r="A598" s="6" t="s">
        <v>2607</v>
      </c>
      <c r="B598" s="5" t="s">
        <v>32</v>
      </c>
      <c r="C598" s="5" t="s">
        <v>2608</v>
      </c>
      <c r="D598" s="5" t="s">
        <v>2609</v>
      </c>
      <c r="E598" s="5" t="s">
        <v>2610</v>
      </c>
      <c r="F598" s="5" t="s">
        <v>2611</v>
      </c>
      <c r="G598" s="5" t="s">
        <v>2612</v>
      </c>
      <c r="H598" s="5" t="s">
        <v>2613</v>
      </c>
      <c r="I598" s="6" t="s">
        <v>47</v>
      </c>
      <c r="J598" s="6">
        <v>0</v>
      </c>
      <c r="K598" s="6">
        <v>430000000</v>
      </c>
      <c r="L598" s="5" t="s">
        <v>40</v>
      </c>
      <c r="M598" s="6" t="s">
        <v>94</v>
      </c>
      <c r="N598" s="6" t="s">
        <v>73</v>
      </c>
      <c r="O598" s="6" t="s">
        <v>43</v>
      </c>
      <c r="P598" s="6" t="s">
        <v>84</v>
      </c>
      <c r="Q598" s="6" t="s">
        <v>51</v>
      </c>
      <c r="R598" s="6" t="s">
        <v>96</v>
      </c>
      <c r="S598" s="6" t="s">
        <v>97</v>
      </c>
      <c r="T598" s="41">
        <v>8</v>
      </c>
      <c r="U598" s="41">
        <v>137997</v>
      </c>
      <c r="V598" s="41">
        <f t="shared" si="51"/>
        <v>1103976</v>
      </c>
      <c r="W598" s="41">
        <f t="shared" si="52"/>
        <v>1236453.1200000001</v>
      </c>
      <c r="X598" s="6"/>
      <c r="Y598" s="6">
        <v>2016</v>
      </c>
      <c r="Z598" s="42"/>
    </row>
    <row r="599" spans="1:26" ht="51" x14ac:dyDescent="0.2">
      <c r="A599" s="6" t="s">
        <v>2614</v>
      </c>
      <c r="B599" s="5" t="s">
        <v>32</v>
      </c>
      <c r="C599" s="5" t="s">
        <v>2608</v>
      </c>
      <c r="D599" s="5" t="s">
        <v>2609</v>
      </c>
      <c r="E599" s="5" t="s">
        <v>2615</v>
      </c>
      <c r="F599" s="5" t="s">
        <v>2611</v>
      </c>
      <c r="G599" s="5" t="s">
        <v>2616</v>
      </c>
      <c r="H599" s="5" t="s">
        <v>2617</v>
      </c>
      <c r="I599" s="6" t="s">
        <v>47</v>
      </c>
      <c r="J599" s="6">
        <v>0</v>
      </c>
      <c r="K599" s="6">
        <v>430000000</v>
      </c>
      <c r="L599" s="5" t="s">
        <v>40</v>
      </c>
      <c r="M599" s="6" t="s">
        <v>94</v>
      </c>
      <c r="N599" s="6" t="s">
        <v>73</v>
      </c>
      <c r="O599" s="6" t="s">
        <v>43</v>
      </c>
      <c r="P599" s="6" t="s">
        <v>84</v>
      </c>
      <c r="Q599" s="6" t="s">
        <v>51</v>
      </c>
      <c r="R599" s="6" t="s">
        <v>96</v>
      </c>
      <c r="S599" s="6" t="s">
        <v>97</v>
      </c>
      <c r="T599" s="41">
        <v>4</v>
      </c>
      <c r="U599" s="41">
        <v>26325</v>
      </c>
      <c r="V599" s="41">
        <f t="shared" si="51"/>
        <v>105300</v>
      </c>
      <c r="W599" s="41">
        <f t="shared" si="52"/>
        <v>117936.00000000001</v>
      </c>
      <c r="X599" s="6"/>
      <c r="Y599" s="6">
        <v>2016</v>
      </c>
      <c r="Z599" s="42"/>
    </row>
    <row r="600" spans="1:26" ht="51" x14ac:dyDescent="0.2">
      <c r="A600" s="6" t="s">
        <v>2618</v>
      </c>
      <c r="B600" s="5" t="s">
        <v>32</v>
      </c>
      <c r="C600" s="5" t="s">
        <v>2608</v>
      </c>
      <c r="D600" s="5" t="s">
        <v>2609</v>
      </c>
      <c r="E600" s="5" t="s">
        <v>2619</v>
      </c>
      <c r="F600" s="5" t="s">
        <v>2611</v>
      </c>
      <c r="G600" s="5" t="s">
        <v>2620</v>
      </c>
      <c r="H600" s="5" t="s">
        <v>2621</v>
      </c>
      <c r="I600" s="6" t="s">
        <v>47</v>
      </c>
      <c r="J600" s="6">
        <v>0</v>
      </c>
      <c r="K600" s="6">
        <v>430000000</v>
      </c>
      <c r="L600" s="5" t="s">
        <v>40</v>
      </c>
      <c r="M600" s="6" t="s">
        <v>94</v>
      </c>
      <c r="N600" s="6" t="s">
        <v>73</v>
      </c>
      <c r="O600" s="6" t="s">
        <v>43</v>
      </c>
      <c r="P600" s="6" t="s">
        <v>84</v>
      </c>
      <c r="Q600" s="6" t="s">
        <v>51</v>
      </c>
      <c r="R600" s="6" t="s">
        <v>96</v>
      </c>
      <c r="S600" s="6" t="s">
        <v>97</v>
      </c>
      <c r="T600" s="41">
        <v>4</v>
      </c>
      <c r="U600" s="41">
        <v>8100</v>
      </c>
      <c r="V600" s="41">
        <f t="shared" si="51"/>
        <v>32400</v>
      </c>
      <c r="W600" s="41">
        <f t="shared" si="52"/>
        <v>36288</v>
      </c>
      <c r="X600" s="6"/>
      <c r="Y600" s="6">
        <v>2016</v>
      </c>
      <c r="Z600" s="42"/>
    </row>
    <row r="601" spans="1:26" ht="51" x14ac:dyDescent="0.2">
      <c r="A601" s="6" t="s">
        <v>2622</v>
      </c>
      <c r="B601" s="5" t="s">
        <v>32</v>
      </c>
      <c r="C601" s="5" t="s">
        <v>2608</v>
      </c>
      <c r="D601" s="5" t="s">
        <v>2609</v>
      </c>
      <c r="E601" s="5" t="s">
        <v>2623</v>
      </c>
      <c r="F601" s="5" t="s">
        <v>2611</v>
      </c>
      <c r="G601" s="5" t="s">
        <v>2624</v>
      </c>
      <c r="H601" s="5" t="s">
        <v>2625</v>
      </c>
      <c r="I601" s="6" t="s">
        <v>47</v>
      </c>
      <c r="J601" s="6">
        <v>0</v>
      </c>
      <c r="K601" s="6">
        <v>430000000</v>
      </c>
      <c r="L601" s="5" t="s">
        <v>40</v>
      </c>
      <c r="M601" s="6" t="s">
        <v>94</v>
      </c>
      <c r="N601" s="6" t="s">
        <v>73</v>
      </c>
      <c r="O601" s="6" t="s">
        <v>43</v>
      </c>
      <c r="P601" s="6" t="s">
        <v>84</v>
      </c>
      <c r="Q601" s="6" t="s">
        <v>51</v>
      </c>
      <c r="R601" s="6" t="s">
        <v>96</v>
      </c>
      <c r="S601" s="6" t="s">
        <v>97</v>
      </c>
      <c r="T601" s="41">
        <v>4</v>
      </c>
      <c r="U601" s="41">
        <v>38772</v>
      </c>
      <c r="V601" s="41">
        <f t="shared" si="51"/>
        <v>155088</v>
      </c>
      <c r="W601" s="41">
        <f t="shared" si="52"/>
        <v>173698.56000000003</v>
      </c>
      <c r="X601" s="6"/>
      <c r="Y601" s="6">
        <v>2016</v>
      </c>
      <c r="Z601" s="42"/>
    </row>
    <row r="602" spans="1:26" ht="51" x14ac:dyDescent="0.2">
      <c r="A602" s="6" t="s">
        <v>2626</v>
      </c>
      <c r="B602" s="5" t="s">
        <v>32</v>
      </c>
      <c r="C602" s="5" t="s">
        <v>2608</v>
      </c>
      <c r="D602" s="5" t="s">
        <v>2609</v>
      </c>
      <c r="E602" s="5" t="s">
        <v>2627</v>
      </c>
      <c r="F602" s="5" t="s">
        <v>2611</v>
      </c>
      <c r="G602" s="5" t="s">
        <v>2628</v>
      </c>
      <c r="H602" s="5" t="s">
        <v>2629</v>
      </c>
      <c r="I602" s="6" t="s">
        <v>47</v>
      </c>
      <c r="J602" s="6">
        <v>0</v>
      </c>
      <c r="K602" s="6">
        <v>430000000</v>
      </c>
      <c r="L602" s="5" t="s">
        <v>40</v>
      </c>
      <c r="M602" s="6" t="s">
        <v>41</v>
      </c>
      <c r="N602" s="6" t="s">
        <v>73</v>
      </c>
      <c r="O602" s="6" t="s">
        <v>43</v>
      </c>
      <c r="P602" s="6" t="s">
        <v>84</v>
      </c>
      <c r="Q602" s="6" t="s">
        <v>51</v>
      </c>
      <c r="R602" s="6" t="s">
        <v>96</v>
      </c>
      <c r="S602" s="6" t="s">
        <v>97</v>
      </c>
      <c r="T602" s="41">
        <v>2</v>
      </c>
      <c r="U602" s="41">
        <v>23834.25</v>
      </c>
      <c r="V602" s="41">
        <f t="shared" si="51"/>
        <v>47668.5</v>
      </c>
      <c r="W602" s="41">
        <f t="shared" si="52"/>
        <v>53388.720000000008</v>
      </c>
      <c r="X602" s="6"/>
      <c r="Y602" s="6">
        <v>2016</v>
      </c>
      <c r="Z602" s="42"/>
    </row>
    <row r="603" spans="1:26" ht="51" x14ac:dyDescent="0.2">
      <c r="A603" s="6" t="s">
        <v>2630</v>
      </c>
      <c r="B603" s="5" t="s">
        <v>32</v>
      </c>
      <c r="C603" s="5" t="s">
        <v>2608</v>
      </c>
      <c r="D603" s="5" t="s">
        <v>2609</v>
      </c>
      <c r="E603" s="5" t="s">
        <v>2631</v>
      </c>
      <c r="F603" s="5" t="s">
        <v>2611</v>
      </c>
      <c r="G603" s="5" t="s">
        <v>2632</v>
      </c>
      <c r="H603" s="5" t="s">
        <v>2633</v>
      </c>
      <c r="I603" s="6" t="s">
        <v>47</v>
      </c>
      <c r="J603" s="6">
        <v>0</v>
      </c>
      <c r="K603" s="6">
        <v>430000000</v>
      </c>
      <c r="L603" s="5" t="s">
        <v>40</v>
      </c>
      <c r="M603" s="6" t="s">
        <v>94</v>
      </c>
      <c r="N603" s="6" t="s">
        <v>73</v>
      </c>
      <c r="O603" s="6" t="s">
        <v>43</v>
      </c>
      <c r="P603" s="6" t="s">
        <v>84</v>
      </c>
      <c r="Q603" s="6" t="s">
        <v>51</v>
      </c>
      <c r="R603" s="6" t="s">
        <v>96</v>
      </c>
      <c r="S603" s="6" t="s">
        <v>97</v>
      </c>
      <c r="T603" s="41">
        <v>20</v>
      </c>
      <c r="U603" s="41">
        <v>3672</v>
      </c>
      <c r="V603" s="41">
        <f t="shared" si="51"/>
        <v>73440</v>
      </c>
      <c r="W603" s="41">
        <f t="shared" si="52"/>
        <v>82252.800000000003</v>
      </c>
      <c r="X603" s="6"/>
      <c r="Y603" s="6">
        <v>2016</v>
      </c>
      <c r="Z603" s="42"/>
    </row>
    <row r="604" spans="1:26" ht="51" x14ac:dyDescent="0.2">
      <c r="A604" s="6" t="s">
        <v>2634</v>
      </c>
      <c r="B604" s="5" t="s">
        <v>32</v>
      </c>
      <c r="C604" s="5" t="s">
        <v>2635</v>
      </c>
      <c r="D604" s="5" t="s">
        <v>2636</v>
      </c>
      <c r="E604" s="5" t="s">
        <v>2637</v>
      </c>
      <c r="F604" s="5" t="s">
        <v>2638</v>
      </c>
      <c r="G604" s="5" t="s">
        <v>2639</v>
      </c>
      <c r="H604" s="5" t="s">
        <v>2640</v>
      </c>
      <c r="I604" s="6" t="s">
        <v>60</v>
      </c>
      <c r="J604" s="6">
        <v>0</v>
      </c>
      <c r="K604" s="6">
        <v>430000000</v>
      </c>
      <c r="L604" s="5" t="s">
        <v>40</v>
      </c>
      <c r="M604" s="6" t="s">
        <v>41</v>
      </c>
      <c r="N604" s="6" t="s">
        <v>73</v>
      </c>
      <c r="O604" s="6" t="s">
        <v>43</v>
      </c>
      <c r="P604" s="6" t="s">
        <v>84</v>
      </c>
      <c r="Q604" s="6" t="s">
        <v>51</v>
      </c>
      <c r="R604" s="6" t="s">
        <v>96</v>
      </c>
      <c r="S604" s="6" t="s">
        <v>97</v>
      </c>
      <c r="T604" s="41">
        <v>10</v>
      </c>
      <c r="U604" s="41">
        <v>7337.25</v>
      </c>
      <c r="V604" s="41"/>
      <c r="W604" s="41"/>
      <c r="X604" s="6"/>
      <c r="Y604" s="6">
        <v>2016</v>
      </c>
      <c r="Z604" s="6"/>
    </row>
    <row r="605" spans="1:26" ht="51" x14ac:dyDescent="0.2">
      <c r="A605" s="6" t="s">
        <v>2641</v>
      </c>
      <c r="B605" s="5" t="s">
        <v>32</v>
      </c>
      <c r="C605" s="5" t="s">
        <v>2635</v>
      </c>
      <c r="D605" s="5" t="s">
        <v>2636</v>
      </c>
      <c r="E605" s="5" t="s">
        <v>2637</v>
      </c>
      <c r="F605" s="5" t="s">
        <v>2638</v>
      </c>
      <c r="G605" s="5" t="s">
        <v>2639</v>
      </c>
      <c r="H605" s="5" t="s">
        <v>2640</v>
      </c>
      <c r="I605" s="6" t="s">
        <v>60</v>
      </c>
      <c r="J605" s="6">
        <v>0</v>
      </c>
      <c r="K605" s="6">
        <v>430000000</v>
      </c>
      <c r="L605" s="5" t="s">
        <v>40</v>
      </c>
      <c r="M605" s="6" t="s">
        <v>685</v>
      </c>
      <c r="N605" s="6" t="s">
        <v>73</v>
      </c>
      <c r="O605" s="6" t="s">
        <v>43</v>
      </c>
      <c r="P605" s="6" t="s">
        <v>84</v>
      </c>
      <c r="Q605" s="6" t="s">
        <v>51</v>
      </c>
      <c r="R605" s="6" t="s">
        <v>96</v>
      </c>
      <c r="S605" s="6" t="s">
        <v>97</v>
      </c>
      <c r="T605" s="41">
        <v>10</v>
      </c>
      <c r="U605" s="41">
        <v>7337.25</v>
      </c>
      <c r="V605" s="41">
        <f>T605*U605</f>
        <v>73372.5</v>
      </c>
      <c r="W605" s="41">
        <f>V605*1.12</f>
        <v>82177.200000000012</v>
      </c>
      <c r="X605" s="6"/>
      <c r="Y605" s="6">
        <v>2016</v>
      </c>
      <c r="Z605" s="6" t="s">
        <v>686</v>
      </c>
    </row>
    <row r="606" spans="1:26" ht="51" x14ac:dyDescent="0.2">
      <c r="A606" s="6" t="s">
        <v>2642</v>
      </c>
      <c r="B606" s="5" t="s">
        <v>32</v>
      </c>
      <c r="C606" s="5" t="s">
        <v>2635</v>
      </c>
      <c r="D606" s="5" t="s">
        <v>2636</v>
      </c>
      <c r="E606" s="5" t="s">
        <v>2637</v>
      </c>
      <c r="F606" s="5" t="s">
        <v>2638</v>
      </c>
      <c r="G606" s="5" t="s">
        <v>2643</v>
      </c>
      <c r="H606" s="5" t="s">
        <v>2644</v>
      </c>
      <c r="I606" s="6" t="s">
        <v>60</v>
      </c>
      <c r="J606" s="6">
        <v>0</v>
      </c>
      <c r="K606" s="6">
        <v>430000000</v>
      </c>
      <c r="L606" s="5" t="s">
        <v>40</v>
      </c>
      <c r="M606" s="6" t="s">
        <v>41</v>
      </c>
      <c r="N606" s="6" t="s">
        <v>73</v>
      </c>
      <c r="O606" s="6" t="s">
        <v>43</v>
      </c>
      <c r="P606" s="6" t="s">
        <v>84</v>
      </c>
      <c r="Q606" s="6" t="s">
        <v>51</v>
      </c>
      <c r="R606" s="6" t="s">
        <v>96</v>
      </c>
      <c r="S606" s="6" t="s">
        <v>97</v>
      </c>
      <c r="T606" s="41">
        <v>10</v>
      </c>
      <c r="U606" s="41">
        <v>14107.5</v>
      </c>
      <c r="V606" s="41"/>
      <c r="W606" s="41"/>
      <c r="X606" s="6"/>
      <c r="Y606" s="6">
        <v>2016</v>
      </c>
      <c r="Z606" s="6"/>
    </row>
    <row r="607" spans="1:26" ht="51" x14ac:dyDescent="0.2">
      <c r="A607" s="6" t="s">
        <v>2645</v>
      </c>
      <c r="B607" s="5" t="s">
        <v>32</v>
      </c>
      <c r="C607" s="5" t="s">
        <v>2635</v>
      </c>
      <c r="D607" s="5" t="s">
        <v>2636</v>
      </c>
      <c r="E607" s="5" t="s">
        <v>2637</v>
      </c>
      <c r="F607" s="5" t="s">
        <v>2638</v>
      </c>
      <c r="G607" s="5" t="s">
        <v>2643</v>
      </c>
      <c r="H607" s="5" t="s">
        <v>2644</v>
      </c>
      <c r="I607" s="6" t="s">
        <v>60</v>
      </c>
      <c r="J607" s="6">
        <v>0</v>
      </c>
      <c r="K607" s="6">
        <v>430000000</v>
      </c>
      <c r="L607" s="5" t="s">
        <v>40</v>
      </c>
      <c r="M607" s="6" t="s">
        <v>685</v>
      </c>
      <c r="N607" s="6" t="s">
        <v>73</v>
      </c>
      <c r="O607" s="6" t="s">
        <v>43</v>
      </c>
      <c r="P607" s="6" t="s">
        <v>84</v>
      </c>
      <c r="Q607" s="6" t="s">
        <v>51</v>
      </c>
      <c r="R607" s="6" t="s">
        <v>96</v>
      </c>
      <c r="S607" s="6" t="s">
        <v>97</v>
      </c>
      <c r="T607" s="41">
        <v>10</v>
      </c>
      <c r="U607" s="41">
        <v>14107.5</v>
      </c>
      <c r="V607" s="41">
        <f>T607*U607</f>
        <v>141075</v>
      </c>
      <c r="W607" s="41">
        <f>V607*1.12</f>
        <v>158004.00000000003</v>
      </c>
      <c r="X607" s="6"/>
      <c r="Y607" s="6">
        <v>2016</v>
      </c>
      <c r="Z607" s="6" t="s">
        <v>686</v>
      </c>
    </row>
    <row r="608" spans="1:26" ht="165.75" x14ac:dyDescent="0.2">
      <c r="A608" s="6" t="s">
        <v>2646</v>
      </c>
      <c r="B608" s="5" t="s">
        <v>32</v>
      </c>
      <c r="C608" s="5" t="s">
        <v>1381</v>
      </c>
      <c r="D608" s="5" t="s">
        <v>1382</v>
      </c>
      <c r="E608" s="5" t="s">
        <v>2647</v>
      </c>
      <c r="F608" s="5" t="s">
        <v>1384</v>
      </c>
      <c r="G608" s="5" t="s">
        <v>2648</v>
      </c>
      <c r="H608" s="5" t="s">
        <v>2649</v>
      </c>
      <c r="I608" s="6" t="s">
        <v>47</v>
      </c>
      <c r="J608" s="6">
        <v>0</v>
      </c>
      <c r="K608" s="6">
        <v>430000000</v>
      </c>
      <c r="L608" s="5" t="s">
        <v>40</v>
      </c>
      <c r="M608" s="6" t="s">
        <v>41</v>
      </c>
      <c r="N608" s="6" t="s">
        <v>73</v>
      </c>
      <c r="O608" s="6" t="s">
        <v>43</v>
      </c>
      <c r="P608" s="6" t="s">
        <v>84</v>
      </c>
      <c r="Q608" s="6" t="s">
        <v>51</v>
      </c>
      <c r="R608" s="6" t="s">
        <v>96</v>
      </c>
      <c r="S608" s="6" t="s">
        <v>97</v>
      </c>
      <c r="T608" s="41">
        <v>3</v>
      </c>
      <c r="U608" s="41">
        <v>12028500</v>
      </c>
      <c r="V608" s="41"/>
      <c r="W608" s="41"/>
      <c r="X608" s="6"/>
      <c r="Y608" s="6">
        <v>2016</v>
      </c>
      <c r="Z608" s="5"/>
    </row>
    <row r="609" spans="1:26" ht="165.75" x14ac:dyDescent="0.2">
      <c r="A609" s="6" t="s">
        <v>2650</v>
      </c>
      <c r="B609" s="5" t="s">
        <v>32</v>
      </c>
      <c r="C609" s="5" t="s">
        <v>1381</v>
      </c>
      <c r="D609" s="5" t="s">
        <v>1382</v>
      </c>
      <c r="E609" s="5" t="s">
        <v>2647</v>
      </c>
      <c r="F609" s="5" t="s">
        <v>1384</v>
      </c>
      <c r="G609" s="5" t="s">
        <v>2648</v>
      </c>
      <c r="H609" s="5" t="s">
        <v>2649</v>
      </c>
      <c r="I609" s="6" t="s">
        <v>47</v>
      </c>
      <c r="J609" s="6">
        <v>0</v>
      </c>
      <c r="K609" s="6">
        <v>430000000</v>
      </c>
      <c r="L609" s="5" t="s">
        <v>40</v>
      </c>
      <c r="M609" s="6" t="s">
        <v>591</v>
      </c>
      <c r="N609" s="6" t="s">
        <v>73</v>
      </c>
      <c r="O609" s="6" t="s">
        <v>43</v>
      </c>
      <c r="P609" s="6" t="s">
        <v>84</v>
      </c>
      <c r="Q609" s="6" t="s">
        <v>51</v>
      </c>
      <c r="R609" s="6" t="s">
        <v>96</v>
      </c>
      <c r="S609" s="6" t="s">
        <v>97</v>
      </c>
      <c r="T609" s="41">
        <v>1</v>
      </c>
      <c r="U609" s="41">
        <v>12028500</v>
      </c>
      <c r="V609" s="41">
        <f>T609*U609</f>
        <v>12028500</v>
      </c>
      <c r="W609" s="41">
        <f>V609*1.12</f>
        <v>13471920.000000002</v>
      </c>
      <c r="X609" s="6"/>
      <c r="Y609" s="6">
        <v>2016</v>
      </c>
      <c r="Z609" s="6" t="s">
        <v>592</v>
      </c>
    </row>
    <row r="610" spans="1:26" ht="331.5" x14ac:dyDescent="0.2">
      <c r="A610" s="6" t="s">
        <v>2651</v>
      </c>
      <c r="B610" s="5" t="s">
        <v>32</v>
      </c>
      <c r="C610" s="5" t="s">
        <v>1381</v>
      </c>
      <c r="D610" s="5" t="s">
        <v>1382</v>
      </c>
      <c r="E610" s="5" t="s">
        <v>2647</v>
      </c>
      <c r="F610" s="5" t="s">
        <v>1384</v>
      </c>
      <c r="G610" s="5" t="s">
        <v>2652</v>
      </c>
      <c r="H610" s="5" t="s">
        <v>2653</v>
      </c>
      <c r="I610" s="6" t="s">
        <v>47</v>
      </c>
      <c r="J610" s="6">
        <v>0</v>
      </c>
      <c r="K610" s="6">
        <v>430000000</v>
      </c>
      <c r="L610" s="5" t="s">
        <v>40</v>
      </c>
      <c r="M610" s="6" t="s">
        <v>41</v>
      </c>
      <c r="N610" s="6" t="s">
        <v>73</v>
      </c>
      <c r="O610" s="6" t="s">
        <v>43</v>
      </c>
      <c r="P610" s="6" t="s">
        <v>84</v>
      </c>
      <c r="Q610" s="6" t="s">
        <v>51</v>
      </c>
      <c r="R610" s="6" t="s">
        <v>96</v>
      </c>
      <c r="S610" s="6" t="s">
        <v>97</v>
      </c>
      <c r="T610" s="41">
        <v>3</v>
      </c>
      <c r="U610" s="41">
        <v>10023750</v>
      </c>
      <c r="V610" s="41"/>
      <c r="W610" s="41"/>
      <c r="X610" s="6"/>
      <c r="Y610" s="6">
        <v>2016</v>
      </c>
      <c r="Z610" s="6"/>
    </row>
    <row r="611" spans="1:26" ht="331.5" x14ac:dyDescent="0.2">
      <c r="A611" s="6" t="s">
        <v>2654</v>
      </c>
      <c r="B611" s="5" t="s">
        <v>32</v>
      </c>
      <c r="C611" s="5" t="s">
        <v>1381</v>
      </c>
      <c r="D611" s="5" t="s">
        <v>1382</v>
      </c>
      <c r="E611" s="5" t="s">
        <v>2647</v>
      </c>
      <c r="F611" s="5" t="s">
        <v>1384</v>
      </c>
      <c r="G611" s="5" t="s">
        <v>2652</v>
      </c>
      <c r="H611" s="5" t="s">
        <v>2653</v>
      </c>
      <c r="I611" s="6" t="s">
        <v>47</v>
      </c>
      <c r="J611" s="6">
        <v>0</v>
      </c>
      <c r="K611" s="6">
        <v>430000000</v>
      </c>
      <c r="L611" s="5" t="s">
        <v>40</v>
      </c>
      <c r="M611" s="6" t="s">
        <v>591</v>
      </c>
      <c r="N611" s="6" t="s">
        <v>73</v>
      </c>
      <c r="O611" s="6" t="s">
        <v>43</v>
      </c>
      <c r="P611" s="6" t="s">
        <v>84</v>
      </c>
      <c r="Q611" s="6" t="s">
        <v>51</v>
      </c>
      <c r="R611" s="6" t="s">
        <v>96</v>
      </c>
      <c r="S611" s="6" t="s">
        <v>97</v>
      </c>
      <c r="T611" s="41">
        <v>1</v>
      </c>
      <c r="U611" s="41">
        <v>10023750</v>
      </c>
      <c r="V611" s="41">
        <f t="shared" ref="V611:V621" si="53">T611*U611</f>
        <v>10023750</v>
      </c>
      <c r="W611" s="41">
        <f t="shared" ref="W611:W621" si="54">V611*1.12</f>
        <v>11226600.000000002</v>
      </c>
      <c r="X611" s="6"/>
      <c r="Y611" s="6">
        <v>2016</v>
      </c>
      <c r="Z611" s="6" t="s">
        <v>592</v>
      </c>
    </row>
    <row r="612" spans="1:26" ht="51" x14ac:dyDescent="0.2">
      <c r="A612" s="6" t="s">
        <v>2655</v>
      </c>
      <c r="B612" s="5" t="s">
        <v>32</v>
      </c>
      <c r="C612" s="5" t="s">
        <v>2656</v>
      </c>
      <c r="D612" s="5" t="s">
        <v>2657</v>
      </c>
      <c r="E612" s="5" t="s">
        <v>2658</v>
      </c>
      <c r="F612" s="5" t="s">
        <v>2659</v>
      </c>
      <c r="G612" s="5" t="s">
        <v>2660</v>
      </c>
      <c r="H612" s="5" t="s">
        <v>2661</v>
      </c>
      <c r="I612" s="6" t="s">
        <v>60</v>
      </c>
      <c r="J612" s="6">
        <v>0</v>
      </c>
      <c r="K612" s="6">
        <v>430000000</v>
      </c>
      <c r="L612" s="5" t="s">
        <v>40</v>
      </c>
      <c r="M612" s="6" t="s">
        <v>94</v>
      </c>
      <c r="N612" s="6" t="s">
        <v>73</v>
      </c>
      <c r="O612" s="6" t="s">
        <v>43</v>
      </c>
      <c r="P612" s="6" t="s">
        <v>84</v>
      </c>
      <c r="Q612" s="6" t="s">
        <v>51</v>
      </c>
      <c r="R612" s="6" t="s">
        <v>96</v>
      </c>
      <c r="S612" s="6" t="s">
        <v>97</v>
      </c>
      <c r="T612" s="41">
        <v>200</v>
      </c>
      <c r="U612" s="41">
        <v>1005.75</v>
      </c>
      <c r="V612" s="41">
        <f t="shared" si="53"/>
        <v>201150</v>
      </c>
      <c r="W612" s="41">
        <f t="shared" si="54"/>
        <v>225288.00000000003</v>
      </c>
      <c r="X612" s="6"/>
      <c r="Y612" s="6">
        <v>2016</v>
      </c>
      <c r="Z612" s="42"/>
    </row>
    <row r="613" spans="1:26" ht="51" x14ac:dyDescent="0.2">
      <c r="A613" s="6" t="s">
        <v>2662</v>
      </c>
      <c r="B613" s="5" t="s">
        <v>32</v>
      </c>
      <c r="C613" s="5" t="s">
        <v>2656</v>
      </c>
      <c r="D613" s="5" t="s">
        <v>2657</v>
      </c>
      <c r="E613" s="5" t="s">
        <v>2663</v>
      </c>
      <c r="F613" s="5" t="s">
        <v>2659</v>
      </c>
      <c r="G613" s="5" t="s">
        <v>2664</v>
      </c>
      <c r="H613" s="5" t="s">
        <v>2665</v>
      </c>
      <c r="I613" s="6" t="s">
        <v>60</v>
      </c>
      <c r="J613" s="6">
        <v>0</v>
      </c>
      <c r="K613" s="6">
        <v>430000000</v>
      </c>
      <c r="L613" s="5" t="s">
        <v>40</v>
      </c>
      <c r="M613" s="6" t="s">
        <v>94</v>
      </c>
      <c r="N613" s="6" t="s">
        <v>73</v>
      </c>
      <c r="O613" s="6" t="s">
        <v>43</v>
      </c>
      <c r="P613" s="6" t="s">
        <v>84</v>
      </c>
      <c r="Q613" s="6" t="s">
        <v>51</v>
      </c>
      <c r="R613" s="6" t="s">
        <v>96</v>
      </c>
      <c r="S613" s="6" t="s">
        <v>97</v>
      </c>
      <c r="T613" s="41">
        <v>100</v>
      </c>
      <c r="U613" s="41">
        <v>1732.05</v>
      </c>
      <c r="V613" s="41">
        <f t="shared" si="53"/>
        <v>173205</v>
      </c>
      <c r="W613" s="41">
        <f t="shared" si="54"/>
        <v>193989.6</v>
      </c>
      <c r="X613" s="6"/>
      <c r="Y613" s="6">
        <v>2016</v>
      </c>
      <c r="Z613" s="42"/>
    </row>
    <row r="614" spans="1:26" ht="51" x14ac:dyDescent="0.2">
      <c r="A614" s="6" t="s">
        <v>2666</v>
      </c>
      <c r="B614" s="5" t="s">
        <v>32</v>
      </c>
      <c r="C614" s="5" t="s">
        <v>1905</v>
      </c>
      <c r="D614" s="5" t="s">
        <v>1906</v>
      </c>
      <c r="E614" s="5" t="s">
        <v>1907</v>
      </c>
      <c r="F614" s="5" t="s">
        <v>999</v>
      </c>
      <c r="G614" s="5" t="s">
        <v>2667</v>
      </c>
      <c r="H614" s="5" t="s">
        <v>2668</v>
      </c>
      <c r="I614" s="6" t="s">
        <v>47</v>
      </c>
      <c r="J614" s="6">
        <v>0</v>
      </c>
      <c r="K614" s="6">
        <v>430000000</v>
      </c>
      <c r="L614" s="5" t="s">
        <v>40</v>
      </c>
      <c r="M614" s="6" t="s">
        <v>41</v>
      </c>
      <c r="N614" s="6" t="s">
        <v>73</v>
      </c>
      <c r="O614" s="6" t="s">
        <v>43</v>
      </c>
      <c r="P614" s="6" t="s">
        <v>84</v>
      </c>
      <c r="Q614" s="6" t="s">
        <v>51</v>
      </c>
      <c r="R614" s="6" t="s">
        <v>96</v>
      </c>
      <c r="S614" s="6" t="s">
        <v>97</v>
      </c>
      <c r="T614" s="41">
        <v>4</v>
      </c>
      <c r="U614" s="41">
        <v>202500</v>
      </c>
      <c r="V614" s="41">
        <f t="shared" si="53"/>
        <v>810000</v>
      </c>
      <c r="W614" s="41">
        <f t="shared" si="54"/>
        <v>907200.00000000012</v>
      </c>
      <c r="X614" s="6"/>
      <c r="Y614" s="6">
        <v>2016</v>
      </c>
      <c r="Z614" s="42"/>
    </row>
    <row r="615" spans="1:26" ht="51" x14ac:dyDescent="0.2">
      <c r="A615" s="6" t="s">
        <v>2669</v>
      </c>
      <c r="B615" s="5" t="s">
        <v>32</v>
      </c>
      <c r="C615" s="5" t="s">
        <v>1905</v>
      </c>
      <c r="D615" s="5" t="s">
        <v>1906</v>
      </c>
      <c r="E615" s="5" t="s">
        <v>1907</v>
      </c>
      <c r="F615" s="5" t="s">
        <v>999</v>
      </c>
      <c r="G615" s="5" t="s">
        <v>2670</v>
      </c>
      <c r="H615" s="5" t="s">
        <v>2671</v>
      </c>
      <c r="I615" s="6" t="s">
        <v>47</v>
      </c>
      <c r="J615" s="6">
        <v>0</v>
      </c>
      <c r="K615" s="6">
        <v>430000000</v>
      </c>
      <c r="L615" s="5" t="s">
        <v>40</v>
      </c>
      <c r="M615" s="6" t="s">
        <v>41</v>
      </c>
      <c r="N615" s="6" t="s">
        <v>73</v>
      </c>
      <c r="O615" s="6" t="s">
        <v>43</v>
      </c>
      <c r="P615" s="6" t="s">
        <v>84</v>
      </c>
      <c r="Q615" s="6" t="s">
        <v>51</v>
      </c>
      <c r="R615" s="6" t="s">
        <v>96</v>
      </c>
      <c r="S615" s="6" t="s">
        <v>97</v>
      </c>
      <c r="T615" s="41">
        <v>4</v>
      </c>
      <c r="U615" s="41">
        <v>202500</v>
      </c>
      <c r="V615" s="41">
        <f t="shared" si="53"/>
        <v>810000</v>
      </c>
      <c r="W615" s="41">
        <f t="shared" si="54"/>
        <v>907200.00000000012</v>
      </c>
      <c r="X615" s="6"/>
      <c r="Y615" s="6">
        <v>2016</v>
      </c>
      <c r="Z615" s="42"/>
    </row>
    <row r="616" spans="1:26" ht="51" x14ac:dyDescent="0.2">
      <c r="A616" s="6" t="s">
        <v>2672</v>
      </c>
      <c r="B616" s="5" t="s">
        <v>32</v>
      </c>
      <c r="C616" s="5" t="s">
        <v>2104</v>
      </c>
      <c r="D616" s="5" t="s">
        <v>2105</v>
      </c>
      <c r="E616" s="5" t="s">
        <v>2673</v>
      </c>
      <c r="F616" s="5" t="s">
        <v>2107</v>
      </c>
      <c r="G616" s="5" t="s">
        <v>2674</v>
      </c>
      <c r="H616" s="5" t="s">
        <v>2675</v>
      </c>
      <c r="I616" s="6" t="s">
        <v>47</v>
      </c>
      <c r="J616" s="6">
        <v>0</v>
      </c>
      <c r="K616" s="6">
        <v>430000000</v>
      </c>
      <c r="L616" s="5" t="s">
        <v>40</v>
      </c>
      <c r="M616" s="6" t="s">
        <v>41</v>
      </c>
      <c r="N616" s="6" t="s">
        <v>73</v>
      </c>
      <c r="O616" s="6" t="s">
        <v>43</v>
      </c>
      <c r="P616" s="6" t="s">
        <v>84</v>
      </c>
      <c r="Q616" s="6" t="s">
        <v>51</v>
      </c>
      <c r="R616" s="6" t="s">
        <v>75</v>
      </c>
      <c r="S616" s="6" t="s">
        <v>76</v>
      </c>
      <c r="T616" s="41">
        <v>2</v>
      </c>
      <c r="U616" s="41">
        <v>512325</v>
      </c>
      <c r="V616" s="41">
        <f t="shared" si="53"/>
        <v>1024650</v>
      </c>
      <c r="W616" s="41">
        <f t="shared" si="54"/>
        <v>1147608</v>
      </c>
      <c r="X616" s="6"/>
      <c r="Y616" s="6">
        <v>2016</v>
      </c>
      <c r="Z616" s="42"/>
    </row>
    <row r="617" spans="1:26" ht="51" x14ac:dyDescent="0.2">
      <c r="A617" s="6" t="s">
        <v>2676</v>
      </c>
      <c r="B617" s="5" t="s">
        <v>32</v>
      </c>
      <c r="C617" s="5" t="s">
        <v>2104</v>
      </c>
      <c r="D617" s="5" t="s">
        <v>2105</v>
      </c>
      <c r="E617" s="5" t="s">
        <v>2673</v>
      </c>
      <c r="F617" s="5" t="s">
        <v>2107</v>
      </c>
      <c r="G617" s="5" t="s">
        <v>2677</v>
      </c>
      <c r="H617" s="5" t="s">
        <v>2678</v>
      </c>
      <c r="I617" s="6" t="s">
        <v>47</v>
      </c>
      <c r="J617" s="6">
        <v>0</v>
      </c>
      <c r="K617" s="6">
        <v>430000000</v>
      </c>
      <c r="L617" s="5" t="s">
        <v>40</v>
      </c>
      <c r="M617" s="6" t="s">
        <v>41</v>
      </c>
      <c r="N617" s="6" t="s">
        <v>73</v>
      </c>
      <c r="O617" s="6" t="s">
        <v>43</v>
      </c>
      <c r="P617" s="6" t="s">
        <v>84</v>
      </c>
      <c r="Q617" s="6" t="s">
        <v>51</v>
      </c>
      <c r="R617" s="6" t="s">
        <v>75</v>
      </c>
      <c r="S617" s="6" t="s">
        <v>76</v>
      </c>
      <c r="T617" s="41">
        <v>4</v>
      </c>
      <c r="U617" s="41">
        <v>537975</v>
      </c>
      <c r="V617" s="41">
        <f t="shared" si="53"/>
        <v>2151900</v>
      </c>
      <c r="W617" s="41">
        <f t="shared" si="54"/>
        <v>2410128</v>
      </c>
      <c r="X617" s="6"/>
      <c r="Y617" s="6">
        <v>2016</v>
      </c>
      <c r="Z617" s="42"/>
    </row>
    <row r="618" spans="1:26" ht="51" x14ac:dyDescent="0.2">
      <c r="A618" s="6" t="s">
        <v>2679</v>
      </c>
      <c r="B618" s="5" t="s">
        <v>32</v>
      </c>
      <c r="C618" s="5" t="s">
        <v>2104</v>
      </c>
      <c r="D618" s="5" t="s">
        <v>2105</v>
      </c>
      <c r="E618" s="5" t="s">
        <v>2680</v>
      </c>
      <c r="F618" s="5" t="s">
        <v>2107</v>
      </c>
      <c r="G618" s="5" t="s">
        <v>2681</v>
      </c>
      <c r="H618" s="5" t="s">
        <v>2682</v>
      </c>
      <c r="I618" s="6" t="s">
        <v>47</v>
      </c>
      <c r="J618" s="6">
        <v>0</v>
      </c>
      <c r="K618" s="6">
        <v>430000000</v>
      </c>
      <c r="L618" s="5" t="s">
        <v>40</v>
      </c>
      <c r="M618" s="6" t="s">
        <v>94</v>
      </c>
      <c r="N618" s="6" t="s">
        <v>73</v>
      </c>
      <c r="O618" s="6" t="s">
        <v>43</v>
      </c>
      <c r="P618" s="6" t="s">
        <v>84</v>
      </c>
      <c r="Q618" s="6" t="s">
        <v>51</v>
      </c>
      <c r="R618" s="6" t="s">
        <v>75</v>
      </c>
      <c r="S618" s="6" t="s">
        <v>76</v>
      </c>
      <c r="T618" s="41">
        <v>12</v>
      </c>
      <c r="U618" s="41">
        <v>459000</v>
      </c>
      <c r="V618" s="41">
        <f t="shared" si="53"/>
        <v>5508000</v>
      </c>
      <c r="W618" s="41">
        <f t="shared" si="54"/>
        <v>6168960.0000000009</v>
      </c>
      <c r="X618" s="6"/>
      <c r="Y618" s="6">
        <v>2016</v>
      </c>
      <c r="Z618" s="42"/>
    </row>
    <row r="619" spans="1:26" ht="51" x14ac:dyDescent="0.2">
      <c r="A619" s="6" t="s">
        <v>2683</v>
      </c>
      <c r="B619" s="5" t="s">
        <v>32</v>
      </c>
      <c r="C619" s="5" t="s">
        <v>2153</v>
      </c>
      <c r="D619" s="5" t="s">
        <v>2154</v>
      </c>
      <c r="E619" s="5" t="s">
        <v>2684</v>
      </c>
      <c r="F619" s="5" t="s">
        <v>2156</v>
      </c>
      <c r="G619" s="5" t="s">
        <v>2685</v>
      </c>
      <c r="H619" s="5" t="s">
        <v>2686</v>
      </c>
      <c r="I619" s="6" t="s">
        <v>47</v>
      </c>
      <c r="J619" s="6">
        <v>0</v>
      </c>
      <c r="K619" s="6">
        <v>430000000</v>
      </c>
      <c r="L619" s="5" t="s">
        <v>40</v>
      </c>
      <c r="M619" s="6" t="s">
        <v>94</v>
      </c>
      <c r="N619" s="6" t="s">
        <v>73</v>
      </c>
      <c r="O619" s="6" t="s">
        <v>43</v>
      </c>
      <c r="P619" s="6" t="s">
        <v>84</v>
      </c>
      <c r="Q619" s="6" t="s">
        <v>51</v>
      </c>
      <c r="R619" s="6" t="s">
        <v>96</v>
      </c>
      <c r="S619" s="6" t="s">
        <v>97</v>
      </c>
      <c r="T619" s="41">
        <v>48</v>
      </c>
      <c r="U619" s="41">
        <v>28350</v>
      </c>
      <c r="V619" s="41">
        <f t="shared" si="53"/>
        <v>1360800</v>
      </c>
      <c r="W619" s="41">
        <f t="shared" si="54"/>
        <v>1524096.0000000002</v>
      </c>
      <c r="X619" s="6"/>
      <c r="Y619" s="6">
        <v>2016</v>
      </c>
      <c r="Z619" s="42"/>
    </row>
    <row r="620" spans="1:26" ht="51" x14ac:dyDescent="0.2">
      <c r="A620" s="6" t="s">
        <v>2687</v>
      </c>
      <c r="B620" s="5" t="s">
        <v>32</v>
      </c>
      <c r="C620" s="5" t="s">
        <v>2153</v>
      </c>
      <c r="D620" s="5" t="s">
        <v>2154</v>
      </c>
      <c r="E620" s="5" t="s">
        <v>2688</v>
      </c>
      <c r="F620" s="5" t="s">
        <v>2156</v>
      </c>
      <c r="G620" s="5" t="s">
        <v>2689</v>
      </c>
      <c r="H620" s="5" t="s">
        <v>2690</v>
      </c>
      <c r="I620" s="6" t="s">
        <v>47</v>
      </c>
      <c r="J620" s="6">
        <v>0</v>
      </c>
      <c r="K620" s="6">
        <v>430000000</v>
      </c>
      <c r="L620" s="5" t="s">
        <v>40</v>
      </c>
      <c r="M620" s="6" t="s">
        <v>94</v>
      </c>
      <c r="N620" s="6" t="s">
        <v>73</v>
      </c>
      <c r="O620" s="6" t="s">
        <v>43</v>
      </c>
      <c r="P620" s="6" t="s">
        <v>84</v>
      </c>
      <c r="Q620" s="6" t="s">
        <v>51</v>
      </c>
      <c r="R620" s="6" t="s">
        <v>96</v>
      </c>
      <c r="S620" s="6" t="s">
        <v>97</v>
      </c>
      <c r="T620" s="41">
        <v>12</v>
      </c>
      <c r="U620" s="41">
        <v>56025</v>
      </c>
      <c r="V620" s="41">
        <f t="shared" si="53"/>
        <v>672300</v>
      </c>
      <c r="W620" s="41">
        <f t="shared" si="54"/>
        <v>752976.00000000012</v>
      </c>
      <c r="X620" s="6"/>
      <c r="Y620" s="6">
        <v>2016</v>
      </c>
      <c r="Z620" s="42"/>
    </row>
    <row r="621" spans="1:26" ht="102" x14ac:dyDescent="0.2">
      <c r="A621" s="6" t="s">
        <v>2691</v>
      </c>
      <c r="B621" s="5" t="s">
        <v>32</v>
      </c>
      <c r="C621" s="5" t="s">
        <v>2692</v>
      </c>
      <c r="D621" s="5" t="s">
        <v>2693</v>
      </c>
      <c r="E621" s="5" t="s">
        <v>2694</v>
      </c>
      <c r="F621" s="5" t="s">
        <v>2695</v>
      </c>
      <c r="G621" s="5" t="s">
        <v>2696</v>
      </c>
      <c r="H621" s="5" t="s">
        <v>2697</v>
      </c>
      <c r="I621" s="6" t="s">
        <v>39</v>
      </c>
      <c r="J621" s="6">
        <v>0</v>
      </c>
      <c r="K621" s="6">
        <v>430000000</v>
      </c>
      <c r="L621" s="5" t="s">
        <v>40</v>
      </c>
      <c r="M621" s="6" t="s">
        <v>41</v>
      </c>
      <c r="N621" s="6" t="s">
        <v>73</v>
      </c>
      <c r="O621" s="6" t="s">
        <v>43</v>
      </c>
      <c r="P621" s="6" t="s">
        <v>84</v>
      </c>
      <c r="Q621" s="6" t="s">
        <v>51</v>
      </c>
      <c r="R621" s="6" t="s">
        <v>1575</v>
      </c>
      <c r="S621" s="6" t="s">
        <v>1576</v>
      </c>
      <c r="T621" s="41">
        <v>60</v>
      </c>
      <c r="U621" s="41">
        <v>2025</v>
      </c>
      <c r="V621" s="41">
        <f t="shared" si="53"/>
        <v>121500</v>
      </c>
      <c r="W621" s="41">
        <f t="shared" si="54"/>
        <v>136080</v>
      </c>
      <c r="X621" s="6"/>
      <c r="Y621" s="6">
        <v>2016</v>
      </c>
      <c r="Z621" s="42"/>
    </row>
    <row r="622" spans="1:26" ht="51" x14ac:dyDescent="0.2">
      <c r="A622" s="6" t="s">
        <v>2698</v>
      </c>
      <c r="B622" s="5" t="s">
        <v>32</v>
      </c>
      <c r="C622" s="5" t="s">
        <v>2699</v>
      </c>
      <c r="D622" s="5" t="s">
        <v>2700</v>
      </c>
      <c r="E622" s="5" t="s">
        <v>2701</v>
      </c>
      <c r="F622" s="5" t="s">
        <v>2702</v>
      </c>
      <c r="G622" s="5" t="s">
        <v>2703</v>
      </c>
      <c r="H622" s="5" t="s">
        <v>2704</v>
      </c>
      <c r="I622" s="6" t="s">
        <v>60</v>
      </c>
      <c r="J622" s="6">
        <v>0</v>
      </c>
      <c r="K622" s="6">
        <v>430000000</v>
      </c>
      <c r="L622" s="5" t="s">
        <v>40</v>
      </c>
      <c r="M622" s="6" t="s">
        <v>41</v>
      </c>
      <c r="N622" s="6" t="s">
        <v>73</v>
      </c>
      <c r="O622" s="6" t="s">
        <v>43</v>
      </c>
      <c r="P622" s="6" t="s">
        <v>84</v>
      </c>
      <c r="Q622" s="6" t="s">
        <v>51</v>
      </c>
      <c r="R622" s="6" t="s">
        <v>96</v>
      </c>
      <c r="S622" s="6" t="s">
        <v>97</v>
      </c>
      <c r="T622" s="41">
        <v>10</v>
      </c>
      <c r="U622" s="41">
        <v>142695</v>
      </c>
      <c r="V622" s="41"/>
      <c r="W622" s="41"/>
      <c r="X622" s="6"/>
      <c r="Y622" s="6">
        <v>2016</v>
      </c>
      <c r="Z622" s="6"/>
    </row>
    <row r="623" spans="1:26" ht="51" x14ac:dyDescent="0.2">
      <c r="A623" s="6" t="s">
        <v>2705</v>
      </c>
      <c r="B623" s="5" t="s">
        <v>32</v>
      </c>
      <c r="C623" s="5" t="s">
        <v>2699</v>
      </c>
      <c r="D623" s="5" t="s">
        <v>2700</v>
      </c>
      <c r="E623" s="5" t="s">
        <v>2701</v>
      </c>
      <c r="F623" s="5" t="s">
        <v>2702</v>
      </c>
      <c r="G623" s="5" t="s">
        <v>2703</v>
      </c>
      <c r="H623" s="5" t="s">
        <v>2704</v>
      </c>
      <c r="I623" s="6" t="s">
        <v>60</v>
      </c>
      <c r="J623" s="6">
        <v>0</v>
      </c>
      <c r="K623" s="6">
        <v>430000000</v>
      </c>
      <c r="L623" s="5" t="s">
        <v>40</v>
      </c>
      <c r="M623" s="6" t="s">
        <v>685</v>
      </c>
      <c r="N623" s="6" t="s">
        <v>73</v>
      </c>
      <c r="O623" s="6" t="s">
        <v>43</v>
      </c>
      <c r="P623" s="6" t="s">
        <v>84</v>
      </c>
      <c r="Q623" s="6" t="s">
        <v>51</v>
      </c>
      <c r="R623" s="6" t="s">
        <v>96</v>
      </c>
      <c r="S623" s="6" t="s">
        <v>97</v>
      </c>
      <c r="T623" s="41">
        <v>10</v>
      </c>
      <c r="U623" s="41">
        <v>142695</v>
      </c>
      <c r="V623" s="41">
        <f>T623*U623</f>
        <v>1426950</v>
      </c>
      <c r="W623" s="41">
        <f>V623*1.12</f>
        <v>1598184.0000000002</v>
      </c>
      <c r="X623" s="6"/>
      <c r="Y623" s="6">
        <v>2016</v>
      </c>
      <c r="Z623" s="6" t="s">
        <v>686</v>
      </c>
    </row>
    <row r="624" spans="1:26" ht="51" x14ac:dyDescent="0.2">
      <c r="A624" s="6" t="s">
        <v>2706</v>
      </c>
      <c r="B624" s="5" t="s">
        <v>32</v>
      </c>
      <c r="C624" s="5" t="s">
        <v>2699</v>
      </c>
      <c r="D624" s="5" t="s">
        <v>2700</v>
      </c>
      <c r="E624" s="5" t="s">
        <v>2701</v>
      </c>
      <c r="F624" s="5" t="s">
        <v>2702</v>
      </c>
      <c r="G624" s="5" t="s">
        <v>2707</v>
      </c>
      <c r="H624" s="5" t="s">
        <v>2708</v>
      </c>
      <c r="I624" s="6" t="s">
        <v>60</v>
      </c>
      <c r="J624" s="6">
        <v>0</v>
      </c>
      <c r="K624" s="6">
        <v>430000000</v>
      </c>
      <c r="L624" s="5" t="s">
        <v>40</v>
      </c>
      <c r="M624" s="6" t="s">
        <v>41</v>
      </c>
      <c r="N624" s="6" t="s">
        <v>73</v>
      </c>
      <c r="O624" s="6" t="s">
        <v>43</v>
      </c>
      <c r="P624" s="6" t="s">
        <v>84</v>
      </c>
      <c r="Q624" s="6" t="s">
        <v>51</v>
      </c>
      <c r="R624" s="6" t="s">
        <v>96</v>
      </c>
      <c r="S624" s="6" t="s">
        <v>97</v>
      </c>
      <c r="T624" s="41">
        <v>10</v>
      </c>
      <c r="U624" s="41">
        <v>81270</v>
      </c>
      <c r="V624" s="41"/>
      <c r="W624" s="41"/>
      <c r="X624" s="6"/>
      <c r="Y624" s="6">
        <v>2016</v>
      </c>
      <c r="Z624" s="6"/>
    </row>
    <row r="625" spans="1:26" ht="51" x14ac:dyDescent="0.2">
      <c r="A625" s="6" t="s">
        <v>2709</v>
      </c>
      <c r="B625" s="5" t="s">
        <v>32</v>
      </c>
      <c r="C625" s="5" t="s">
        <v>2699</v>
      </c>
      <c r="D625" s="5" t="s">
        <v>2700</v>
      </c>
      <c r="E625" s="5" t="s">
        <v>2701</v>
      </c>
      <c r="F625" s="5" t="s">
        <v>2702</v>
      </c>
      <c r="G625" s="5" t="s">
        <v>2707</v>
      </c>
      <c r="H625" s="5" t="s">
        <v>2708</v>
      </c>
      <c r="I625" s="6" t="s">
        <v>60</v>
      </c>
      <c r="J625" s="6">
        <v>0</v>
      </c>
      <c r="K625" s="6">
        <v>430000000</v>
      </c>
      <c r="L625" s="5" t="s">
        <v>40</v>
      </c>
      <c r="M625" s="6" t="s">
        <v>685</v>
      </c>
      <c r="N625" s="6" t="s">
        <v>73</v>
      </c>
      <c r="O625" s="6" t="s">
        <v>43</v>
      </c>
      <c r="P625" s="6" t="s">
        <v>84</v>
      </c>
      <c r="Q625" s="6" t="s">
        <v>51</v>
      </c>
      <c r="R625" s="6" t="s">
        <v>96</v>
      </c>
      <c r="S625" s="6" t="s">
        <v>97</v>
      </c>
      <c r="T625" s="41">
        <v>10</v>
      </c>
      <c r="U625" s="41">
        <v>81270</v>
      </c>
      <c r="V625" s="41">
        <f>T625*U625</f>
        <v>812700</v>
      </c>
      <c r="W625" s="41">
        <f>V625*1.12</f>
        <v>910224.00000000012</v>
      </c>
      <c r="X625" s="6"/>
      <c r="Y625" s="6">
        <v>2016</v>
      </c>
      <c r="Z625" s="6" t="s">
        <v>686</v>
      </c>
    </row>
    <row r="626" spans="1:26" ht="51" x14ac:dyDescent="0.2">
      <c r="A626" s="6" t="s">
        <v>2710</v>
      </c>
      <c r="B626" s="5" t="s">
        <v>32</v>
      </c>
      <c r="C626" s="5" t="s">
        <v>2699</v>
      </c>
      <c r="D626" s="5" t="s">
        <v>2700</v>
      </c>
      <c r="E626" s="5" t="s">
        <v>2701</v>
      </c>
      <c r="F626" s="5" t="s">
        <v>2702</v>
      </c>
      <c r="G626" s="5" t="s">
        <v>2711</v>
      </c>
      <c r="H626" s="5" t="s">
        <v>2712</v>
      </c>
      <c r="I626" s="6" t="s">
        <v>60</v>
      </c>
      <c r="J626" s="6">
        <v>0</v>
      </c>
      <c r="K626" s="6">
        <v>430000000</v>
      </c>
      <c r="L626" s="5" t="s">
        <v>40</v>
      </c>
      <c r="M626" s="6" t="s">
        <v>41</v>
      </c>
      <c r="N626" s="6" t="s">
        <v>73</v>
      </c>
      <c r="O626" s="6" t="s">
        <v>43</v>
      </c>
      <c r="P626" s="6" t="s">
        <v>84</v>
      </c>
      <c r="Q626" s="6" t="s">
        <v>51</v>
      </c>
      <c r="R626" s="6" t="s">
        <v>96</v>
      </c>
      <c r="S626" s="6" t="s">
        <v>97</v>
      </c>
      <c r="T626" s="41">
        <v>10</v>
      </c>
      <c r="U626" s="41">
        <v>72900</v>
      </c>
      <c r="V626" s="41"/>
      <c r="W626" s="41"/>
      <c r="X626" s="6"/>
      <c r="Y626" s="6">
        <v>2016</v>
      </c>
      <c r="Z626" s="6"/>
    </row>
    <row r="627" spans="1:26" ht="51" x14ac:dyDescent="0.2">
      <c r="A627" s="6" t="s">
        <v>2713</v>
      </c>
      <c r="B627" s="5" t="s">
        <v>32</v>
      </c>
      <c r="C627" s="5" t="s">
        <v>2699</v>
      </c>
      <c r="D627" s="5" t="s">
        <v>2700</v>
      </c>
      <c r="E627" s="5" t="s">
        <v>2701</v>
      </c>
      <c r="F627" s="5" t="s">
        <v>2702</v>
      </c>
      <c r="G627" s="5" t="s">
        <v>2711</v>
      </c>
      <c r="H627" s="5" t="s">
        <v>2712</v>
      </c>
      <c r="I627" s="6" t="s">
        <v>60</v>
      </c>
      <c r="J627" s="6">
        <v>0</v>
      </c>
      <c r="K627" s="6">
        <v>430000000</v>
      </c>
      <c r="L627" s="5" t="s">
        <v>40</v>
      </c>
      <c r="M627" s="6" t="s">
        <v>685</v>
      </c>
      <c r="N627" s="6" t="s">
        <v>73</v>
      </c>
      <c r="O627" s="6" t="s">
        <v>43</v>
      </c>
      <c r="P627" s="6" t="s">
        <v>84</v>
      </c>
      <c r="Q627" s="6" t="s">
        <v>51</v>
      </c>
      <c r="R627" s="6" t="s">
        <v>96</v>
      </c>
      <c r="S627" s="6" t="s">
        <v>97</v>
      </c>
      <c r="T627" s="41">
        <v>10</v>
      </c>
      <c r="U627" s="41">
        <v>72900</v>
      </c>
      <c r="V627" s="41">
        <f>T627*U627</f>
        <v>729000</v>
      </c>
      <c r="W627" s="41">
        <f>V627*1.12</f>
        <v>816480.00000000012</v>
      </c>
      <c r="X627" s="6"/>
      <c r="Y627" s="6">
        <v>2016</v>
      </c>
      <c r="Z627" s="6" t="s">
        <v>686</v>
      </c>
    </row>
    <row r="628" spans="1:26" ht="51" x14ac:dyDescent="0.2">
      <c r="A628" s="6" t="s">
        <v>2714</v>
      </c>
      <c r="B628" s="5" t="s">
        <v>32</v>
      </c>
      <c r="C628" s="5" t="s">
        <v>2656</v>
      </c>
      <c r="D628" s="5" t="s">
        <v>2657</v>
      </c>
      <c r="E628" s="5" t="s">
        <v>2658</v>
      </c>
      <c r="F628" s="5" t="s">
        <v>2659</v>
      </c>
      <c r="G628" s="5" t="s">
        <v>2715</v>
      </c>
      <c r="H628" s="5" t="s">
        <v>2716</v>
      </c>
      <c r="I628" s="6" t="s">
        <v>60</v>
      </c>
      <c r="J628" s="6">
        <v>0</v>
      </c>
      <c r="K628" s="6">
        <v>430000000</v>
      </c>
      <c r="L628" s="5" t="s">
        <v>40</v>
      </c>
      <c r="M628" s="6" t="s">
        <v>94</v>
      </c>
      <c r="N628" s="6" t="s">
        <v>73</v>
      </c>
      <c r="O628" s="6" t="s">
        <v>43</v>
      </c>
      <c r="P628" s="6" t="s">
        <v>84</v>
      </c>
      <c r="Q628" s="6" t="s">
        <v>51</v>
      </c>
      <c r="R628" s="6" t="s">
        <v>96</v>
      </c>
      <c r="S628" s="6" t="s">
        <v>97</v>
      </c>
      <c r="T628" s="41">
        <v>10</v>
      </c>
      <c r="U628" s="41">
        <v>4402.3500000000004</v>
      </c>
      <c r="V628" s="41"/>
      <c r="W628" s="41"/>
      <c r="X628" s="6"/>
      <c r="Y628" s="6">
        <v>2016</v>
      </c>
      <c r="Z628" s="6" t="s">
        <v>1629</v>
      </c>
    </row>
    <row r="629" spans="1:26" ht="51" x14ac:dyDescent="0.2">
      <c r="A629" s="6" t="s">
        <v>2717</v>
      </c>
      <c r="B629" s="5" t="s">
        <v>32</v>
      </c>
      <c r="C629" s="5" t="s">
        <v>2656</v>
      </c>
      <c r="D629" s="5" t="s">
        <v>2657</v>
      </c>
      <c r="E629" s="5" t="s">
        <v>2663</v>
      </c>
      <c r="F629" s="5" t="s">
        <v>2659</v>
      </c>
      <c r="G629" s="5" t="s">
        <v>2718</v>
      </c>
      <c r="H629" s="5" t="s">
        <v>2719</v>
      </c>
      <c r="I629" s="6" t="s">
        <v>60</v>
      </c>
      <c r="J629" s="6">
        <v>0</v>
      </c>
      <c r="K629" s="6">
        <v>430000000</v>
      </c>
      <c r="L629" s="5" t="s">
        <v>40</v>
      </c>
      <c r="M629" s="6" t="s">
        <v>94</v>
      </c>
      <c r="N629" s="6" t="s">
        <v>73</v>
      </c>
      <c r="O629" s="6" t="s">
        <v>43</v>
      </c>
      <c r="P629" s="6" t="s">
        <v>84</v>
      </c>
      <c r="Q629" s="6" t="s">
        <v>51</v>
      </c>
      <c r="R629" s="6" t="s">
        <v>96</v>
      </c>
      <c r="S629" s="6" t="s">
        <v>97</v>
      </c>
      <c r="T629" s="41">
        <v>10</v>
      </c>
      <c r="U629" s="41">
        <v>4765.5</v>
      </c>
      <c r="V629" s="41"/>
      <c r="W629" s="41"/>
      <c r="X629" s="6"/>
      <c r="Y629" s="6">
        <v>2016</v>
      </c>
      <c r="Z629" s="6" t="s">
        <v>1629</v>
      </c>
    </row>
    <row r="630" spans="1:26" ht="51" x14ac:dyDescent="0.2">
      <c r="A630" s="6" t="s">
        <v>2720</v>
      </c>
      <c r="B630" s="5" t="s">
        <v>32</v>
      </c>
      <c r="C630" s="5" t="s">
        <v>2656</v>
      </c>
      <c r="D630" s="5" t="s">
        <v>2657</v>
      </c>
      <c r="E630" s="5" t="s">
        <v>2721</v>
      </c>
      <c r="F630" s="5" t="s">
        <v>2659</v>
      </c>
      <c r="G630" s="5" t="s">
        <v>2722</v>
      </c>
      <c r="H630" s="5" t="s">
        <v>2723</v>
      </c>
      <c r="I630" s="6" t="s">
        <v>60</v>
      </c>
      <c r="J630" s="6">
        <v>0</v>
      </c>
      <c r="K630" s="6">
        <v>430000000</v>
      </c>
      <c r="L630" s="5" t="s">
        <v>40</v>
      </c>
      <c r="M630" s="6" t="s">
        <v>94</v>
      </c>
      <c r="N630" s="6" t="s">
        <v>73</v>
      </c>
      <c r="O630" s="6" t="s">
        <v>43</v>
      </c>
      <c r="P630" s="6" t="s">
        <v>84</v>
      </c>
      <c r="Q630" s="6" t="s">
        <v>51</v>
      </c>
      <c r="R630" s="6" t="s">
        <v>96</v>
      </c>
      <c r="S630" s="6" t="s">
        <v>97</v>
      </c>
      <c r="T630" s="41">
        <v>15</v>
      </c>
      <c r="U630" s="41">
        <v>4403.7</v>
      </c>
      <c r="V630" s="41"/>
      <c r="W630" s="41"/>
      <c r="X630" s="6"/>
      <c r="Y630" s="6">
        <v>2016</v>
      </c>
      <c r="Z630" s="6" t="s">
        <v>1629</v>
      </c>
    </row>
    <row r="631" spans="1:26" ht="51" x14ac:dyDescent="0.2">
      <c r="A631" s="6" t="s">
        <v>2724</v>
      </c>
      <c r="B631" s="5" t="s">
        <v>32</v>
      </c>
      <c r="C631" s="5" t="s">
        <v>2656</v>
      </c>
      <c r="D631" s="5" t="s">
        <v>2657</v>
      </c>
      <c r="E631" s="5" t="s">
        <v>2658</v>
      </c>
      <c r="F631" s="5" t="s">
        <v>2659</v>
      </c>
      <c r="G631" s="5" t="s">
        <v>2725</v>
      </c>
      <c r="H631" s="5" t="s">
        <v>2726</v>
      </c>
      <c r="I631" s="6" t="s">
        <v>60</v>
      </c>
      <c r="J631" s="6">
        <v>0</v>
      </c>
      <c r="K631" s="6">
        <v>430000000</v>
      </c>
      <c r="L631" s="5" t="s">
        <v>40</v>
      </c>
      <c r="M631" s="6" t="s">
        <v>94</v>
      </c>
      <c r="N631" s="6" t="s">
        <v>73</v>
      </c>
      <c r="O631" s="6" t="s">
        <v>43</v>
      </c>
      <c r="P631" s="6" t="s">
        <v>84</v>
      </c>
      <c r="Q631" s="6" t="s">
        <v>51</v>
      </c>
      <c r="R631" s="6" t="s">
        <v>96</v>
      </c>
      <c r="S631" s="6" t="s">
        <v>97</v>
      </c>
      <c r="T631" s="41">
        <v>10</v>
      </c>
      <c r="U631" s="41">
        <v>1510.65</v>
      </c>
      <c r="V631" s="41"/>
      <c r="W631" s="41"/>
      <c r="X631" s="6"/>
      <c r="Y631" s="6">
        <v>2016</v>
      </c>
      <c r="Z631" s="6" t="s">
        <v>1629</v>
      </c>
    </row>
    <row r="632" spans="1:26" ht="51" x14ac:dyDescent="0.2">
      <c r="A632" s="6" t="s">
        <v>2727</v>
      </c>
      <c r="B632" s="5" t="s">
        <v>32</v>
      </c>
      <c r="C632" s="5" t="s">
        <v>2656</v>
      </c>
      <c r="D632" s="5" t="s">
        <v>2657</v>
      </c>
      <c r="E632" s="5" t="s">
        <v>2728</v>
      </c>
      <c r="F632" s="5" t="s">
        <v>2659</v>
      </c>
      <c r="G632" s="5" t="s">
        <v>2729</v>
      </c>
      <c r="H632" s="5" t="s">
        <v>2730</v>
      </c>
      <c r="I632" s="6" t="s">
        <v>60</v>
      </c>
      <c r="J632" s="6">
        <v>0</v>
      </c>
      <c r="K632" s="6">
        <v>430000000</v>
      </c>
      <c r="L632" s="5" t="s">
        <v>40</v>
      </c>
      <c r="M632" s="6" t="s">
        <v>94</v>
      </c>
      <c r="N632" s="6" t="s">
        <v>73</v>
      </c>
      <c r="O632" s="6" t="s">
        <v>43</v>
      </c>
      <c r="P632" s="6" t="s">
        <v>84</v>
      </c>
      <c r="Q632" s="6" t="s">
        <v>51</v>
      </c>
      <c r="R632" s="6" t="s">
        <v>96</v>
      </c>
      <c r="S632" s="6" t="s">
        <v>97</v>
      </c>
      <c r="T632" s="41">
        <v>40</v>
      </c>
      <c r="U632" s="41">
        <v>7890.75</v>
      </c>
      <c r="V632" s="41"/>
      <c r="W632" s="41"/>
      <c r="X632" s="6"/>
      <c r="Y632" s="6">
        <v>2016</v>
      </c>
      <c r="Z632" s="6" t="s">
        <v>1629</v>
      </c>
    </row>
    <row r="633" spans="1:26" ht="51" x14ac:dyDescent="0.2">
      <c r="A633" s="6" t="s">
        <v>2731</v>
      </c>
      <c r="B633" s="5" t="s">
        <v>32</v>
      </c>
      <c r="C633" s="5" t="s">
        <v>2732</v>
      </c>
      <c r="D633" s="5" t="s">
        <v>1460</v>
      </c>
      <c r="E633" s="5" t="s">
        <v>2721</v>
      </c>
      <c r="F633" s="5" t="s">
        <v>2733</v>
      </c>
      <c r="G633" s="5" t="s">
        <v>2734</v>
      </c>
      <c r="H633" s="5" t="s">
        <v>2735</v>
      </c>
      <c r="I633" s="6" t="s">
        <v>60</v>
      </c>
      <c r="J633" s="6">
        <v>0</v>
      </c>
      <c r="K633" s="6">
        <v>430000000</v>
      </c>
      <c r="L633" s="5" t="s">
        <v>40</v>
      </c>
      <c r="M633" s="6" t="s">
        <v>94</v>
      </c>
      <c r="N633" s="6" t="s">
        <v>73</v>
      </c>
      <c r="O633" s="6" t="s">
        <v>43</v>
      </c>
      <c r="P633" s="6" t="s">
        <v>84</v>
      </c>
      <c r="Q633" s="6" t="s">
        <v>51</v>
      </c>
      <c r="R633" s="6" t="s">
        <v>96</v>
      </c>
      <c r="S633" s="6" t="s">
        <v>97</v>
      </c>
      <c r="T633" s="41">
        <v>15</v>
      </c>
      <c r="U633" s="41">
        <v>7708.5</v>
      </c>
      <c r="V633" s="41"/>
      <c r="W633" s="41"/>
      <c r="X633" s="6"/>
      <c r="Y633" s="6">
        <v>2016</v>
      </c>
      <c r="Z633" s="6" t="s">
        <v>1629</v>
      </c>
    </row>
    <row r="634" spans="1:26" ht="51" x14ac:dyDescent="0.2">
      <c r="A634" s="6" t="s">
        <v>2736</v>
      </c>
      <c r="B634" s="5" t="s">
        <v>32</v>
      </c>
      <c r="C634" s="5" t="s">
        <v>2737</v>
      </c>
      <c r="D634" s="5" t="s">
        <v>2738</v>
      </c>
      <c r="E634" s="5" t="s">
        <v>2739</v>
      </c>
      <c r="F634" s="5" t="s">
        <v>2740</v>
      </c>
      <c r="G634" s="5" t="s">
        <v>2741</v>
      </c>
      <c r="H634" s="5" t="s">
        <v>2742</v>
      </c>
      <c r="I634" s="6" t="s">
        <v>39</v>
      </c>
      <c r="J634" s="6">
        <v>0</v>
      </c>
      <c r="K634" s="6">
        <v>430000000</v>
      </c>
      <c r="L634" s="5" t="s">
        <v>40</v>
      </c>
      <c r="M634" s="6" t="s">
        <v>41</v>
      </c>
      <c r="N634" s="6" t="s">
        <v>73</v>
      </c>
      <c r="O634" s="6" t="s">
        <v>43</v>
      </c>
      <c r="P634" s="6" t="s">
        <v>84</v>
      </c>
      <c r="Q634" s="6" t="s">
        <v>51</v>
      </c>
      <c r="R634" s="6" t="s">
        <v>96</v>
      </c>
      <c r="S634" s="6" t="s">
        <v>97</v>
      </c>
      <c r="T634" s="41">
        <v>5</v>
      </c>
      <c r="U634" s="41">
        <v>11990</v>
      </c>
      <c r="V634" s="41">
        <f>T634*U634</f>
        <v>59950</v>
      </c>
      <c r="W634" s="41">
        <f>V634*1.12</f>
        <v>67144</v>
      </c>
      <c r="X634" s="6"/>
      <c r="Y634" s="6">
        <v>2016</v>
      </c>
      <c r="Z634" s="42"/>
    </row>
    <row r="635" spans="1:26" ht="51" x14ac:dyDescent="0.2">
      <c r="A635" s="6" t="s">
        <v>2743</v>
      </c>
      <c r="B635" s="5" t="s">
        <v>32</v>
      </c>
      <c r="C635" s="5" t="s">
        <v>2737</v>
      </c>
      <c r="D635" s="5" t="s">
        <v>2738</v>
      </c>
      <c r="E635" s="5" t="s">
        <v>2739</v>
      </c>
      <c r="F635" s="5" t="s">
        <v>2740</v>
      </c>
      <c r="G635" s="5" t="s">
        <v>2744</v>
      </c>
      <c r="H635" s="5" t="s">
        <v>2745</v>
      </c>
      <c r="I635" s="6" t="s">
        <v>39</v>
      </c>
      <c r="J635" s="6">
        <v>0</v>
      </c>
      <c r="K635" s="6">
        <v>430000000</v>
      </c>
      <c r="L635" s="5" t="s">
        <v>40</v>
      </c>
      <c r="M635" s="6" t="s">
        <v>41</v>
      </c>
      <c r="N635" s="6" t="s">
        <v>73</v>
      </c>
      <c r="O635" s="6" t="s">
        <v>43</v>
      </c>
      <c r="P635" s="6" t="s">
        <v>84</v>
      </c>
      <c r="Q635" s="6" t="s">
        <v>51</v>
      </c>
      <c r="R635" s="6" t="s">
        <v>96</v>
      </c>
      <c r="S635" s="6" t="s">
        <v>97</v>
      </c>
      <c r="T635" s="41">
        <v>5</v>
      </c>
      <c r="U635" s="41">
        <v>8000</v>
      </c>
      <c r="V635" s="41">
        <f>T635*U635</f>
        <v>40000</v>
      </c>
      <c r="W635" s="41">
        <f>V635*1.12</f>
        <v>44800.000000000007</v>
      </c>
      <c r="X635" s="6"/>
      <c r="Y635" s="6">
        <v>2016</v>
      </c>
      <c r="Z635" s="42"/>
    </row>
    <row r="636" spans="1:26" ht="51" x14ac:dyDescent="0.2">
      <c r="A636" s="6" t="s">
        <v>2746</v>
      </c>
      <c r="B636" s="5" t="s">
        <v>32</v>
      </c>
      <c r="C636" s="5" t="s">
        <v>2737</v>
      </c>
      <c r="D636" s="5" t="s">
        <v>2738</v>
      </c>
      <c r="E636" s="5" t="s">
        <v>2739</v>
      </c>
      <c r="F636" s="5" t="s">
        <v>2740</v>
      </c>
      <c r="G636" s="5" t="s">
        <v>2747</v>
      </c>
      <c r="H636" s="5" t="s">
        <v>2748</v>
      </c>
      <c r="I636" s="6" t="s">
        <v>47</v>
      </c>
      <c r="J636" s="6">
        <v>0</v>
      </c>
      <c r="K636" s="6">
        <v>430000000</v>
      </c>
      <c r="L636" s="5" t="s">
        <v>40</v>
      </c>
      <c r="M636" s="6" t="s">
        <v>41</v>
      </c>
      <c r="N636" s="6" t="s">
        <v>73</v>
      </c>
      <c r="O636" s="6" t="s">
        <v>43</v>
      </c>
      <c r="P636" s="6" t="s">
        <v>84</v>
      </c>
      <c r="Q636" s="6" t="s">
        <v>51</v>
      </c>
      <c r="R636" s="6" t="s">
        <v>96</v>
      </c>
      <c r="S636" s="6" t="s">
        <v>97</v>
      </c>
      <c r="T636" s="41">
        <v>10</v>
      </c>
      <c r="U636" s="41">
        <v>3000</v>
      </c>
      <c r="V636" s="41">
        <f>T636*U636</f>
        <v>30000</v>
      </c>
      <c r="W636" s="41">
        <f>V636*1.12</f>
        <v>33600</v>
      </c>
      <c r="X636" s="6"/>
      <c r="Y636" s="6">
        <v>2016</v>
      </c>
      <c r="Z636" s="42"/>
    </row>
    <row r="637" spans="1:26" ht="51" x14ac:dyDescent="0.2">
      <c r="A637" s="6" t="s">
        <v>2749</v>
      </c>
      <c r="B637" s="5" t="s">
        <v>32</v>
      </c>
      <c r="C637" s="5" t="s">
        <v>2750</v>
      </c>
      <c r="D637" s="5" t="s">
        <v>1551</v>
      </c>
      <c r="E637" s="5" t="s">
        <v>2751</v>
      </c>
      <c r="F637" s="5" t="s">
        <v>2752</v>
      </c>
      <c r="G637" s="5" t="s">
        <v>2753</v>
      </c>
      <c r="H637" s="5" t="s">
        <v>2754</v>
      </c>
      <c r="I637" s="6" t="s">
        <v>39</v>
      </c>
      <c r="J637" s="6">
        <v>0</v>
      </c>
      <c r="K637" s="6">
        <v>430000000</v>
      </c>
      <c r="L637" s="5" t="s">
        <v>40</v>
      </c>
      <c r="M637" s="6" t="s">
        <v>41</v>
      </c>
      <c r="N637" s="6" t="s">
        <v>73</v>
      </c>
      <c r="O637" s="6" t="s">
        <v>43</v>
      </c>
      <c r="P637" s="6" t="s">
        <v>84</v>
      </c>
      <c r="Q637" s="6" t="s">
        <v>51</v>
      </c>
      <c r="R637" s="6" t="s">
        <v>96</v>
      </c>
      <c r="S637" s="6" t="s">
        <v>97</v>
      </c>
      <c r="T637" s="41">
        <v>1000</v>
      </c>
      <c r="U637" s="41">
        <v>667.57500000000005</v>
      </c>
      <c r="V637" s="41">
        <f>T637*U637</f>
        <v>667575</v>
      </c>
      <c r="W637" s="41">
        <f>V637*1.12</f>
        <v>747684.00000000012</v>
      </c>
      <c r="X637" s="6"/>
      <c r="Y637" s="6">
        <v>2016</v>
      </c>
      <c r="Z637" s="42"/>
    </row>
    <row r="638" spans="1:26" ht="51" x14ac:dyDescent="0.2">
      <c r="A638" s="6" t="s">
        <v>2755</v>
      </c>
      <c r="B638" s="5" t="s">
        <v>32</v>
      </c>
      <c r="C638" s="5" t="s">
        <v>2756</v>
      </c>
      <c r="D638" s="5" t="s">
        <v>2757</v>
      </c>
      <c r="E638" s="5" t="s">
        <v>2758</v>
      </c>
      <c r="F638" s="5" t="s">
        <v>2759</v>
      </c>
      <c r="G638" s="5" t="s">
        <v>2760</v>
      </c>
      <c r="H638" s="5" t="s">
        <v>2761</v>
      </c>
      <c r="I638" s="6" t="s">
        <v>47</v>
      </c>
      <c r="J638" s="6">
        <v>0</v>
      </c>
      <c r="K638" s="6">
        <v>430000000</v>
      </c>
      <c r="L638" s="5" t="s">
        <v>40</v>
      </c>
      <c r="M638" s="6" t="s">
        <v>94</v>
      </c>
      <c r="N638" s="6" t="s">
        <v>73</v>
      </c>
      <c r="O638" s="6" t="s">
        <v>43</v>
      </c>
      <c r="P638" s="6" t="s">
        <v>84</v>
      </c>
      <c r="Q638" s="6" t="s">
        <v>51</v>
      </c>
      <c r="R638" s="6" t="s">
        <v>96</v>
      </c>
      <c r="S638" s="6" t="s">
        <v>97</v>
      </c>
      <c r="T638" s="41">
        <v>2</v>
      </c>
      <c r="U638" s="41">
        <v>54000</v>
      </c>
      <c r="V638" s="41"/>
      <c r="W638" s="41"/>
      <c r="X638" s="6"/>
      <c r="Y638" s="6">
        <v>2016</v>
      </c>
      <c r="Z638" s="6" t="s">
        <v>1629</v>
      </c>
    </row>
    <row r="639" spans="1:26" ht="51" x14ac:dyDescent="0.2">
      <c r="A639" s="6" t="s">
        <v>2762</v>
      </c>
      <c r="B639" s="5" t="s">
        <v>32</v>
      </c>
      <c r="C639" s="5" t="s">
        <v>2763</v>
      </c>
      <c r="D639" s="5" t="s">
        <v>2764</v>
      </c>
      <c r="E639" s="5" t="s">
        <v>2765</v>
      </c>
      <c r="F639" s="5" t="s">
        <v>2766</v>
      </c>
      <c r="G639" s="5" t="s">
        <v>2765</v>
      </c>
      <c r="H639" s="5" t="s">
        <v>2767</v>
      </c>
      <c r="I639" s="6" t="s">
        <v>47</v>
      </c>
      <c r="J639" s="6">
        <v>0</v>
      </c>
      <c r="K639" s="6">
        <v>430000000</v>
      </c>
      <c r="L639" s="5" t="s">
        <v>40</v>
      </c>
      <c r="M639" s="6" t="s">
        <v>94</v>
      </c>
      <c r="N639" s="6" t="s">
        <v>73</v>
      </c>
      <c r="O639" s="6" t="s">
        <v>43</v>
      </c>
      <c r="P639" s="6" t="s">
        <v>84</v>
      </c>
      <c r="Q639" s="6" t="s">
        <v>51</v>
      </c>
      <c r="R639" s="6" t="s">
        <v>96</v>
      </c>
      <c r="S639" s="6" t="s">
        <v>97</v>
      </c>
      <c r="T639" s="41">
        <v>5</v>
      </c>
      <c r="U639" s="41">
        <v>54000</v>
      </c>
      <c r="V639" s="41">
        <f>T639*U639</f>
        <v>270000</v>
      </c>
      <c r="W639" s="41">
        <f>V639*1.12</f>
        <v>302400</v>
      </c>
      <c r="X639" s="6"/>
      <c r="Y639" s="6">
        <v>2016</v>
      </c>
      <c r="Z639" s="42"/>
    </row>
    <row r="640" spans="1:26" ht="140.25" x14ac:dyDescent="0.2">
      <c r="A640" s="6" t="s">
        <v>2768</v>
      </c>
      <c r="B640" s="5" t="s">
        <v>32</v>
      </c>
      <c r="C640" s="5" t="s">
        <v>2756</v>
      </c>
      <c r="D640" s="5" t="s">
        <v>2757</v>
      </c>
      <c r="E640" s="5" t="s">
        <v>2758</v>
      </c>
      <c r="F640" s="5" t="s">
        <v>2759</v>
      </c>
      <c r="G640" s="5" t="s">
        <v>12956</v>
      </c>
      <c r="H640" s="5" t="s">
        <v>2769</v>
      </c>
      <c r="I640" s="6" t="s">
        <v>47</v>
      </c>
      <c r="J640" s="6">
        <v>0</v>
      </c>
      <c r="K640" s="6">
        <v>430000000</v>
      </c>
      <c r="L640" s="5" t="s">
        <v>40</v>
      </c>
      <c r="M640" s="6" t="s">
        <v>94</v>
      </c>
      <c r="N640" s="6" t="s">
        <v>73</v>
      </c>
      <c r="O640" s="6" t="s">
        <v>43</v>
      </c>
      <c r="P640" s="6" t="s">
        <v>84</v>
      </c>
      <c r="Q640" s="6" t="s">
        <v>51</v>
      </c>
      <c r="R640" s="6" t="s">
        <v>96</v>
      </c>
      <c r="S640" s="6" t="s">
        <v>97</v>
      </c>
      <c r="T640" s="41">
        <v>5</v>
      </c>
      <c r="U640" s="41">
        <v>91125</v>
      </c>
      <c r="V640" s="41"/>
      <c r="W640" s="41"/>
      <c r="X640" s="6"/>
      <c r="Y640" s="6">
        <v>2016</v>
      </c>
      <c r="Z640" s="6" t="s">
        <v>1629</v>
      </c>
    </row>
    <row r="641" spans="1:26" ht="140.25" x14ac:dyDescent="0.2">
      <c r="A641" s="6" t="s">
        <v>2770</v>
      </c>
      <c r="B641" s="5" t="s">
        <v>32</v>
      </c>
      <c r="C641" s="5" t="s">
        <v>2756</v>
      </c>
      <c r="D641" s="5" t="s">
        <v>2757</v>
      </c>
      <c r="E641" s="5" t="s">
        <v>2758</v>
      </c>
      <c r="F641" s="5" t="s">
        <v>2759</v>
      </c>
      <c r="G641" s="5" t="s">
        <v>2771</v>
      </c>
      <c r="H641" s="5" t="s">
        <v>2772</v>
      </c>
      <c r="I641" s="6" t="s">
        <v>47</v>
      </c>
      <c r="J641" s="6">
        <v>0</v>
      </c>
      <c r="K641" s="6">
        <v>430000000</v>
      </c>
      <c r="L641" s="5" t="s">
        <v>40</v>
      </c>
      <c r="M641" s="6" t="s">
        <v>94</v>
      </c>
      <c r="N641" s="6" t="s">
        <v>73</v>
      </c>
      <c r="O641" s="6" t="s">
        <v>43</v>
      </c>
      <c r="P641" s="6" t="s">
        <v>84</v>
      </c>
      <c r="Q641" s="6" t="s">
        <v>51</v>
      </c>
      <c r="R641" s="6" t="s">
        <v>96</v>
      </c>
      <c r="S641" s="6" t="s">
        <v>97</v>
      </c>
      <c r="T641" s="41">
        <v>3</v>
      </c>
      <c r="U641" s="41">
        <v>160650</v>
      </c>
      <c r="V641" s="41"/>
      <c r="W641" s="41"/>
      <c r="X641" s="6"/>
      <c r="Y641" s="6">
        <v>2016</v>
      </c>
      <c r="Z641" s="6" t="s">
        <v>1629</v>
      </c>
    </row>
    <row r="642" spans="1:26" ht="51" x14ac:dyDescent="0.2">
      <c r="A642" s="6" t="s">
        <v>2773</v>
      </c>
      <c r="B642" s="5" t="s">
        <v>32</v>
      </c>
      <c r="C642" s="5" t="s">
        <v>2774</v>
      </c>
      <c r="D642" s="5" t="s">
        <v>2775</v>
      </c>
      <c r="E642" s="5" t="s">
        <v>2776</v>
      </c>
      <c r="F642" s="5" t="s">
        <v>2777</v>
      </c>
      <c r="G642" s="5" t="s">
        <v>2778</v>
      </c>
      <c r="H642" s="5" t="s">
        <v>2779</v>
      </c>
      <c r="I642" s="6" t="s">
        <v>60</v>
      </c>
      <c r="J642" s="6">
        <v>0</v>
      </c>
      <c r="K642" s="6">
        <v>430000000</v>
      </c>
      <c r="L642" s="5" t="s">
        <v>40</v>
      </c>
      <c r="M642" s="6" t="s">
        <v>41</v>
      </c>
      <c r="N642" s="6" t="s">
        <v>73</v>
      </c>
      <c r="O642" s="6" t="s">
        <v>43</v>
      </c>
      <c r="P642" s="6" t="s">
        <v>84</v>
      </c>
      <c r="Q642" s="6" t="s">
        <v>51</v>
      </c>
      <c r="R642" s="6" t="s">
        <v>96</v>
      </c>
      <c r="S642" s="6" t="s">
        <v>97</v>
      </c>
      <c r="T642" s="41">
        <v>20</v>
      </c>
      <c r="U642" s="41">
        <v>7425</v>
      </c>
      <c r="V642" s="41">
        <f t="shared" ref="V642:V653" si="55">T642*U642</f>
        <v>148500</v>
      </c>
      <c r="W642" s="41">
        <f t="shared" ref="W642:W653" si="56">V642*1.12</f>
        <v>166320.00000000003</v>
      </c>
      <c r="X642" s="6"/>
      <c r="Y642" s="6">
        <v>2016</v>
      </c>
      <c r="Z642" s="42"/>
    </row>
    <row r="643" spans="1:26" ht="51" x14ac:dyDescent="0.2">
      <c r="A643" s="6" t="s">
        <v>2780</v>
      </c>
      <c r="B643" s="5" t="s">
        <v>32</v>
      </c>
      <c r="C643" s="5" t="s">
        <v>2781</v>
      </c>
      <c r="D643" s="5" t="s">
        <v>2782</v>
      </c>
      <c r="E643" s="5" t="s">
        <v>2783</v>
      </c>
      <c r="F643" s="5" t="s">
        <v>2784</v>
      </c>
      <c r="G643" s="5" t="s">
        <v>2785</v>
      </c>
      <c r="H643" s="5" t="s">
        <v>2786</v>
      </c>
      <c r="I643" s="6" t="s">
        <v>60</v>
      </c>
      <c r="J643" s="6">
        <v>0</v>
      </c>
      <c r="K643" s="6">
        <v>430000000</v>
      </c>
      <c r="L643" s="5" t="s">
        <v>40</v>
      </c>
      <c r="M643" s="6" t="s">
        <v>41</v>
      </c>
      <c r="N643" s="6" t="s">
        <v>73</v>
      </c>
      <c r="O643" s="6" t="s">
        <v>43</v>
      </c>
      <c r="P643" s="6" t="s">
        <v>84</v>
      </c>
      <c r="Q643" s="6" t="s">
        <v>51</v>
      </c>
      <c r="R643" s="6" t="s">
        <v>96</v>
      </c>
      <c r="S643" s="6" t="s">
        <v>97</v>
      </c>
      <c r="T643" s="41">
        <v>200</v>
      </c>
      <c r="U643" s="41">
        <v>432</v>
      </c>
      <c r="V643" s="41">
        <f t="shared" si="55"/>
        <v>86400</v>
      </c>
      <c r="W643" s="41">
        <f t="shared" si="56"/>
        <v>96768.000000000015</v>
      </c>
      <c r="X643" s="6"/>
      <c r="Y643" s="6">
        <v>2016</v>
      </c>
      <c r="Z643" s="42"/>
    </row>
    <row r="644" spans="1:26" ht="51" x14ac:dyDescent="0.2">
      <c r="A644" s="6" t="s">
        <v>2787</v>
      </c>
      <c r="B644" s="5" t="s">
        <v>32</v>
      </c>
      <c r="C644" s="5" t="s">
        <v>2781</v>
      </c>
      <c r="D644" s="5" t="s">
        <v>2782</v>
      </c>
      <c r="E644" s="5" t="s">
        <v>2783</v>
      </c>
      <c r="F644" s="5" t="s">
        <v>2784</v>
      </c>
      <c r="G644" s="5" t="s">
        <v>2788</v>
      </c>
      <c r="H644" s="5" t="s">
        <v>2789</v>
      </c>
      <c r="I644" s="6" t="s">
        <v>60</v>
      </c>
      <c r="J644" s="6">
        <v>0</v>
      </c>
      <c r="K644" s="6">
        <v>430000000</v>
      </c>
      <c r="L644" s="5" t="s">
        <v>40</v>
      </c>
      <c r="M644" s="6" t="s">
        <v>41</v>
      </c>
      <c r="N644" s="6" t="s">
        <v>73</v>
      </c>
      <c r="O644" s="6" t="s">
        <v>43</v>
      </c>
      <c r="P644" s="6" t="s">
        <v>84</v>
      </c>
      <c r="Q644" s="6" t="s">
        <v>51</v>
      </c>
      <c r="R644" s="6" t="s">
        <v>96</v>
      </c>
      <c r="S644" s="6" t="s">
        <v>97</v>
      </c>
      <c r="T644" s="41">
        <v>200</v>
      </c>
      <c r="U644" s="41">
        <v>504.9</v>
      </c>
      <c r="V644" s="41">
        <f t="shared" si="55"/>
        <v>100980</v>
      </c>
      <c r="W644" s="41">
        <f t="shared" si="56"/>
        <v>113097.60000000001</v>
      </c>
      <c r="X644" s="6"/>
      <c r="Y644" s="6">
        <v>2016</v>
      </c>
      <c r="Z644" s="42"/>
    </row>
    <row r="645" spans="1:26" ht="51" x14ac:dyDescent="0.2">
      <c r="A645" s="6" t="s">
        <v>2790</v>
      </c>
      <c r="B645" s="5" t="s">
        <v>32</v>
      </c>
      <c r="C645" s="5" t="s">
        <v>2781</v>
      </c>
      <c r="D645" s="5" t="s">
        <v>2782</v>
      </c>
      <c r="E645" s="5" t="s">
        <v>2783</v>
      </c>
      <c r="F645" s="5" t="s">
        <v>2784</v>
      </c>
      <c r="G645" s="5" t="s">
        <v>2791</v>
      </c>
      <c r="H645" s="5" t="s">
        <v>2792</v>
      </c>
      <c r="I645" s="6" t="s">
        <v>60</v>
      </c>
      <c r="J645" s="6">
        <v>0</v>
      </c>
      <c r="K645" s="6">
        <v>430000000</v>
      </c>
      <c r="L645" s="5" t="s">
        <v>40</v>
      </c>
      <c r="M645" s="6" t="s">
        <v>41</v>
      </c>
      <c r="N645" s="6" t="s">
        <v>73</v>
      </c>
      <c r="O645" s="6" t="s">
        <v>43</v>
      </c>
      <c r="P645" s="6" t="s">
        <v>84</v>
      </c>
      <c r="Q645" s="6" t="s">
        <v>51</v>
      </c>
      <c r="R645" s="6" t="s">
        <v>96</v>
      </c>
      <c r="S645" s="6" t="s">
        <v>97</v>
      </c>
      <c r="T645" s="41">
        <v>200</v>
      </c>
      <c r="U645" s="41">
        <v>560.25</v>
      </c>
      <c r="V645" s="41">
        <f t="shared" si="55"/>
        <v>112050</v>
      </c>
      <c r="W645" s="41">
        <f t="shared" si="56"/>
        <v>125496.00000000001</v>
      </c>
      <c r="X645" s="6"/>
      <c r="Y645" s="6">
        <v>2016</v>
      </c>
      <c r="Z645" s="42"/>
    </row>
    <row r="646" spans="1:26" ht="51" x14ac:dyDescent="0.2">
      <c r="A646" s="6" t="s">
        <v>2793</v>
      </c>
      <c r="B646" s="5" t="s">
        <v>32</v>
      </c>
      <c r="C646" s="5" t="s">
        <v>2781</v>
      </c>
      <c r="D646" s="5" t="s">
        <v>2782</v>
      </c>
      <c r="E646" s="5" t="s">
        <v>2783</v>
      </c>
      <c r="F646" s="5" t="s">
        <v>2784</v>
      </c>
      <c r="G646" s="5" t="s">
        <v>2794</v>
      </c>
      <c r="H646" s="5" t="s">
        <v>2795</v>
      </c>
      <c r="I646" s="6" t="s">
        <v>60</v>
      </c>
      <c r="J646" s="6">
        <v>0</v>
      </c>
      <c r="K646" s="6">
        <v>430000000</v>
      </c>
      <c r="L646" s="5" t="s">
        <v>40</v>
      </c>
      <c r="M646" s="6" t="s">
        <v>41</v>
      </c>
      <c r="N646" s="6" t="s">
        <v>73</v>
      </c>
      <c r="O646" s="6" t="s">
        <v>43</v>
      </c>
      <c r="P646" s="6" t="s">
        <v>84</v>
      </c>
      <c r="Q646" s="6" t="s">
        <v>51</v>
      </c>
      <c r="R646" s="6" t="s">
        <v>96</v>
      </c>
      <c r="S646" s="6" t="s">
        <v>97</v>
      </c>
      <c r="T646" s="41">
        <v>200</v>
      </c>
      <c r="U646" s="41">
        <v>931.5</v>
      </c>
      <c r="V646" s="41">
        <f t="shared" si="55"/>
        <v>186300</v>
      </c>
      <c r="W646" s="41">
        <f t="shared" si="56"/>
        <v>208656.00000000003</v>
      </c>
      <c r="X646" s="6"/>
      <c r="Y646" s="6">
        <v>2016</v>
      </c>
      <c r="Z646" s="42"/>
    </row>
    <row r="647" spans="1:26" ht="127.5" x14ac:dyDescent="0.2">
      <c r="A647" s="6" t="s">
        <v>2796</v>
      </c>
      <c r="B647" s="5" t="s">
        <v>32</v>
      </c>
      <c r="C647" s="5" t="s">
        <v>2781</v>
      </c>
      <c r="D647" s="5" t="s">
        <v>2782</v>
      </c>
      <c r="E647" s="5" t="s">
        <v>2783</v>
      </c>
      <c r="F647" s="5" t="s">
        <v>2784</v>
      </c>
      <c r="G647" s="5" t="s">
        <v>2797</v>
      </c>
      <c r="H647" s="5" t="s">
        <v>2798</v>
      </c>
      <c r="I647" s="6" t="s">
        <v>60</v>
      </c>
      <c r="J647" s="6">
        <v>0</v>
      </c>
      <c r="K647" s="6">
        <v>430000000</v>
      </c>
      <c r="L647" s="5" t="s">
        <v>40</v>
      </c>
      <c r="M647" s="6" t="s">
        <v>41</v>
      </c>
      <c r="N647" s="6" t="s">
        <v>73</v>
      </c>
      <c r="O647" s="6" t="s">
        <v>43</v>
      </c>
      <c r="P647" s="6" t="s">
        <v>84</v>
      </c>
      <c r="Q647" s="6" t="s">
        <v>51</v>
      </c>
      <c r="R647" s="6" t="s">
        <v>96</v>
      </c>
      <c r="S647" s="6" t="s">
        <v>97</v>
      </c>
      <c r="T647" s="41">
        <v>200</v>
      </c>
      <c r="U647" s="41">
        <v>1174.5</v>
      </c>
      <c r="V647" s="41">
        <f t="shared" si="55"/>
        <v>234900</v>
      </c>
      <c r="W647" s="41">
        <f t="shared" si="56"/>
        <v>263088</v>
      </c>
      <c r="X647" s="6"/>
      <c r="Y647" s="6">
        <v>2016</v>
      </c>
      <c r="Z647" s="42"/>
    </row>
    <row r="648" spans="1:26" ht="51" x14ac:dyDescent="0.2">
      <c r="A648" s="6" t="s">
        <v>2799</v>
      </c>
      <c r="B648" s="5" t="s">
        <v>32</v>
      </c>
      <c r="C648" s="5" t="s">
        <v>2781</v>
      </c>
      <c r="D648" s="5" t="s">
        <v>2782</v>
      </c>
      <c r="E648" s="5" t="s">
        <v>2800</v>
      </c>
      <c r="F648" s="5" t="s">
        <v>2784</v>
      </c>
      <c r="G648" s="5" t="s">
        <v>2801</v>
      </c>
      <c r="H648" s="5" t="s">
        <v>2802</v>
      </c>
      <c r="I648" s="6" t="s">
        <v>60</v>
      </c>
      <c r="J648" s="6">
        <v>0</v>
      </c>
      <c r="K648" s="6">
        <v>430000000</v>
      </c>
      <c r="L648" s="5" t="s">
        <v>40</v>
      </c>
      <c r="M648" s="6" t="s">
        <v>41</v>
      </c>
      <c r="N648" s="6" t="s">
        <v>73</v>
      </c>
      <c r="O648" s="6" t="s">
        <v>43</v>
      </c>
      <c r="P648" s="6" t="s">
        <v>84</v>
      </c>
      <c r="Q648" s="6" t="s">
        <v>51</v>
      </c>
      <c r="R648" s="6" t="s">
        <v>96</v>
      </c>
      <c r="S648" s="6" t="s">
        <v>97</v>
      </c>
      <c r="T648" s="41">
        <v>200</v>
      </c>
      <c r="U648" s="41">
        <v>164.7</v>
      </c>
      <c r="V648" s="41">
        <f t="shared" si="55"/>
        <v>32940</v>
      </c>
      <c r="W648" s="41">
        <f t="shared" si="56"/>
        <v>36892.800000000003</v>
      </c>
      <c r="X648" s="6"/>
      <c r="Y648" s="6">
        <v>2016</v>
      </c>
      <c r="Z648" s="42"/>
    </row>
    <row r="649" spans="1:26" ht="51" x14ac:dyDescent="0.2">
      <c r="A649" s="6" t="s">
        <v>2803</v>
      </c>
      <c r="B649" s="5" t="s">
        <v>32</v>
      </c>
      <c r="C649" s="5" t="s">
        <v>2781</v>
      </c>
      <c r="D649" s="5" t="s">
        <v>2782</v>
      </c>
      <c r="E649" s="5" t="s">
        <v>2800</v>
      </c>
      <c r="F649" s="5" t="s">
        <v>2784</v>
      </c>
      <c r="G649" s="5" t="s">
        <v>2804</v>
      </c>
      <c r="H649" s="5" t="s">
        <v>2805</v>
      </c>
      <c r="I649" s="6" t="s">
        <v>60</v>
      </c>
      <c r="J649" s="6">
        <v>0</v>
      </c>
      <c r="K649" s="6">
        <v>430000000</v>
      </c>
      <c r="L649" s="5" t="s">
        <v>40</v>
      </c>
      <c r="M649" s="6" t="s">
        <v>41</v>
      </c>
      <c r="N649" s="6" t="s">
        <v>73</v>
      </c>
      <c r="O649" s="6" t="s">
        <v>43</v>
      </c>
      <c r="P649" s="6" t="s">
        <v>84</v>
      </c>
      <c r="Q649" s="6" t="s">
        <v>51</v>
      </c>
      <c r="R649" s="6" t="s">
        <v>96</v>
      </c>
      <c r="S649" s="6" t="s">
        <v>97</v>
      </c>
      <c r="T649" s="41">
        <v>300</v>
      </c>
      <c r="U649" s="41">
        <v>369.9</v>
      </c>
      <c r="V649" s="41">
        <f t="shared" si="55"/>
        <v>110970</v>
      </c>
      <c r="W649" s="41">
        <f t="shared" si="56"/>
        <v>124286.40000000001</v>
      </c>
      <c r="X649" s="6"/>
      <c r="Y649" s="6">
        <v>2016</v>
      </c>
      <c r="Z649" s="42"/>
    </row>
    <row r="650" spans="1:26" ht="51" x14ac:dyDescent="0.2">
      <c r="A650" s="6" t="s">
        <v>2806</v>
      </c>
      <c r="B650" s="5" t="s">
        <v>32</v>
      </c>
      <c r="C650" s="5" t="s">
        <v>2781</v>
      </c>
      <c r="D650" s="5" t="s">
        <v>2782</v>
      </c>
      <c r="E650" s="5" t="s">
        <v>2807</v>
      </c>
      <c r="F650" s="5" t="s">
        <v>2784</v>
      </c>
      <c r="G650" s="5" t="s">
        <v>2808</v>
      </c>
      <c r="H650" s="5" t="s">
        <v>2809</v>
      </c>
      <c r="I650" s="6" t="s">
        <v>60</v>
      </c>
      <c r="J650" s="6">
        <v>0</v>
      </c>
      <c r="K650" s="6">
        <v>430000000</v>
      </c>
      <c r="L650" s="5" t="s">
        <v>40</v>
      </c>
      <c r="M650" s="6" t="s">
        <v>41</v>
      </c>
      <c r="N650" s="6" t="s">
        <v>73</v>
      </c>
      <c r="O650" s="6" t="s">
        <v>43</v>
      </c>
      <c r="P650" s="6" t="s">
        <v>84</v>
      </c>
      <c r="Q650" s="6" t="s">
        <v>51</v>
      </c>
      <c r="R650" s="6" t="s">
        <v>96</v>
      </c>
      <c r="S650" s="6" t="s">
        <v>97</v>
      </c>
      <c r="T650" s="41">
        <v>100</v>
      </c>
      <c r="U650" s="41">
        <v>1407.375</v>
      </c>
      <c r="V650" s="41">
        <f t="shared" si="55"/>
        <v>140737.5</v>
      </c>
      <c r="W650" s="41">
        <f t="shared" si="56"/>
        <v>157626.00000000003</v>
      </c>
      <c r="X650" s="6"/>
      <c r="Y650" s="6">
        <v>2016</v>
      </c>
      <c r="Z650" s="42"/>
    </row>
    <row r="651" spans="1:26" ht="51" x14ac:dyDescent="0.2">
      <c r="A651" s="6" t="s">
        <v>2810</v>
      </c>
      <c r="B651" s="5" t="s">
        <v>32</v>
      </c>
      <c r="C651" s="5" t="s">
        <v>2781</v>
      </c>
      <c r="D651" s="5" t="s">
        <v>2782</v>
      </c>
      <c r="E651" s="5" t="s">
        <v>2807</v>
      </c>
      <c r="F651" s="5" t="s">
        <v>2784</v>
      </c>
      <c r="G651" s="5" t="s">
        <v>2811</v>
      </c>
      <c r="H651" s="5" t="s">
        <v>2812</v>
      </c>
      <c r="I651" s="6" t="s">
        <v>60</v>
      </c>
      <c r="J651" s="6">
        <v>0</v>
      </c>
      <c r="K651" s="6">
        <v>430000000</v>
      </c>
      <c r="L651" s="5" t="s">
        <v>40</v>
      </c>
      <c r="M651" s="6" t="s">
        <v>41</v>
      </c>
      <c r="N651" s="6" t="s">
        <v>73</v>
      </c>
      <c r="O651" s="6" t="s">
        <v>43</v>
      </c>
      <c r="P651" s="6" t="s">
        <v>84</v>
      </c>
      <c r="Q651" s="6" t="s">
        <v>51</v>
      </c>
      <c r="R651" s="6" t="s">
        <v>96</v>
      </c>
      <c r="S651" s="6" t="s">
        <v>97</v>
      </c>
      <c r="T651" s="41">
        <v>100</v>
      </c>
      <c r="U651" s="41">
        <v>1647</v>
      </c>
      <c r="V651" s="41">
        <f t="shared" si="55"/>
        <v>164700</v>
      </c>
      <c r="W651" s="41">
        <f t="shared" si="56"/>
        <v>184464.00000000003</v>
      </c>
      <c r="X651" s="6"/>
      <c r="Y651" s="6">
        <v>2016</v>
      </c>
      <c r="Z651" s="42"/>
    </row>
    <row r="652" spans="1:26" ht="51" x14ac:dyDescent="0.2">
      <c r="A652" s="6" t="s">
        <v>2813</v>
      </c>
      <c r="B652" s="5" t="s">
        <v>32</v>
      </c>
      <c r="C652" s="5" t="s">
        <v>2814</v>
      </c>
      <c r="D652" s="5" t="s">
        <v>2815</v>
      </c>
      <c r="E652" s="5" t="s">
        <v>2816</v>
      </c>
      <c r="F652" s="5" t="s">
        <v>2817</v>
      </c>
      <c r="G652" s="5" t="s">
        <v>2818</v>
      </c>
      <c r="H652" s="5" t="s">
        <v>2819</v>
      </c>
      <c r="I652" s="6" t="s">
        <v>39</v>
      </c>
      <c r="J652" s="6">
        <v>0</v>
      </c>
      <c r="K652" s="6">
        <v>430000000</v>
      </c>
      <c r="L652" s="5" t="s">
        <v>40</v>
      </c>
      <c r="M652" s="6" t="s">
        <v>41</v>
      </c>
      <c r="N652" s="6" t="s">
        <v>73</v>
      </c>
      <c r="O652" s="6" t="s">
        <v>43</v>
      </c>
      <c r="P652" s="6" t="s">
        <v>84</v>
      </c>
      <c r="Q652" s="6" t="s">
        <v>51</v>
      </c>
      <c r="R652" s="6" t="s">
        <v>96</v>
      </c>
      <c r="S652" s="6" t="s">
        <v>97</v>
      </c>
      <c r="T652" s="41">
        <v>100</v>
      </c>
      <c r="U652" s="41">
        <v>175.5</v>
      </c>
      <c r="V652" s="41">
        <f t="shared" si="55"/>
        <v>17550</v>
      </c>
      <c r="W652" s="41">
        <f t="shared" si="56"/>
        <v>19656.000000000004</v>
      </c>
      <c r="X652" s="6"/>
      <c r="Y652" s="6">
        <v>2016</v>
      </c>
      <c r="Z652" s="42"/>
    </row>
    <row r="653" spans="1:26" ht="51" x14ac:dyDescent="0.2">
      <c r="A653" s="6" t="s">
        <v>2820</v>
      </c>
      <c r="B653" s="5" t="s">
        <v>32</v>
      </c>
      <c r="C653" s="5" t="s">
        <v>2821</v>
      </c>
      <c r="D653" s="5" t="s">
        <v>2822</v>
      </c>
      <c r="E653" s="5" t="s">
        <v>2823</v>
      </c>
      <c r="F653" s="5" t="s">
        <v>2824</v>
      </c>
      <c r="G653" s="5" t="s">
        <v>2825</v>
      </c>
      <c r="H653" s="5" t="s">
        <v>2826</v>
      </c>
      <c r="I653" s="6" t="s">
        <v>47</v>
      </c>
      <c r="J653" s="6">
        <v>0</v>
      </c>
      <c r="K653" s="6">
        <v>430000000</v>
      </c>
      <c r="L653" s="5" t="s">
        <v>40</v>
      </c>
      <c r="M653" s="6" t="s">
        <v>41</v>
      </c>
      <c r="N653" s="6" t="s">
        <v>73</v>
      </c>
      <c r="O653" s="6" t="s">
        <v>43</v>
      </c>
      <c r="P653" s="6" t="s">
        <v>84</v>
      </c>
      <c r="Q653" s="6" t="s">
        <v>51</v>
      </c>
      <c r="R653" s="6" t="s">
        <v>96</v>
      </c>
      <c r="S653" s="6" t="s">
        <v>97</v>
      </c>
      <c r="T653" s="41">
        <v>15</v>
      </c>
      <c r="U653" s="41">
        <v>20223</v>
      </c>
      <c r="V653" s="41">
        <f t="shared" si="55"/>
        <v>303345</v>
      </c>
      <c r="W653" s="41">
        <f t="shared" si="56"/>
        <v>339746.4</v>
      </c>
      <c r="X653" s="6"/>
      <c r="Y653" s="6">
        <v>2016</v>
      </c>
      <c r="Z653" s="42"/>
    </row>
    <row r="654" spans="1:26" ht="51" x14ac:dyDescent="0.2">
      <c r="A654" s="6" t="s">
        <v>2827</v>
      </c>
      <c r="B654" s="5" t="s">
        <v>32</v>
      </c>
      <c r="C654" s="5" t="s">
        <v>2828</v>
      </c>
      <c r="D654" s="5" t="s">
        <v>2829</v>
      </c>
      <c r="E654" s="5" t="s">
        <v>2823</v>
      </c>
      <c r="F654" s="5" t="s">
        <v>2830</v>
      </c>
      <c r="G654" s="5" t="s">
        <v>2831</v>
      </c>
      <c r="H654" s="5" t="s">
        <v>2832</v>
      </c>
      <c r="I654" s="6" t="s">
        <v>47</v>
      </c>
      <c r="J654" s="6">
        <v>0</v>
      </c>
      <c r="K654" s="6">
        <v>430000000</v>
      </c>
      <c r="L654" s="5" t="s">
        <v>40</v>
      </c>
      <c r="M654" s="6" t="s">
        <v>41</v>
      </c>
      <c r="N654" s="6" t="s">
        <v>73</v>
      </c>
      <c r="O654" s="6" t="s">
        <v>43</v>
      </c>
      <c r="P654" s="6" t="s">
        <v>84</v>
      </c>
      <c r="Q654" s="6" t="s">
        <v>51</v>
      </c>
      <c r="R654" s="6" t="s">
        <v>96</v>
      </c>
      <c r="S654" s="6" t="s">
        <v>97</v>
      </c>
      <c r="T654" s="41">
        <v>15</v>
      </c>
      <c r="U654" s="41">
        <v>15889.5</v>
      </c>
      <c r="V654" s="41"/>
      <c r="W654" s="41"/>
      <c r="X654" s="6"/>
      <c r="Y654" s="6">
        <v>2016</v>
      </c>
      <c r="Z654" s="6" t="s">
        <v>1629</v>
      </c>
    </row>
    <row r="655" spans="1:26" ht="51" x14ac:dyDescent="0.2">
      <c r="A655" s="6" t="s">
        <v>2833</v>
      </c>
      <c r="B655" s="5" t="s">
        <v>32</v>
      </c>
      <c r="C655" s="5" t="s">
        <v>2821</v>
      </c>
      <c r="D655" s="5" t="s">
        <v>2822</v>
      </c>
      <c r="E655" s="5" t="s">
        <v>2823</v>
      </c>
      <c r="F655" s="5" t="s">
        <v>2824</v>
      </c>
      <c r="G655" s="5" t="s">
        <v>2834</v>
      </c>
      <c r="H655" s="5" t="s">
        <v>2835</v>
      </c>
      <c r="I655" s="6" t="s">
        <v>47</v>
      </c>
      <c r="J655" s="6">
        <v>0</v>
      </c>
      <c r="K655" s="6">
        <v>430000000</v>
      </c>
      <c r="L655" s="5" t="s">
        <v>40</v>
      </c>
      <c r="M655" s="6" t="s">
        <v>41</v>
      </c>
      <c r="N655" s="6" t="s">
        <v>73</v>
      </c>
      <c r="O655" s="6" t="s">
        <v>43</v>
      </c>
      <c r="P655" s="6" t="s">
        <v>84</v>
      </c>
      <c r="Q655" s="6" t="s">
        <v>51</v>
      </c>
      <c r="R655" s="6" t="s">
        <v>96</v>
      </c>
      <c r="S655" s="6" t="s">
        <v>97</v>
      </c>
      <c r="T655" s="41">
        <v>15</v>
      </c>
      <c r="U655" s="41">
        <v>23112</v>
      </c>
      <c r="V655" s="41"/>
      <c r="W655" s="41"/>
      <c r="X655" s="6"/>
      <c r="Y655" s="6">
        <v>2016</v>
      </c>
      <c r="Z655" s="6" t="s">
        <v>1629</v>
      </c>
    </row>
    <row r="656" spans="1:26" ht="76.5" x14ac:dyDescent="0.2">
      <c r="A656" s="6" t="s">
        <v>2836</v>
      </c>
      <c r="B656" s="5" t="s">
        <v>32</v>
      </c>
      <c r="C656" s="5" t="s">
        <v>2821</v>
      </c>
      <c r="D656" s="5" t="s">
        <v>2822</v>
      </c>
      <c r="E656" s="5" t="s">
        <v>2823</v>
      </c>
      <c r="F656" s="5" t="s">
        <v>2824</v>
      </c>
      <c r="G656" s="5" t="s">
        <v>2837</v>
      </c>
      <c r="H656" s="5" t="s">
        <v>2838</v>
      </c>
      <c r="I656" s="6" t="s">
        <v>47</v>
      </c>
      <c r="J656" s="6">
        <v>0</v>
      </c>
      <c r="K656" s="6">
        <v>430000000</v>
      </c>
      <c r="L656" s="5" t="s">
        <v>40</v>
      </c>
      <c r="M656" s="6" t="s">
        <v>41</v>
      </c>
      <c r="N656" s="6" t="s">
        <v>73</v>
      </c>
      <c r="O656" s="6" t="s">
        <v>43</v>
      </c>
      <c r="P656" s="6" t="s">
        <v>84</v>
      </c>
      <c r="Q656" s="6" t="s">
        <v>51</v>
      </c>
      <c r="R656" s="6" t="s">
        <v>96</v>
      </c>
      <c r="S656" s="6" t="s">
        <v>97</v>
      </c>
      <c r="T656" s="41">
        <v>15</v>
      </c>
      <c r="U656" s="41">
        <v>131490</v>
      </c>
      <c r="V656" s="41">
        <f t="shared" ref="V656:V661" si="57">T656*U656</f>
        <v>1972350</v>
      </c>
      <c r="W656" s="41">
        <f t="shared" ref="W656:W661" si="58">V656*1.12</f>
        <v>2209032</v>
      </c>
      <c r="X656" s="6"/>
      <c r="Y656" s="6">
        <v>2016</v>
      </c>
      <c r="Z656" s="42"/>
    </row>
    <row r="657" spans="1:26" ht="89.25" x14ac:dyDescent="0.2">
      <c r="A657" s="6" t="s">
        <v>2839</v>
      </c>
      <c r="B657" s="5" t="s">
        <v>32</v>
      </c>
      <c r="C657" s="5" t="s">
        <v>2821</v>
      </c>
      <c r="D657" s="5" t="s">
        <v>2822</v>
      </c>
      <c r="E657" s="5" t="s">
        <v>2840</v>
      </c>
      <c r="F657" s="5" t="s">
        <v>2824</v>
      </c>
      <c r="G657" s="5" t="s">
        <v>2841</v>
      </c>
      <c r="H657" s="5" t="s">
        <v>2842</v>
      </c>
      <c r="I657" s="6" t="s">
        <v>47</v>
      </c>
      <c r="J657" s="6">
        <v>0</v>
      </c>
      <c r="K657" s="6">
        <v>430000000</v>
      </c>
      <c r="L657" s="5" t="s">
        <v>40</v>
      </c>
      <c r="M657" s="6" t="s">
        <v>41</v>
      </c>
      <c r="N657" s="6" t="s">
        <v>73</v>
      </c>
      <c r="O657" s="6" t="s">
        <v>43</v>
      </c>
      <c r="P657" s="6" t="s">
        <v>84</v>
      </c>
      <c r="Q657" s="6" t="s">
        <v>51</v>
      </c>
      <c r="R657" s="6" t="s">
        <v>96</v>
      </c>
      <c r="S657" s="6" t="s">
        <v>97</v>
      </c>
      <c r="T657" s="41">
        <v>25</v>
      </c>
      <c r="U657" s="41">
        <v>87750</v>
      </c>
      <c r="V657" s="41">
        <f t="shared" si="57"/>
        <v>2193750</v>
      </c>
      <c r="W657" s="41">
        <f t="shared" si="58"/>
        <v>2457000.0000000005</v>
      </c>
      <c r="X657" s="6"/>
      <c r="Y657" s="6">
        <v>2016</v>
      </c>
      <c r="Z657" s="42"/>
    </row>
    <row r="658" spans="1:26" ht="76.5" x14ac:dyDescent="0.2">
      <c r="A658" s="6" t="s">
        <v>2843</v>
      </c>
      <c r="B658" s="5" t="s">
        <v>32</v>
      </c>
      <c r="C658" s="5" t="s">
        <v>2821</v>
      </c>
      <c r="D658" s="5" t="s">
        <v>2822</v>
      </c>
      <c r="E658" s="5" t="s">
        <v>2844</v>
      </c>
      <c r="F658" s="5" t="s">
        <v>2824</v>
      </c>
      <c r="G658" s="5" t="s">
        <v>2845</v>
      </c>
      <c r="H658" s="5" t="s">
        <v>2846</v>
      </c>
      <c r="I658" s="6" t="s">
        <v>47</v>
      </c>
      <c r="J658" s="6">
        <v>0</v>
      </c>
      <c r="K658" s="6">
        <v>430000000</v>
      </c>
      <c r="L658" s="5" t="s">
        <v>40</v>
      </c>
      <c r="M658" s="6" t="s">
        <v>41</v>
      </c>
      <c r="N658" s="6" t="s">
        <v>73</v>
      </c>
      <c r="O658" s="6" t="s">
        <v>43</v>
      </c>
      <c r="P658" s="6" t="s">
        <v>84</v>
      </c>
      <c r="Q658" s="6" t="s">
        <v>51</v>
      </c>
      <c r="R658" s="6" t="s">
        <v>96</v>
      </c>
      <c r="S658" s="6" t="s">
        <v>97</v>
      </c>
      <c r="T658" s="41">
        <v>100</v>
      </c>
      <c r="U658" s="41">
        <v>37800</v>
      </c>
      <c r="V658" s="41">
        <f t="shared" si="57"/>
        <v>3780000</v>
      </c>
      <c r="W658" s="41">
        <f t="shared" si="58"/>
        <v>4233600</v>
      </c>
      <c r="X658" s="6"/>
      <c r="Y658" s="6">
        <v>2016</v>
      </c>
      <c r="Z658" s="42"/>
    </row>
    <row r="659" spans="1:26" ht="76.5" x14ac:dyDescent="0.2">
      <c r="A659" s="6" t="s">
        <v>2847</v>
      </c>
      <c r="B659" s="5" t="s">
        <v>32</v>
      </c>
      <c r="C659" s="5" t="s">
        <v>2821</v>
      </c>
      <c r="D659" s="5" t="s">
        <v>2822</v>
      </c>
      <c r="E659" s="5" t="s">
        <v>2844</v>
      </c>
      <c r="F659" s="5" t="s">
        <v>2824</v>
      </c>
      <c r="G659" s="5" t="s">
        <v>2848</v>
      </c>
      <c r="H659" s="5" t="s">
        <v>2849</v>
      </c>
      <c r="I659" s="6" t="s">
        <v>47</v>
      </c>
      <c r="J659" s="6">
        <v>0</v>
      </c>
      <c r="K659" s="6">
        <v>430000000</v>
      </c>
      <c r="L659" s="5" t="s">
        <v>40</v>
      </c>
      <c r="M659" s="6" t="s">
        <v>41</v>
      </c>
      <c r="N659" s="6" t="s">
        <v>73</v>
      </c>
      <c r="O659" s="6" t="s">
        <v>43</v>
      </c>
      <c r="P659" s="6" t="s">
        <v>84</v>
      </c>
      <c r="Q659" s="6" t="s">
        <v>51</v>
      </c>
      <c r="R659" s="6" t="s">
        <v>96</v>
      </c>
      <c r="S659" s="6" t="s">
        <v>97</v>
      </c>
      <c r="T659" s="41">
        <v>100</v>
      </c>
      <c r="U659" s="41">
        <v>35100</v>
      </c>
      <c r="V659" s="41">
        <f t="shared" si="57"/>
        <v>3510000</v>
      </c>
      <c r="W659" s="41">
        <f t="shared" si="58"/>
        <v>3931200.0000000005</v>
      </c>
      <c r="X659" s="6"/>
      <c r="Y659" s="6">
        <v>2016</v>
      </c>
      <c r="Z659" s="42"/>
    </row>
    <row r="660" spans="1:26" ht="114.75" x14ac:dyDescent="0.2">
      <c r="A660" s="6" t="s">
        <v>2850</v>
      </c>
      <c r="B660" s="5" t="s">
        <v>32</v>
      </c>
      <c r="C660" s="5" t="s">
        <v>2821</v>
      </c>
      <c r="D660" s="5" t="s">
        <v>2822</v>
      </c>
      <c r="E660" s="5" t="s">
        <v>2844</v>
      </c>
      <c r="F660" s="5" t="s">
        <v>2824</v>
      </c>
      <c r="G660" s="5" t="s">
        <v>2851</v>
      </c>
      <c r="H660" s="5" t="s">
        <v>2852</v>
      </c>
      <c r="I660" s="6" t="s">
        <v>47</v>
      </c>
      <c r="J660" s="6">
        <v>0</v>
      </c>
      <c r="K660" s="6">
        <v>430000000</v>
      </c>
      <c r="L660" s="5" t="s">
        <v>40</v>
      </c>
      <c r="M660" s="6" t="s">
        <v>41</v>
      </c>
      <c r="N660" s="6" t="s">
        <v>73</v>
      </c>
      <c r="O660" s="6" t="s">
        <v>43</v>
      </c>
      <c r="P660" s="6" t="s">
        <v>84</v>
      </c>
      <c r="Q660" s="6" t="s">
        <v>51</v>
      </c>
      <c r="R660" s="6" t="s">
        <v>96</v>
      </c>
      <c r="S660" s="6" t="s">
        <v>97</v>
      </c>
      <c r="T660" s="41">
        <v>100</v>
      </c>
      <c r="U660" s="41">
        <v>63450</v>
      </c>
      <c r="V660" s="41">
        <f t="shared" si="57"/>
        <v>6345000</v>
      </c>
      <c r="W660" s="41">
        <f t="shared" si="58"/>
        <v>7106400.0000000009</v>
      </c>
      <c r="X660" s="6"/>
      <c r="Y660" s="6">
        <v>2016</v>
      </c>
      <c r="Z660" s="42"/>
    </row>
    <row r="661" spans="1:26" ht="51" x14ac:dyDescent="0.2">
      <c r="A661" s="6" t="s">
        <v>2853</v>
      </c>
      <c r="B661" s="5" t="s">
        <v>32</v>
      </c>
      <c r="C661" s="5" t="s">
        <v>2821</v>
      </c>
      <c r="D661" s="5" t="s">
        <v>2822</v>
      </c>
      <c r="E661" s="5" t="s">
        <v>2854</v>
      </c>
      <c r="F661" s="5" t="s">
        <v>2824</v>
      </c>
      <c r="G661" s="5" t="s">
        <v>2855</v>
      </c>
      <c r="H661" s="5" t="s">
        <v>2856</v>
      </c>
      <c r="I661" s="6" t="s">
        <v>47</v>
      </c>
      <c r="J661" s="6">
        <v>0</v>
      </c>
      <c r="K661" s="6">
        <v>430000000</v>
      </c>
      <c r="L661" s="5" t="s">
        <v>40</v>
      </c>
      <c r="M661" s="6" t="s">
        <v>41</v>
      </c>
      <c r="N661" s="6" t="s">
        <v>73</v>
      </c>
      <c r="O661" s="6" t="s">
        <v>43</v>
      </c>
      <c r="P661" s="6" t="s">
        <v>84</v>
      </c>
      <c r="Q661" s="6" t="s">
        <v>51</v>
      </c>
      <c r="R661" s="6" t="s">
        <v>96</v>
      </c>
      <c r="S661" s="6" t="s">
        <v>97</v>
      </c>
      <c r="T661" s="41">
        <v>30</v>
      </c>
      <c r="U661" s="41">
        <v>87750</v>
      </c>
      <c r="V661" s="41">
        <f t="shared" si="57"/>
        <v>2632500</v>
      </c>
      <c r="W661" s="41">
        <f t="shared" si="58"/>
        <v>2948400.0000000005</v>
      </c>
      <c r="X661" s="6"/>
      <c r="Y661" s="6">
        <v>2016</v>
      </c>
      <c r="Z661" s="42"/>
    </row>
    <row r="662" spans="1:26" ht="51" x14ac:dyDescent="0.2">
      <c r="A662" s="6" t="s">
        <v>2857</v>
      </c>
      <c r="B662" s="5" t="s">
        <v>32</v>
      </c>
      <c r="C662" s="5" t="s">
        <v>2858</v>
      </c>
      <c r="D662" s="5" t="s">
        <v>2859</v>
      </c>
      <c r="E662" s="5" t="s">
        <v>2860</v>
      </c>
      <c r="F662" s="5" t="s">
        <v>2861</v>
      </c>
      <c r="G662" s="5" t="s">
        <v>2862</v>
      </c>
      <c r="H662" s="5" t="s">
        <v>2863</v>
      </c>
      <c r="I662" s="6" t="s">
        <v>47</v>
      </c>
      <c r="J662" s="6">
        <v>0</v>
      </c>
      <c r="K662" s="6">
        <v>430000000</v>
      </c>
      <c r="L662" s="5" t="s">
        <v>40</v>
      </c>
      <c r="M662" s="6" t="s">
        <v>41</v>
      </c>
      <c r="N662" s="6" t="s">
        <v>73</v>
      </c>
      <c r="O662" s="6" t="s">
        <v>43</v>
      </c>
      <c r="P662" s="6" t="s">
        <v>84</v>
      </c>
      <c r="Q662" s="6" t="s">
        <v>51</v>
      </c>
      <c r="R662" s="6" t="s">
        <v>96</v>
      </c>
      <c r="S662" s="6" t="s">
        <v>97</v>
      </c>
      <c r="T662" s="41">
        <v>5</v>
      </c>
      <c r="U662" s="41">
        <v>53730</v>
      </c>
      <c r="V662" s="41"/>
      <c r="W662" s="41"/>
      <c r="X662" s="6"/>
      <c r="Y662" s="6">
        <v>2016</v>
      </c>
      <c r="Z662" s="6"/>
    </row>
    <row r="663" spans="1:26" ht="51" x14ac:dyDescent="0.2">
      <c r="A663" s="6" t="s">
        <v>2864</v>
      </c>
      <c r="B663" s="5" t="s">
        <v>32</v>
      </c>
      <c r="C663" s="5" t="s">
        <v>2858</v>
      </c>
      <c r="D663" s="5" t="s">
        <v>2859</v>
      </c>
      <c r="E663" s="5" t="s">
        <v>2860</v>
      </c>
      <c r="F663" s="5" t="s">
        <v>2861</v>
      </c>
      <c r="G663" s="5" t="s">
        <v>2862</v>
      </c>
      <c r="H663" s="5" t="s">
        <v>2863</v>
      </c>
      <c r="I663" s="6" t="s">
        <v>60</v>
      </c>
      <c r="J663" s="6">
        <v>0</v>
      </c>
      <c r="K663" s="6">
        <v>430000000</v>
      </c>
      <c r="L663" s="5" t="s">
        <v>40</v>
      </c>
      <c r="M663" s="6" t="s">
        <v>685</v>
      </c>
      <c r="N663" s="6" t="s">
        <v>73</v>
      </c>
      <c r="O663" s="6" t="s">
        <v>43</v>
      </c>
      <c r="P663" s="6" t="s">
        <v>84</v>
      </c>
      <c r="Q663" s="6" t="s">
        <v>51</v>
      </c>
      <c r="R663" s="6" t="s">
        <v>96</v>
      </c>
      <c r="S663" s="6" t="s">
        <v>97</v>
      </c>
      <c r="T663" s="41">
        <v>5</v>
      </c>
      <c r="U663" s="41">
        <v>53730</v>
      </c>
      <c r="V663" s="41">
        <f>T663*U663</f>
        <v>268650</v>
      </c>
      <c r="W663" s="41">
        <f>V663*1.12</f>
        <v>300888</v>
      </c>
      <c r="X663" s="6"/>
      <c r="Y663" s="6">
        <v>2016</v>
      </c>
      <c r="Z663" s="6" t="s">
        <v>1080</v>
      </c>
    </row>
    <row r="664" spans="1:26" ht="51" x14ac:dyDescent="0.2">
      <c r="A664" s="6" t="s">
        <v>2865</v>
      </c>
      <c r="B664" s="5" t="s">
        <v>32</v>
      </c>
      <c r="C664" s="5" t="s">
        <v>2858</v>
      </c>
      <c r="D664" s="5" t="s">
        <v>2859</v>
      </c>
      <c r="E664" s="5" t="s">
        <v>2860</v>
      </c>
      <c r="F664" s="5" t="s">
        <v>2861</v>
      </c>
      <c r="G664" s="5" t="s">
        <v>2866</v>
      </c>
      <c r="H664" s="5" t="s">
        <v>2867</v>
      </c>
      <c r="I664" s="6" t="s">
        <v>47</v>
      </c>
      <c r="J664" s="6">
        <v>0</v>
      </c>
      <c r="K664" s="6">
        <v>430000000</v>
      </c>
      <c r="L664" s="5" t="s">
        <v>40</v>
      </c>
      <c r="M664" s="6" t="s">
        <v>41</v>
      </c>
      <c r="N664" s="6" t="s">
        <v>73</v>
      </c>
      <c r="O664" s="6" t="s">
        <v>43</v>
      </c>
      <c r="P664" s="6" t="s">
        <v>84</v>
      </c>
      <c r="Q664" s="6" t="s">
        <v>51</v>
      </c>
      <c r="R664" s="6" t="s">
        <v>96</v>
      </c>
      <c r="S664" s="6" t="s">
        <v>97</v>
      </c>
      <c r="T664" s="41">
        <v>2</v>
      </c>
      <c r="U664" s="41">
        <v>72900</v>
      </c>
      <c r="V664" s="41"/>
      <c r="W664" s="41"/>
      <c r="X664" s="6"/>
      <c r="Y664" s="6">
        <v>2016</v>
      </c>
      <c r="Z664" s="6"/>
    </row>
    <row r="665" spans="1:26" ht="51" x14ac:dyDescent="0.2">
      <c r="A665" s="6" t="s">
        <v>2868</v>
      </c>
      <c r="B665" s="5" t="s">
        <v>32</v>
      </c>
      <c r="C665" s="5" t="s">
        <v>2858</v>
      </c>
      <c r="D665" s="5" t="s">
        <v>2859</v>
      </c>
      <c r="E665" s="5" t="s">
        <v>2860</v>
      </c>
      <c r="F665" s="5" t="s">
        <v>2861</v>
      </c>
      <c r="G665" s="5" t="s">
        <v>2866</v>
      </c>
      <c r="H665" s="5" t="s">
        <v>2867</v>
      </c>
      <c r="I665" s="6" t="s">
        <v>60</v>
      </c>
      <c r="J665" s="6">
        <v>0</v>
      </c>
      <c r="K665" s="6">
        <v>430000000</v>
      </c>
      <c r="L665" s="5" t="s">
        <v>40</v>
      </c>
      <c r="M665" s="6" t="s">
        <v>685</v>
      </c>
      <c r="N665" s="6" t="s">
        <v>73</v>
      </c>
      <c r="O665" s="6" t="s">
        <v>43</v>
      </c>
      <c r="P665" s="6" t="s">
        <v>84</v>
      </c>
      <c r="Q665" s="6" t="s">
        <v>51</v>
      </c>
      <c r="R665" s="6" t="s">
        <v>96</v>
      </c>
      <c r="S665" s="6" t="s">
        <v>97</v>
      </c>
      <c r="T665" s="41">
        <v>2</v>
      </c>
      <c r="U665" s="41">
        <v>72900</v>
      </c>
      <c r="V665" s="41">
        <f>T665*U665</f>
        <v>145800</v>
      </c>
      <c r="W665" s="41">
        <f>V665*1.12</f>
        <v>163296.00000000003</v>
      </c>
      <c r="X665" s="6"/>
      <c r="Y665" s="6">
        <v>2016</v>
      </c>
      <c r="Z665" s="6" t="s">
        <v>1080</v>
      </c>
    </row>
    <row r="666" spans="1:26" ht="51" x14ac:dyDescent="0.2">
      <c r="A666" s="6" t="s">
        <v>2869</v>
      </c>
      <c r="B666" s="5" t="s">
        <v>32</v>
      </c>
      <c r="C666" s="5" t="s">
        <v>2858</v>
      </c>
      <c r="D666" s="5" t="s">
        <v>2859</v>
      </c>
      <c r="E666" s="5" t="s">
        <v>2860</v>
      </c>
      <c r="F666" s="5" t="s">
        <v>2861</v>
      </c>
      <c r="G666" s="5" t="s">
        <v>2870</v>
      </c>
      <c r="H666" s="5" t="s">
        <v>2871</v>
      </c>
      <c r="I666" s="6" t="s">
        <v>47</v>
      </c>
      <c r="J666" s="6">
        <v>0</v>
      </c>
      <c r="K666" s="6">
        <v>430000000</v>
      </c>
      <c r="L666" s="5" t="s">
        <v>40</v>
      </c>
      <c r="M666" s="6" t="s">
        <v>41</v>
      </c>
      <c r="N666" s="6" t="s">
        <v>73</v>
      </c>
      <c r="O666" s="6" t="s">
        <v>43</v>
      </c>
      <c r="P666" s="6" t="s">
        <v>84</v>
      </c>
      <c r="Q666" s="6" t="s">
        <v>51</v>
      </c>
      <c r="R666" s="6" t="s">
        <v>96</v>
      </c>
      <c r="S666" s="6" t="s">
        <v>97</v>
      </c>
      <c r="T666" s="41">
        <v>2</v>
      </c>
      <c r="U666" s="41">
        <v>76815</v>
      </c>
      <c r="V666" s="41"/>
      <c r="W666" s="41"/>
      <c r="X666" s="6"/>
      <c r="Y666" s="6">
        <v>2016</v>
      </c>
      <c r="Z666" s="6"/>
    </row>
    <row r="667" spans="1:26" ht="51" x14ac:dyDescent="0.2">
      <c r="A667" s="6" t="s">
        <v>2872</v>
      </c>
      <c r="B667" s="5" t="s">
        <v>32</v>
      </c>
      <c r="C667" s="5" t="s">
        <v>2858</v>
      </c>
      <c r="D667" s="5" t="s">
        <v>2859</v>
      </c>
      <c r="E667" s="5" t="s">
        <v>2860</v>
      </c>
      <c r="F667" s="5" t="s">
        <v>2861</v>
      </c>
      <c r="G667" s="5" t="s">
        <v>2870</v>
      </c>
      <c r="H667" s="5" t="s">
        <v>2871</v>
      </c>
      <c r="I667" s="6" t="s">
        <v>60</v>
      </c>
      <c r="J667" s="6">
        <v>0</v>
      </c>
      <c r="K667" s="6">
        <v>430000000</v>
      </c>
      <c r="L667" s="5" t="s">
        <v>40</v>
      </c>
      <c r="M667" s="6" t="s">
        <v>685</v>
      </c>
      <c r="N667" s="6" t="s">
        <v>73</v>
      </c>
      <c r="O667" s="6" t="s">
        <v>43</v>
      </c>
      <c r="P667" s="6" t="s">
        <v>84</v>
      </c>
      <c r="Q667" s="6" t="s">
        <v>51</v>
      </c>
      <c r="R667" s="6" t="s">
        <v>96</v>
      </c>
      <c r="S667" s="6" t="s">
        <v>97</v>
      </c>
      <c r="T667" s="41">
        <v>2</v>
      </c>
      <c r="U667" s="41">
        <v>76815</v>
      </c>
      <c r="V667" s="41">
        <f>T667*U667</f>
        <v>153630</v>
      </c>
      <c r="W667" s="41">
        <f>V667*1.12</f>
        <v>172065.6</v>
      </c>
      <c r="X667" s="6"/>
      <c r="Y667" s="6">
        <v>2016</v>
      </c>
      <c r="Z667" s="6" t="s">
        <v>1080</v>
      </c>
    </row>
    <row r="668" spans="1:26" ht="51" x14ac:dyDescent="0.2">
      <c r="A668" s="6" t="s">
        <v>2873</v>
      </c>
      <c r="B668" s="5" t="s">
        <v>32</v>
      </c>
      <c r="C668" s="5" t="s">
        <v>2858</v>
      </c>
      <c r="D668" s="5" t="s">
        <v>2859</v>
      </c>
      <c r="E668" s="5" t="s">
        <v>2860</v>
      </c>
      <c r="F668" s="5" t="s">
        <v>2861</v>
      </c>
      <c r="G668" s="5" t="s">
        <v>2874</v>
      </c>
      <c r="H668" s="5" t="s">
        <v>2875</v>
      </c>
      <c r="I668" s="6" t="s">
        <v>47</v>
      </c>
      <c r="J668" s="6">
        <v>0</v>
      </c>
      <c r="K668" s="6">
        <v>430000000</v>
      </c>
      <c r="L668" s="5" t="s">
        <v>40</v>
      </c>
      <c r="M668" s="6" t="s">
        <v>41</v>
      </c>
      <c r="N668" s="6" t="s">
        <v>73</v>
      </c>
      <c r="O668" s="6" t="s">
        <v>43</v>
      </c>
      <c r="P668" s="6" t="s">
        <v>84</v>
      </c>
      <c r="Q668" s="6" t="s">
        <v>51</v>
      </c>
      <c r="R668" s="6" t="s">
        <v>96</v>
      </c>
      <c r="S668" s="6" t="s">
        <v>97</v>
      </c>
      <c r="T668" s="41">
        <v>2</v>
      </c>
      <c r="U668" s="41">
        <v>134865</v>
      </c>
      <c r="V668" s="41"/>
      <c r="W668" s="41"/>
      <c r="X668" s="6"/>
      <c r="Y668" s="6">
        <v>2016</v>
      </c>
      <c r="Z668" s="6"/>
    </row>
    <row r="669" spans="1:26" ht="51" x14ac:dyDescent="0.2">
      <c r="A669" s="6" t="s">
        <v>2876</v>
      </c>
      <c r="B669" s="5" t="s">
        <v>32</v>
      </c>
      <c r="C669" s="5" t="s">
        <v>2858</v>
      </c>
      <c r="D669" s="5" t="s">
        <v>2859</v>
      </c>
      <c r="E669" s="5" t="s">
        <v>2860</v>
      </c>
      <c r="F669" s="5" t="s">
        <v>2861</v>
      </c>
      <c r="G669" s="5" t="s">
        <v>2874</v>
      </c>
      <c r="H669" s="5" t="s">
        <v>2875</v>
      </c>
      <c r="I669" s="6" t="s">
        <v>60</v>
      </c>
      <c r="J669" s="6">
        <v>0</v>
      </c>
      <c r="K669" s="6">
        <v>430000000</v>
      </c>
      <c r="L669" s="5" t="s">
        <v>40</v>
      </c>
      <c r="M669" s="6" t="s">
        <v>685</v>
      </c>
      <c r="N669" s="6" t="s">
        <v>73</v>
      </c>
      <c r="O669" s="6" t="s">
        <v>43</v>
      </c>
      <c r="P669" s="6" t="s">
        <v>84</v>
      </c>
      <c r="Q669" s="6" t="s">
        <v>51</v>
      </c>
      <c r="R669" s="6" t="s">
        <v>96</v>
      </c>
      <c r="S669" s="6" t="s">
        <v>97</v>
      </c>
      <c r="T669" s="41">
        <v>2</v>
      </c>
      <c r="U669" s="41">
        <v>134865</v>
      </c>
      <c r="V669" s="41">
        <f>T669*U669</f>
        <v>269730</v>
      </c>
      <c r="W669" s="41">
        <f>V669*1.12</f>
        <v>302097.60000000003</v>
      </c>
      <c r="X669" s="6"/>
      <c r="Y669" s="6">
        <v>2016</v>
      </c>
      <c r="Z669" s="6" t="s">
        <v>1080</v>
      </c>
    </row>
    <row r="670" spans="1:26" ht="51" x14ac:dyDescent="0.2">
      <c r="A670" s="6" t="s">
        <v>2877</v>
      </c>
      <c r="B670" s="5" t="s">
        <v>32</v>
      </c>
      <c r="C670" s="5" t="s">
        <v>2878</v>
      </c>
      <c r="D670" s="5" t="s">
        <v>2879</v>
      </c>
      <c r="E670" s="5" t="s">
        <v>2880</v>
      </c>
      <c r="F670" s="5" t="s">
        <v>2881</v>
      </c>
      <c r="G670" s="5" t="s">
        <v>2882</v>
      </c>
      <c r="H670" s="5" t="s">
        <v>2883</v>
      </c>
      <c r="I670" s="6" t="s">
        <v>60</v>
      </c>
      <c r="J670" s="6">
        <v>0</v>
      </c>
      <c r="K670" s="6">
        <v>430000000</v>
      </c>
      <c r="L670" s="5" t="s">
        <v>40</v>
      </c>
      <c r="M670" s="6" t="s">
        <v>41</v>
      </c>
      <c r="N670" s="6" t="s">
        <v>73</v>
      </c>
      <c r="O670" s="6" t="s">
        <v>43</v>
      </c>
      <c r="P670" s="6" t="s">
        <v>84</v>
      </c>
      <c r="Q670" s="6" t="s">
        <v>51</v>
      </c>
      <c r="R670" s="6" t="s">
        <v>96</v>
      </c>
      <c r="S670" s="6" t="s">
        <v>97</v>
      </c>
      <c r="T670" s="41">
        <v>10</v>
      </c>
      <c r="U670" s="41">
        <v>11238.75</v>
      </c>
      <c r="V670" s="41"/>
      <c r="W670" s="41"/>
      <c r="X670" s="6"/>
      <c r="Y670" s="6">
        <v>2016</v>
      </c>
      <c r="Z670" s="6"/>
    </row>
    <row r="671" spans="1:26" ht="51" x14ac:dyDescent="0.2">
      <c r="A671" s="6" t="s">
        <v>2884</v>
      </c>
      <c r="B671" s="5" t="s">
        <v>32</v>
      </c>
      <c r="C671" s="5" t="s">
        <v>2878</v>
      </c>
      <c r="D671" s="5" t="s">
        <v>2879</v>
      </c>
      <c r="E671" s="5" t="s">
        <v>2880</v>
      </c>
      <c r="F671" s="5" t="s">
        <v>2881</v>
      </c>
      <c r="G671" s="5" t="s">
        <v>2882</v>
      </c>
      <c r="H671" s="5" t="s">
        <v>2883</v>
      </c>
      <c r="I671" s="6" t="s">
        <v>60</v>
      </c>
      <c r="J671" s="6">
        <v>0</v>
      </c>
      <c r="K671" s="6">
        <v>430000000</v>
      </c>
      <c r="L671" s="5" t="s">
        <v>40</v>
      </c>
      <c r="M671" s="6" t="s">
        <v>685</v>
      </c>
      <c r="N671" s="6" t="s">
        <v>73</v>
      </c>
      <c r="O671" s="6" t="s">
        <v>43</v>
      </c>
      <c r="P671" s="6" t="s">
        <v>84</v>
      </c>
      <c r="Q671" s="6" t="s">
        <v>51</v>
      </c>
      <c r="R671" s="6" t="s">
        <v>96</v>
      </c>
      <c r="S671" s="6" t="s">
        <v>97</v>
      </c>
      <c r="T671" s="41">
        <v>10</v>
      </c>
      <c r="U671" s="41">
        <v>11238.75</v>
      </c>
      <c r="V671" s="41">
        <f>T671*U671</f>
        <v>112387.5</v>
      </c>
      <c r="W671" s="41">
        <f>V671*1.12</f>
        <v>125874.00000000001</v>
      </c>
      <c r="X671" s="6"/>
      <c r="Y671" s="6">
        <v>2016</v>
      </c>
      <c r="Z671" s="6" t="s">
        <v>686</v>
      </c>
    </row>
    <row r="672" spans="1:26" ht="51" x14ac:dyDescent="0.2">
      <c r="A672" s="6" t="s">
        <v>2885</v>
      </c>
      <c r="B672" s="5" t="s">
        <v>32</v>
      </c>
      <c r="C672" s="5" t="s">
        <v>2878</v>
      </c>
      <c r="D672" s="5" t="s">
        <v>2879</v>
      </c>
      <c r="E672" s="5" t="s">
        <v>2886</v>
      </c>
      <c r="F672" s="5" t="s">
        <v>2881</v>
      </c>
      <c r="G672" s="5" t="s">
        <v>2887</v>
      </c>
      <c r="H672" s="5" t="s">
        <v>2888</v>
      </c>
      <c r="I672" s="6" t="s">
        <v>60</v>
      </c>
      <c r="J672" s="6">
        <v>0</v>
      </c>
      <c r="K672" s="6">
        <v>430000000</v>
      </c>
      <c r="L672" s="5" t="s">
        <v>40</v>
      </c>
      <c r="M672" s="6" t="s">
        <v>41</v>
      </c>
      <c r="N672" s="6" t="s">
        <v>73</v>
      </c>
      <c r="O672" s="6" t="s">
        <v>43</v>
      </c>
      <c r="P672" s="6" t="s">
        <v>84</v>
      </c>
      <c r="Q672" s="6" t="s">
        <v>51</v>
      </c>
      <c r="R672" s="6" t="s">
        <v>96</v>
      </c>
      <c r="S672" s="6" t="s">
        <v>97</v>
      </c>
      <c r="T672" s="41">
        <v>20</v>
      </c>
      <c r="U672" s="41">
        <v>20668.5</v>
      </c>
      <c r="V672" s="41"/>
      <c r="W672" s="41"/>
      <c r="X672" s="6"/>
      <c r="Y672" s="6">
        <v>2016</v>
      </c>
      <c r="Z672" s="6"/>
    </row>
    <row r="673" spans="1:26" ht="51" x14ac:dyDescent="0.2">
      <c r="A673" s="6" t="s">
        <v>2889</v>
      </c>
      <c r="B673" s="5" t="s">
        <v>32</v>
      </c>
      <c r="C673" s="5" t="s">
        <v>2878</v>
      </c>
      <c r="D673" s="5" t="s">
        <v>2879</v>
      </c>
      <c r="E673" s="5" t="s">
        <v>2886</v>
      </c>
      <c r="F673" s="5" t="s">
        <v>2881</v>
      </c>
      <c r="G673" s="5" t="s">
        <v>2887</v>
      </c>
      <c r="H673" s="5" t="s">
        <v>2888</v>
      </c>
      <c r="I673" s="6" t="s">
        <v>60</v>
      </c>
      <c r="J673" s="6">
        <v>0</v>
      </c>
      <c r="K673" s="6">
        <v>430000000</v>
      </c>
      <c r="L673" s="5" t="s">
        <v>40</v>
      </c>
      <c r="M673" s="6" t="s">
        <v>685</v>
      </c>
      <c r="N673" s="6" t="s">
        <v>73</v>
      </c>
      <c r="O673" s="6" t="s">
        <v>43</v>
      </c>
      <c r="P673" s="6" t="s">
        <v>84</v>
      </c>
      <c r="Q673" s="6" t="s">
        <v>51</v>
      </c>
      <c r="R673" s="6" t="s">
        <v>96</v>
      </c>
      <c r="S673" s="6" t="s">
        <v>97</v>
      </c>
      <c r="T673" s="41">
        <v>20</v>
      </c>
      <c r="U673" s="41">
        <v>20668.5</v>
      </c>
      <c r="V673" s="41">
        <f>T673*U673</f>
        <v>413370</v>
      </c>
      <c r="W673" s="41">
        <f>V673*1.12</f>
        <v>462974.4</v>
      </c>
      <c r="X673" s="6"/>
      <c r="Y673" s="6">
        <v>2016</v>
      </c>
      <c r="Z673" s="6" t="s">
        <v>686</v>
      </c>
    </row>
    <row r="674" spans="1:26" ht="51" x14ac:dyDescent="0.2">
      <c r="A674" s="6" t="s">
        <v>2890</v>
      </c>
      <c r="B674" s="5" t="s">
        <v>32</v>
      </c>
      <c r="C674" s="5" t="s">
        <v>1190</v>
      </c>
      <c r="D674" s="5" t="s">
        <v>1191</v>
      </c>
      <c r="E674" s="5" t="s">
        <v>2891</v>
      </c>
      <c r="F674" s="5" t="s">
        <v>1193</v>
      </c>
      <c r="G674" s="5" t="s">
        <v>2892</v>
      </c>
      <c r="H674" s="5" t="s">
        <v>2893</v>
      </c>
      <c r="I674" s="6" t="s">
        <v>39</v>
      </c>
      <c r="J674" s="6">
        <v>0</v>
      </c>
      <c r="K674" s="6">
        <v>430000000</v>
      </c>
      <c r="L674" s="5" t="s">
        <v>40</v>
      </c>
      <c r="M674" s="6" t="s">
        <v>41</v>
      </c>
      <c r="N674" s="6" t="s">
        <v>73</v>
      </c>
      <c r="O674" s="6" t="s">
        <v>43</v>
      </c>
      <c r="P674" s="6" t="s">
        <v>84</v>
      </c>
      <c r="Q674" s="6" t="s">
        <v>51</v>
      </c>
      <c r="R674" s="6" t="s">
        <v>96</v>
      </c>
      <c r="S674" s="6" t="s">
        <v>97</v>
      </c>
      <c r="T674" s="41">
        <v>100</v>
      </c>
      <c r="U674" s="41">
        <v>59.737499999999997</v>
      </c>
      <c r="V674" s="41">
        <f>T674*U674</f>
        <v>5973.75</v>
      </c>
      <c r="W674" s="41">
        <f>V674*1.12</f>
        <v>6690.6</v>
      </c>
      <c r="X674" s="6"/>
      <c r="Y674" s="6">
        <v>2016</v>
      </c>
      <c r="Z674" s="42"/>
    </row>
    <row r="675" spans="1:26" ht="51" x14ac:dyDescent="0.2">
      <c r="A675" s="6" t="s">
        <v>2894</v>
      </c>
      <c r="B675" s="5" t="s">
        <v>32</v>
      </c>
      <c r="C675" s="5" t="s">
        <v>1190</v>
      </c>
      <c r="D675" s="5" t="s">
        <v>1191</v>
      </c>
      <c r="E675" s="5" t="s">
        <v>2891</v>
      </c>
      <c r="F675" s="5" t="s">
        <v>1193</v>
      </c>
      <c r="G675" s="5" t="s">
        <v>2895</v>
      </c>
      <c r="H675" s="5" t="s">
        <v>2896</v>
      </c>
      <c r="I675" s="6" t="s">
        <v>39</v>
      </c>
      <c r="J675" s="6">
        <v>0</v>
      </c>
      <c r="K675" s="6">
        <v>430000000</v>
      </c>
      <c r="L675" s="5" t="s">
        <v>40</v>
      </c>
      <c r="M675" s="6" t="s">
        <v>41</v>
      </c>
      <c r="N675" s="6" t="s">
        <v>73</v>
      </c>
      <c r="O675" s="6" t="s">
        <v>43</v>
      </c>
      <c r="P675" s="6" t="s">
        <v>84</v>
      </c>
      <c r="Q675" s="6" t="s">
        <v>51</v>
      </c>
      <c r="R675" s="6" t="s">
        <v>96</v>
      </c>
      <c r="S675" s="6" t="s">
        <v>97</v>
      </c>
      <c r="T675" s="41">
        <v>100</v>
      </c>
      <c r="U675" s="41">
        <v>71.954999999999998</v>
      </c>
      <c r="V675" s="41">
        <f>T675*U675</f>
        <v>7195.5</v>
      </c>
      <c r="W675" s="41">
        <f>V675*1.12</f>
        <v>8058.9600000000009</v>
      </c>
      <c r="X675" s="6"/>
      <c r="Y675" s="6">
        <v>2016</v>
      </c>
      <c r="Z675" s="42"/>
    </row>
    <row r="676" spans="1:26" ht="51" x14ac:dyDescent="0.2">
      <c r="A676" s="6" t="s">
        <v>2897</v>
      </c>
      <c r="B676" s="5" t="s">
        <v>32</v>
      </c>
      <c r="C676" s="5" t="s">
        <v>1190</v>
      </c>
      <c r="D676" s="5" t="s">
        <v>1191</v>
      </c>
      <c r="E676" s="5" t="s">
        <v>2891</v>
      </c>
      <c r="F676" s="5" t="s">
        <v>1193</v>
      </c>
      <c r="G676" s="5" t="s">
        <v>2898</v>
      </c>
      <c r="H676" s="5" t="s">
        <v>2899</v>
      </c>
      <c r="I676" s="6" t="s">
        <v>39</v>
      </c>
      <c r="J676" s="6">
        <v>0</v>
      </c>
      <c r="K676" s="6">
        <v>430000000</v>
      </c>
      <c r="L676" s="5" t="s">
        <v>40</v>
      </c>
      <c r="M676" s="6" t="s">
        <v>41</v>
      </c>
      <c r="N676" s="6" t="s">
        <v>73</v>
      </c>
      <c r="O676" s="6" t="s">
        <v>43</v>
      </c>
      <c r="P676" s="6" t="s">
        <v>84</v>
      </c>
      <c r="Q676" s="6" t="s">
        <v>51</v>
      </c>
      <c r="R676" s="6" t="s">
        <v>96</v>
      </c>
      <c r="S676" s="6" t="s">
        <v>97</v>
      </c>
      <c r="T676" s="41">
        <v>100</v>
      </c>
      <c r="U676" s="41">
        <v>76.814999999999998</v>
      </c>
      <c r="V676" s="41">
        <f>T676*U676</f>
        <v>7681.5</v>
      </c>
      <c r="W676" s="41">
        <f>V676*1.12</f>
        <v>8603.2800000000007</v>
      </c>
      <c r="X676" s="6"/>
      <c r="Y676" s="6">
        <v>2016</v>
      </c>
      <c r="Z676" s="42"/>
    </row>
    <row r="677" spans="1:26" ht="63.75" x14ac:dyDescent="0.2">
      <c r="A677" s="6" t="s">
        <v>2900</v>
      </c>
      <c r="B677" s="5" t="s">
        <v>32</v>
      </c>
      <c r="C677" s="5" t="s">
        <v>2901</v>
      </c>
      <c r="D677" s="5" t="s">
        <v>2902</v>
      </c>
      <c r="E677" s="5" t="s">
        <v>2903</v>
      </c>
      <c r="F677" s="5" t="s">
        <v>2904</v>
      </c>
      <c r="G677" s="5" t="s">
        <v>2905</v>
      </c>
      <c r="H677" s="5" t="s">
        <v>2906</v>
      </c>
      <c r="I677" s="6" t="s">
        <v>47</v>
      </c>
      <c r="J677" s="6">
        <v>0</v>
      </c>
      <c r="K677" s="6">
        <v>430000000</v>
      </c>
      <c r="L677" s="5" t="s">
        <v>40</v>
      </c>
      <c r="M677" s="6" t="s">
        <v>41</v>
      </c>
      <c r="N677" s="6" t="s">
        <v>73</v>
      </c>
      <c r="O677" s="6" t="s">
        <v>43</v>
      </c>
      <c r="P677" s="6" t="s">
        <v>84</v>
      </c>
      <c r="Q677" s="6" t="s">
        <v>51</v>
      </c>
      <c r="R677" s="6" t="s">
        <v>85</v>
      </c>
      <c r="S677" s="6" t="s">
        <v>86</v>
      </c>
      <c r="T677" s="41">
        <v>2500</v>
      </c>
      <c r="U677" s="41">
        <v>6547.5</v>
      </c>
      <c r="V677" s="41"/>
      <c r="W677" s="41"/>
      <c r="X677" s="6"/>
      <c r="Y677" s="6">
        <v>2016</v>
      </c>
      <c r="Z677" s="5"/>
    </row>
    <row r="678" spans="1:26" ht="51" x14ac:dyDescent="0.2">
      <c r="A678" s="6" t="s">
        <v>2907</v>
      </c>
      <c r="B678" s="5" t="s">
        <v>32</v>
      </c>
      <c r="C678" s="5" t="s">
        <v>2901</v>
      </c>
      <c r="D678" s="5" t="s">
        <v>2902</v>
      </c>
      <c r="E678" s="5" t="s">
        <v>2903</v>
      </c>
      <c r="F678" s="5" t="s">
        <v>2904</v>
      </c>
      <c r="G678" s="5" t="s">
        <v>2905</v>
      </c>
      <c r="H678" s="5" t="s">
        <v>2908</v>
      </c>
      <c r="I678" s="6" t="s">
        <v>47</v>
      </c>
      <c r="J678" s="6">
        <v>0</v>
      </c>
      <c r="K678" s="6">
        <v>430000000</v>
      </c>
      <c r="L678" s="5" t="s">
        <v>40</v>
      </c>
      <c r="M678" s="6" t="s">
        <v>49</v>
      </c>
      <c r="N678" s="6" t="s">
        <v>73</v>
      </c>
      <c r="O678" s="6" t="s">
        <v>43</v>
      </c>
      <c r="P678" s="6" t="s">
        <v>84</v>
      </c>
      <c r="Q678" s="6" t="s">
        <v>51</v>
      </c>
      <c r="R678" s="6" t="s">
        <v>85</v>
      </c>
      <c r="S678" s="6" t="s">
        <v>86</v>
      </c>
      <c r="T678" s="41">
        <v>2500</v>
      </c>
      <c r="U678" s="41">
        <v>6547.5</v>
      </c>
      <c r="V678" s="41"/>
      <c r="W678" s="41"/>
      <c r="X678" s="6"/>
      <c r="Y678" s="6">
        <v>2016</v>
      </c>
      <c r="Z678" s="6" t="s">
        <v>2909</v>
      </c>
    </row>
    <row r="679" spans="1:26" ht="51" x14ac:dyDescent="0.2">
      <c r="A679" s="6" t="s">
        <v>2910</v>
      </c>
      <c r="B679" s="5" t="s">
        <v>32</v>
      </c>
      <c r="C679" s="5" t="s">
        <v>2901</v>
      </c>
      <c r="D679" s="5" t="s">
        <v>2902</v>
      </c>
      <c r="E679" s="5" t="s">
        <v>2903</v>
      </c>
      <c r="F679" s="5" t="s">
        <v>2904</v>
      </c>
      <c r="G679" s="5" t="s">
        <v>2905</v>
      </c>
      <c r="H679" s="5" t="s">
        <v>2908</v>
      </c>
      <c r="I679" s="6" t="s">
        <v>47</v>
      </c>
      <c r="J679" s="6">
        <v>0</v>
      </c>
      <c r="K679" s="6">
        <v>430000000</v>
      </c>
      <c r="L679" s="5" t="s">
        <v>40</v>
      </c>
      <c r="M679" s="6" t="s">
        <v>49</v>
      </c>
      <c r="N679" s="6" t="s">
        <v>73</v>
      </c>
      <c r="O679" s="6" t="s">
        <v>43</v>
      </c>
      <c r="P679" s="6" t="s">
        <v>84</v>
      </c>
      <c r="Q679" s="6" t="s">
        <v>51</v>
      </c>
      <c r="R679" s="6" t="s">
        <v>85</v>
      </c>
      <c r="S679" s="6" t="s">
        <v>86</v>
      </c>
      <c r="T679" s="41">
        <v>2500</v>
      </c>
      <c r="U679" s="41">
        <v>6547.5</v>
      </c>
      <c r="V679" s="41"/>
      <c r="W679" s="41"/>
      <c r="X679" s="6"/>
      <c r="Y679" s="6">
        <v>2016</v>
      </c>
      <c r="Z679" s="6" t="s">
        <v>2909</v>
      </c>
    </row>
    <row r="680" spans="1:26" ht="51" x14ac:dyDescent="0.2">
      <c r="A680" s="6" t="s">
        <v>2911</v>
      </c>
      <c r="B680" s="5" t="s">
        <v>32</v>
      </c>
      <c r="C680" s="5" t="s">
        <v>2901</v>
      </c>
      <c r="D680" s="5" t="s">
        <v>2902</v>
      </c>
      <c r="E680" s="5" t="s">
        <v>2903</v>
      </c>
      <c r="F680" s="5" t="s">
        <v>2904</v>
      </c>
      <c r="G680" s="5" t="s">
        <v>2905</v>
      </c>
      <c r="H680" s="5" t="s">
        <v>2908</v>
      </c>
      <c r="I680" s="6" t="s">
        <v>47</v>
      </c>
      <c r="J680" s="6">
        <v>0</v>
      </c>
      <c r="K680" s="6">
        <v>430000000</v>
      </c>
      <c r="L680" s="5" t="s">
        <v>40</v>
      </c>
      <c r="M680" s="6" t="s">
        <v>49</v>
      </c>
      <c r="N680" s="6" t="s">
        <v>73</v>
      </c>
      <c r="O680" s="6" t="s">
        <v>43</v>
      </c>
      <c r="P680" s="6" t="s">
        <v>84</v>
      </c>
      <c r="Q680" s="6" t="s">
        <v>51</v>
      </c>
      <c r="R680" s="6" t="s">
        <v>85</v>
      </c>
      <c r="S680" s="6" t="s">
        <v>86</v>
      </c>
      <c r="T680" s="41">
        <v>1500</v>
      </c>
      <c r="U680" s="41">
        <v>6547.5</v>
      </c>
      <c r="V680" s="41">
        <f>T680*U680</f>
        <v>9821250</v>
      </c>
      <c r="W680" s="41">
        <f>V680*1.12</f>
        <v>10999800.000000002</v>
      </c>
      <c r="X680" s="6"/>
      <c r="Y680" s="6">
        <v>2016</v>
      </c>
      <c r="Z680" s="6" t="s">
        <v>618</v>
      </c>
    </row>
    <row r="681" spans="1:26" ht="63.75" x14ac:dyDescent="0.2">
      <c r="A681" s="6" t="s">
        <v>2912</v>
      </c>
      <c r="B681" s="5" t="s">
        <v>32</v>
      </c>
      <c r="C681" s="5" t="s">
        <v>2901</v>
      </c>
      <c r="D681" s="5" t="s">
        <v>2902</v>
      </c>
      <c r="E681" s="5" t="s">
        <v>2903</v>
      </c>
      <c r="F681" s="5" t="s">
        <v>2904</v>
      </c>
      <c r="G681" s="5" t="s">
        <v>2913</v>
      </c>
      <c r="H681" s="5" t="s">
        <v>2914</v>
      </c>
      <c r="I681" s="6" t="s">
        <v>47</v>
      </c>
      <c r="J681" s="6">
        <v>0</v>
      </c>
      <c r="K681" s="6">
        <v>430000000</v>
      </c>
      <c r="L681" s="5" t="s">
        <v>40</v>
      </c>
      <c r="M681" s="6" t="s">
        <v>41</v>
      </c>
      <c r="N681" s="6" t="s">
        <v>73</v>
      </c>
      <c r="O681" s="6" t="s">
        <v>43</v>
      </c>
      <c r="P681" s="6" t="s">
        <v>84</v>
      </c>
      <c r="Q681" s="6" t="s">
        <v>51</v>
      </c>
      <c r="R681" s="6" t="s">
        <v>85</v>
      </c>
      <c r="S681" s="6" t="s">
        <v>86</v>
      </c>
      <c r="T681" s="41">
        <v>2500</v>
      </c>
      <c r="U681" s="41">
        <v>7830</v>
      </c>
      <c r="V681" s="41"/>
      <c r="W681" s="41"/>
      <c r="X681" s="6"/>
      <c r="Y681" s="6">
        <v>2016</v>
      </c>
      <c r="Z681" s="6"/>
    </row>
    <row r="682" spans="1:26" ht="51" x14ac:dyDescent="0.2">
      <c r="A682" s="6" t="s">
        <v>2915</v>
      </c>
      <c r="B682" s="5" t="s">
        <v>32</v>
      </c>
      <c r="C682" s="5" t="s">
        <v>2901</v>
      </c>
      <c r="D682" s="5" t="s">
        <v>2902</v>
      </c>
      <c r="E682" s="5" t="s">
        <v>2903</v>
      </c>
      <c r="F682" s="5" t="s">
        <v>2904</v>
      </c>
      <c r="G682" s="5" t="s">
        <v>2916</v>
      </c>
      <c r="H682" s="5" t="s">
        <v>2917</v>
      </c>
      <c r="I682" s="6" t="s">
        <v>47</v>
      </c>
      <c r="J682" s="6">
        <v>0</v>
      </c>
      <c r="K682" s="6">
        <v>430000000</v>
      </c>
      <c r="L682" s="5" t="s">
        <v>40</v>
      </c>
      <c r="M682" s="6" t="s">
        <v>49</v>
      </c>
      <c r="N682" s="6" t="s">
        <v>73</v>
      </c>
      <c r="O682" s="6" t="s">
        <v>43</v>
      </c>
      <c r="P682" s="6" t="s">
        <v>84</v>
      </c>
      <c r="Q682" s="6" t="s">
        <v>51</v>
      </c>
      <c r="R682" s="6" t="s">
        <v>85</v>
      </c>
      <c r="S682" s="6" t="s">
        <v>86</v>
      </c>
      <c r="T682" s="41">
        <v>2500</v>
      </c>
      <c r="U682" s="41">
        <v>7830</v>
      </c>
      <c r="V682" s="41"/>
      <c r="W682" s="44"/>
      <c r="X682" s="6"/>
      <c r="Y682" s="6">
        <v>2016</v>
      </c>
      <c r="Z682" s="6" t="s">
        <v>2909</v>
      </c>
    </row>
    <row r="683" spans="1:26" ht="51" x14ac:dyDescent="0.2">
      <c r="A683" s="6" t="s">
        <v>2918</v>
      </c>
      <c r="B683" s="5" t="s">
        <v>32</v>
      </c>
      <c r="C683" s="5" t="s">
        <v>2901</v>
      </c>
      <c r="D683" s="5" t="s">
        <v>2902</v>
      </c>
      <c r="E683" s="5" t="s">
        <v>2903</v>
      </c>
      <c r="F683" s="5" t="s">
        <v>2904</v>
      </c>
      <c r="G683" s="5" t="s">
        <v>2916</v>
      </c>
      <c r="H683" s="5" t="s">
        <v>2917</v>
      </c>
      <c r="I683" s="6" t="s">
        <v>47</v>
      </c>
      <c r="J683" s="6">
        <v>0</v>
      </c>
      <c r="K683" s="6">
        <v>430000000</v>
      </c>
      <c r="L683" s="5" t="s">
        <v>40</v>
      </c>
      <c r="M683" s="6" t="s">
        <v>49</v>
      </c>
      <c r="N683" s="6" t="s">
        <v>73</v>
      </c>
      <c r="O683" s="6" t="s">
        <v>43</v>
      </c>
      <c r="P683" s="6" t="s">
        <v>84</v>
      </c>
      <c r="Q683" s="6" t="s">
        <v>51</v>
      </c>
      <c r="R683" s="6" t="s">
        <v>85</v>
      </c>
      <c r="S683" s="6" t="s">
        <v>86</v>
      </c>
      <c r="T683" s="41">
        <v>2500</v>
      </c>
      <c r="U683" s="41">
        <v>7830</v>
      </c>
      <c r="V683" s="41"/>
      <c r="W683" s="44"/>
      <c r="X683" s="6"/>
      <c r="Y683" s="6">
        <v>2016</v>
      </c>
      <c r="Z683" s="6" t="s">
        <v>2919</v>
      </c>
    </row>
    <row r="684" spans="1:26" ht="51" x14ac:dyDescent="0.2">
      <c r="A684" s="6" t="s">
        <v>2920</v>
      </c>
      <c r="B684" s="5" t="s">
        <v>32</v>
      </c>
      <c r="C684" s="5" t="s">
        <v>2901</v>
      </c>
      <c r="D684" s="5" t="s">
        <v>2902</v>
      </c>
      <c r="E684" s="5" t="s">
        <v>2903</v>
      </c>
      <c r="F684" s="5" t="s">
        <v>2904</v>
      </c>
      <c r="G684" s="5" t="s">
        <v>2916</v>
      </c>
      <c r="H684" s="5" t="s">
        <v>2917</v>
      </c>
      <c r="I684" s="6" t="s">
        <v>47</v>
      </c>
      <c r="J684" s="6">
        <v>0</v>
      </c>
      <c r="K684" s="6">
        <v>430000000</v>
      </c>
      <c r="L684" s="5" t="s">
        <v>40</v>
      </c>
      <c r="M684" s="6" t="s">
        <v>49</v>
      </c>
      <c r="N684" s="6" t="s">
        <v>73</v>
      </c>
      <c r="O684" s="6" t="s">
        <v>43</v>
      </c>
      <c r="P684" s="6" t="s">
        <v>84</v>
      </c>
      <c r="Q684" s="6" t="s">
        <v>51</v>
      </c>
      <c r="R684" s="6" t="s">
        <v>85</v>
      </c>
      <c r="S684" s="6" t="s">
        <v>86</v>
      </c>
      <c r="T684" s="41">
        <v>1500</v>
      </c>
      <c r="U684" s="41">
        <v>7830</v>
      </c>
      <c r="V684" s="41">
        <f>T684*U684</f>
        <v>11745000</v>
      </c>
      <c r="W684" s="44">
        <f>V684*1.12</f>
        <v>13154400.000000002</v>
      </c>
      <c r="X684" s="6"/>
      <c r="Y684" s="6">
        <v>2016</v>
      </c>
      <c r="Z684" s="6" t="s">
        <v>618</v>
      </c>
    </row>
    <row r="685" spans="1:26" ht="216.75" x14ac:dyDescent="0.2">
      <c r="A685" s="6" t="s">
        <v>2921</v>
      </c>
      <c r="B685" s="5" t="s">
        <v>32</v>
      </c>
      <c r="C685" s="5" t="s">
        <v>2922</v>
      </c>
      <c r="D685" s="5" t="s">
        <v>2923</v>
      </c>
      <c r="E685" s="5" t="s">
        <v>2924</v>
      </c>
      <c r="F685" s="5" t="s">
        <v>2925</v>
      </c>
      <c r="G685" s="5" t="s">
        <v>2926</v>
      </c>
      <c r="H685" s="5" t="s">
        <v>2927</v>
      </c>
      <c r="I685" s="6" t="s">
        <v>60</v>
      </c>
      <c r="J685" s="6">
        <v>0</v>
      </c>
      <c r="K685" s="6">
        <v>430000000</v>
      </c>
      <c r="L685" s="5" t="s">
        <v>40</v>
      </c>
      <c r="M685" s="6" t="s">
        <v>41</v>
      </c>
      <c r="N685" s="6" t="s">
        <v>73</v>
      </c>
      <c r="O685" s="6" t="s">
        <v>43</v>
      </c>
      <c r="P685" s="6" t="s">
        <v>84</v>
      </c>
      <c r="Q685" s="6" t="s">
        <v>51</v>
      </c>
      <c r="R685" s="6" t="s">
        <v>96</v>
      </c>
      <c r="S685" s="6" t="s">
        <v>97</v>
      </c>
      <c r="T685" s="41">
        <v>20</v>
      </c>
      <c r="U685" s="41">
        <v>120420</v>
      </c>
      <c r="V685" s="41"/>
      <c r="W685" s="41"/>
      <c r="X685" s="6"/>
      <c r="Y685" s="6">
        <v>2016</v>
      </c>
      <c r="Z685" s="5"/>
    </row>
    <row r="686" spans="1:26" ht="114.75" x14ac:dyDescent="0.2">
      <c r="A686" s="6" t="s">
        <v>2928</v>
      </c>
      <c r="B686" s="5" t="s">
        <v>32</v>
      </c>
      <c r="C686" s="5" t="s">
        <v>2922</v>
      </c>
      <c r="D686" s="5" t="s">
        <v>2923</v>
      </c>
      <c r="E686" s="5" t="s">
        <v>2924</v>
      </c>
      <c r="F686" s="5" t="s">
        <v>2925</v>
      </c>
      <c r="G686" s="9" t="s">
        <v>2929</v>
      </c>
      <c r="H686" s="5" t="s">
        <v>2930</v>
      </c>
      <c r="I686" s="6" t="s">
        <v>60</v>
      </c>
      <c r="J686" s="6">
        <v>0</v>
      </c>
      <c r="K686" s="6">
        <v>430000000</v>
      </c>
      <c r="L686" s="5" t="s">
        <v>40</v>
      </c>
      <c r="M686" s="6" t="s">
        <v>591</v>
      </c>
      <c r="N686" s="6" t="s">
        <v>73</v>
      </c>
      <c r="O686" s="6" t="s">
        <v>43</v>
      </c>
      <c r="P686" s="6" t="s">
        <v>84</v>
      </c>
      <c r="Q686" s="6" t="s">
        <v>51</v>
      </c>
      <c r="R686" s="6" t="s">
        <v>96</v>
      </c>
      <c r="S686" s="6" t="s">
        <v>97</v>
      </c>
      <c r="T686" s="41">
        <v>10</v>
      </c>
      <c r="U686" s="41">
        <v>317800</v>
      </c>
      <c r="V686" s="41">
        <f>T686*U686</f>
        <v>3178000</v>
      </c>
      <c r="W686" s="41">
        <f>V686*1.12</f>
        <v>3559360.0000000005</v>
      </c>
      <c r="X686" s="6"/>
      <c r="Y686" s="6">
        <v>2016</v>
      </c>
      <c r="Z686" s="6" t="s">
        <v>1578</v>
      </c>
    </row>
    <row r="687" spans="1:26" ht="63.75" x14ac:dyDescent="0.2">
      <c r="A687" s="6" t="s">
        <v>2931</v>
      </c>
      <c r="B687" s="5" t="s">
        <v>32</v>
      </c>
      <c r="C687" s="5" t="s">
        <v>2922</v>
      </c>
      <c r="D687" s="5" t="s">
        <v>2923</v>
      </c>
      <c r="E687" s="5" t="s">
        <v>2924</v>
      </c>
      <c r="F687" s="5" t="s">
        <v>2925</v>
      </c>
      <c r="G687" s="5" t="s">
        <v>2932</v>
      </c>
      <c r="H687" s="5" t="s">
        <v>2933</v>
      </c>
      <c r="I687" s="6" t="s">
        <v>60</v>
      </c>
      <c r="J687" s="6">
        <v>0</v>
      </c>
      <c r="K687" s="6">
        <v>430000000</v>
      </c>
      <c r="L687" s="5" t="s">
        <v>40</v>
      </c>
      <c r="M687" s="6" t="s">
        <v>41</v>
      </c>
      <c r="N687" s="6" t="s">
        <v>73</v>
      </c>
      <c r="O687" s="6" t="s">
        <v>43</v>
      </c>
      <c r="P687" s="6" t="s">
        <v>84</v>
      </c>
      <c r="Q687" s="6" t="s">
        <v>51</v>
      </c>
      <c r="R687" s="6" t="s">
        <v>96</v>
      </c>
      <c r="S687" s="6" t="s">
        <v>97</v>
      </c>
      <c r="T687" s="41">
        <v>20</v>
      </c>
      <c r="U687" s="41">
        <v>36040.275000000001</v>
      </c>
      <c r="V687" s="41"/>
      <c r="W687" s="41"/>
      <c r="X687" s="6"/>
      <c r="Y687" s="6">
        <v>2016</v>
      </c>
      <c r="Z687" s="5"/>
    </row>
    <row r="688" spans="1:26" ht="114.75" x14ac:dyDescent="0.2">
      <c r="A688" s="6" t="s">
        <v>2934</v>
      </c>
      <c r="B688" s="5" t="s">
        <v>32</v>
      </c>
      <c r="C688" s="5" t="s">
        <v>2922</v>
      </c>
      <c r="D688" s="5" t="s">
        <v>2923</v>
      </c>
      <c r="E688" s="5" t="s">
        <v>2924</v>
      </c>
      <c r="F688" s="5" t="s">
        <v>2925</v>
      </c>
      <c r="G688" s="9" t="s">
        <v>2935</v>
      </c>
      <c r="H688" s="5" t="s">
        <v>2936</v>
      </c>
      <c r="I688" s="6" t="s">
        <v>60</v>
      </c>
      <c r="J688" s="6">
        <v>0</v>
      </c>
      <c r="K688" s="6">
        <v>430000000</v>
      </c>
      <c r="L688" s="5" t="s">
        <v>40</v>
      </c>
      <c r="M688" s="6" t="s">
        <v>591</v>
      </c>
      <c r="N688" s="6" t="s">
        <v>73</v>
      </c>
      <c r="O688" s="6" t="s">
        <v>43</v>
      </c>
      <c r="P688" s="6" t="s">
        <v>84</v>
      </c>
      <c r="Q688" s="6" t="s">
        <v>51</v>
      </c>
      <c r="R688" s="6" t="s">
        <v>96</v>
      </c>
      <c r="S688" s="6" t="s">
        <v>97</v>
      </c>
      <c r="T688" s="41">
        <v>10</v>
      </c>
      <c r="U688" s="41">
        <v>312300</v>
      </c>
      <c r="V688" s="41">
        <f t="shared" ref="V688:V695" si="59">T688*U688</f>
        <v>3123000</v>
      </c>
      <c r="W688" s="41">
        <f t="shared" ref="W688:W695" si="60">V688*1.12</f>
        <v>3497760.0000000005</v>
      </c>
      <c r="X688" s="6"/>
      <c r="Y688" s="6">
        <v>2016</v>
      </c>
      <c r="Z688" s="6" t="s">
        <v>1578</v>
      </c>
    </row>
    <row r="689" spans="1:26" ht="51" x14ac:dyDescent="0.2">
      <c r="A689" s="6" t="s">
        <v>2937</v>
      </c>
      <c r="B689" s="5" t="s">
        <v>32</v>
      </c>
      <c r="C689" s="5" t="s">
        <v>2938</v>
      </c>
      <c r="D689" s="5" t="s">
        <v>1551</v>
      </c>
      <c r="E689" s="5" t="s">
        <v>2939</v>
      </c>
      <c r="F689" s="5" t="s">
        <v>2940</v>
      </c>
      <c r="G689" s="5" t="s">
        <v>2941</v>
      </c>
      <c r="H689" s="5" t="s">
        <v>2942</v>
      </c>
      <c r="I689" s="6" t="s">
        <v>47</v>
      </c>
      <c r="J689" s="6">
        <v>0</v>
      </c>
      <c r="K689" s="6">
        <v>430000000</v>
      </c>
      <c r="L689" s="5" t="s">
        <v>40</v>
      </c>
      <c r="M689" s="6" t="s">
        <v>41</v>
      </c>
      <c r="N689" s="6" t="s">
        <v>73</v>
      </c>
      <c r="O689" s="6" t="s">
        <v>43</v>
      </c>
      <c r="P689" s="6" t="s">
        <v>84</v>
      </c>
      <c r="Q689" s="6" t="s">
        <v>51</v>
      </c>
      <c r="R689" s="6">
        <v>736</v>
      </c>
      <c r="S689" s="6" t="s">
        <v>213</v>
      </c>
      <c r="T689" s="41">
        <v>400</v>
      </c>
      <c r="U689" s="41">
        <v>8424</v>
      </c>
      <c r="V689" s="41">
        <f t="shared" si="59"/>
        <v>3369600</v>
      </c>
      <c r="W689" s="41">
        <f t="shared" si="60"/>
        <v>3773952.0000000005</v>
      </c>
      <c r="X689" s="6"/>
      <c r="Y689" s="6">
        <v>2016</v>
      </c>
      <c r="Z689" s="42"/>
    </row>
    <row r="690" spans="1:26" ht="51" x14ac:dyDescent="0.2">
      <c r="A690" s="6" t="s">
        <v>2943</v>
      </c>
      <c r="B690" s="5" t="s">
        <v>32</v>
      </c>
      <c r="C690" s="5" t="s">
        <v>2944</v>
      </c>
      <c r="D690" s="5" t="s">
        <v>2945</v>
      </c>
      <c r="E690" s="5" t="s">
        <v>2946</v>
      </c>
      <c r="F690" s="5" t="s">
        <v>2947</v>
      </c>
      <c r="G690" s="5" t="s">
        <v>2948</v>
      </c>
      <c r="H690" s="5" t="s">
        <v>2949</v>
      </c>
      <c r="I690" s="6" t="s">
        <v>47</v>
      </c>
      <c r="J690" s="6">
        <v>0</v>
      </c>
      <c r="K690" s="6">
        <v>430000000</v>
      </c>
      <c r="L690" s="5" t="s">
        <v>40</v>
      </c>
      <c r="M690" s="6" t="s">
        <v>41</v>
      </c>
      <c r="N690" s="6" t="s">
        <v>73</v>
      </c>
      <c r="O690" s="6" t="s">
        <v>43</v>
      </c>
      <c r="P690" s="6" t="s">
        <v>84</v>
      </c>
      <c r="Q690" s="6" t="s">
        <v>51</v>
      </c>
      <c r="R690" s="6">
        <v>736</v>
      </c>
      <c r="S690" s="6" t="s">
        <v>213</v>
      </c>
      <c r="T690" s="41">
        <v>400</v>
      </c>
      <c r="U690" s="41">
        <v>2754</v>
      </c>
      <c r="V690" s="41">
        <f t="shared" si="59"/>
        <v>1101600</v>
      </c>
      <c r="W690" s="41">
        <f t="shared" si="60"/>
        <v>1233792.0000000002</v>
      </c>
      <c r="X690" s="6"/>
      <c r="Y690" s="6">
        <v>2016</v>
      </c>
      <c r="Z690" s="42"/>
    </row>
    <row r="691" spans="1:26" ht="76.5" x14ac:dyDescent="0.2">
      <c r="A691" s="6" t="s">
        <v>2950</v>
      </c>
      <c r="B691" s="5" t="s">
        <v>32</v>
      </c>
      <c r="C691" s="5" t="s">
        <v>2951</v>
      </c>
      <c r="D691" s="5" t="s">
        <v>2952</v>
      </c>
      <c r="E691" s="5" t="s">
        <v>2953</v>
      </c>
      <c r="F691" s="5" t="s">
        <v>2954</v>
      </c>
      <c r="G691" s="5" t="s">
        <v>2955</v>
      </c>
      <c r="H691" s="5" t="s">
        <v>2956</v>
      </c>
      <c r="I691" s="6" t="s">
        <v>47</v>
      </c>
      <c r="J691" s="6">
        <v>0</v>
      </c>
      <c r="K691" s="6">
        <v>430000000</v>
      </c>
      <c r="L691" s="5" t="s">
        <v>40</v>
      </c>
      <c r="M691" s="6" t="s">
        <v>41</v>
      </c>
      <c r="N691" s="6" t="s">
        <v>73</v>
      </c>
      <c r="O691" s="6" t="s">
        <v>43</v>
      </c>
      <c r="P691" s="6" t="s">
        <v>84</v>
      </c>
      <c r="Q691" s="6" t="s">
        <v>51</v>
      </c>
      <c r="R691" s="6" t="s">
        <v>96</v>
      </c>
      <c r="S691" s="6" t="s">
        <v>97</v>
      </c>
      <c r="T691" s="41">
        <v>150</v>
      </c>
      <c r="U691" s="41">
        <v>45886.5</v>
      </c>
      <c r="V691" s="41">
        <f t="shared" si="59"/>
        <v>6882975</v>
      </c>
      <c r="W691" s="41">
        <f t="shared" si="60"/>
        <v>7708932.0000000009</v>
      </c>
      <c r="X691" s="6"/>
      <c r="Y691" s="6">
        <v>2016</v>
      </c>
      <c r="Z691" s="42"/>
    </row>
    <row r="692" spans="1:26" ht="51" x14ac:dyDescent="0.2">
      <c r="A692" s="6" t="s">
        <v>2957</v>
      </c>
      <c r="B692" s="5" t="s">
        <v>32</v>
      </c>
      <c r="C692" s="5" t="s">
        <v>2958</v>
      </c>
      <c r="D692" s="5" t="s">
        <v>2959</v>
      </c>
      <c r="E692" s="5" t="s">
        <v>2960</v>
      </c>
      <c r="F692" s="5" t="s">
        <v>2961</v>
      </c>
      <c r="G692" s="5" t="s">
        <v>2962</v>
      </c>
      <c r="H692" s="5" t="s">
        <v>2963</v>
      </c>
      <c r="I692" s="6" t="s">
        <v>60</v>
      </c>
      <c r="J692" s="6">
        <v>0</v>
      </c>
      <c r="K692" s="6">
        <v>430000000</v>
      </c>
      <c r="L692" s="5" t="s">
        <v>40</v>
      </c>
      <c r="M692" s="6" t="s">
        <v>41</v>
      </c>
      <c r="N692" s="6" t="s">
        <v>73</v>
      </c>
      <c r="O692" s="6" t="s">
        <v>43</v>
      </c>
      <c r="P692" s="6" t="s">
        <v>84</v>
      </c>
      <c r="Q692" s="6" t="s">
        <v>51</v>
      </c>
      <c r="R692" s="6" t="s">
        <v>96</v>
      </c>
      <c r="S692" s="6" t="s">
        <v>97</v>
      </c>
      <c r="T692" s="41">
        <v>10</v>
      </c>
      <c r="U692" s="41">
        <v>15795</v>
      </c>
      <c r="V692" s="41">
        <f t="shared" si="59"/>
        <v>157950</v>
      </c>
      <c r="W692" s="41">
        <f t="shared" si="60"/>
        <v>176904.00000000003</v>
      </c>
      <c r="X692" s="6"/>
      <c r="Y692" s="6">
        <v>2016</v>
      </c>
      <c r="Z692" s="42"/>
    </row>
    <row r="693" spans="1:26" ht="165.75" x14ac:dyDescent="0.2">
      <c r="A693" s="6" t="s">
        <v>2964</v>
      </c>
      <c r="B693" s="5" t="s">
        <v>32</v>
      </c>
      <c r="C693" s="5" t="s">
        <v>2958</v>
      </c>
      <c r="D693" s="5" t="s">
        <v>2959</v>
      </c>
      <c r="E693" s="5" t="s">
        <v>2965</v>
      </c>
      <c r="F693" s="5" t="s">
        <v>2966</v>
      </c>
      <c r="G693" s="5" t="s">
        <v>2967</v>
      </c>
      <c r="H693" s="5" t="s">
        <v>2966</v>
      </c>
      <c r="I693" s="6" t="s">
        <v>60</v>
      </c>
      <c r="J693" s="6">
        <v>0</v>
      </c>
      <c r="K693" s="6">
        <v>430000000</v>
      </c>
      <c r="L693" s="5" t="s">
        <v>40</v>
      </c>
      <c r="M693" s="6" t="s">
        <v>41</v>
      </c>
      <c r="N693" s="6" t="s">
        <v>73</v>
      </c>
      <c r="O693" s="6" t="s">
        <v>43</v>
      </c>
      <c r="P693" s="6" t="s">
        <v>84</v>
      </c>
      <c r="Q693" s="6" t="s">
        <v>51</v>
      </c>
      <c r="R693" s="6" t="s">
        <v>96</v>
      </c>
      <c r="S693" s="6" t="s">
        <v>97</v>
      </c>
      <c r="T693" s="41">
        <v>10</v>
      </c>
      <c r="U693" s="41">
        <v>17550</v>
      </c>
      <c r="V693" s="41">
        <f t="shared" si="59"/>
        <v>175500</v>
      </c>
      <c r="W693" s="41">
        <f t="shared" si="60"/>
        <v>196560.00000000003</v>
      </c>
      <c r="X693" s="6"/>
      <c r="Y693" s="6">
        <v>2016</v>
      </c>
      <c r="Z693" s="42"/>
    </row>
    <row r="694" spans="1:26" ht="127.5" x14ac:dyDescent="0.2">
      <c r="A694" s="6" t="s">
        <v>2968</v>
      </c>
      <c r="B694" s="5" t="s">
        <v>32</v>
      </c>
      <c r="C694" s="5" t="s">
        <v>2958</v>
      </c>
      <c r="D694" s="5" t="s">
        <v>2959</v>
      </c>
      <c r="E694" s="5" t="s">
        <v>2969</v>
      </c>
      <c r="F694" s="5" t="s">
        <v>2970</v>
      </c>
      <c r="G694" s="5" t="s">
        <v>2971</v>
      </c>
      <c r="H694" s="5" t="s">
        <v>2970</v>
      </c>
      <c r="I694" s="6" t="s">
        <v>60</v>
      </c>
      <c r="J694" s="6">
        <v>0</v>
      </c>
      <c r="K694" s="6">
        <v>430000000</v>
      </c>
      <c r="L694" s="5" t="s">
        <v>40</v>
      </c>
      <c r="M694" s="6" t="s">
        <v>41</v>
      </c>
      <c r="N694" s="6" t="s">
        <v>73</v>
      </c>
      <c r="O694" s="6" t="s">
        <v>43</v>
      </c>
      <c r="P694" s="6" t="s">
        <v>84</v>
      </c>
      <c r="Q694" s="6" t="s">
        <v>51</v>
      </c>
      <c r="R694" s="6" t="s">
        <v>96</v>
      </c>
      <c r="S694" s="6" t="s">
        <v>97</v>
      </c>
      <c r="T694" s="41">
        <v>10</v>
      </c>
      <c r="U694" s="41">
        <v>20250</v>
      </c>
      <c r="V694" s="41">
        <f t="shared" si="59"/>
        <v>202500</v>
      </c>
      <c r="W694" s="41">
        <f t="shared" si="60"/>
        <v>226800.00000000003</v>
      </c>
      <c r="X694" s="6"/>
      <c r="Y694" s="6">
        <v>2016</v>
      </c>
      <c r="Z694" s="42"/>
    </row>
    <row r="695" spans="1:26" ht="51" x14ac:dyDescent="0.2">
      <c r="A695" s="6" t="s">
        <v>2972</v>
      </c>
      <c r="B695" s="5" t="s">
        <v>32</v>
      </c>
      <c r="C695" s="5" t="s">
        <v>2973</v>
      </c>
      <c r="D695" s="10" t="s">
        <v>1150</v>
      </c>
      <c r="E695" s="5" t="s">
        <v>2974</v>
      </c>
      <c r="F695" s="10" t="s">
        <v>2975</v>
      </c>
      <c r="G695" s="5" t="s">
        <v>2976</v>
      </c>
      <c r="H695" s="5" t="s">
        <v>2977</v>
      </c>
      <c r="I695" s="6" t="s">
        <v>47</v>
      </c>
      <c r="J695" s="6">
        <v>0</v>
      </c>
      <c r="K695" s="6">
        <v>430000000</v>
      </c>
      <c r="L695" s="5" t="s">
        <v>40</v>
      </c>
      <c r="M695" s="6" t="s">
        <v>41</v>
      </c>
      <c r="N695" s="6" t="s">
        <v>73</v>
      </c>
      <c r="O695" s="6" t="s">
        <v>43</v>
      </c>
      <c r="P695" s="6" t="s">
        <v>84</v>
      </c>
      <c r="Q695" s="6" t="s">
        <v>51</v>
      </c>
      <c r="R695" s="6" t="s">
        <v>85</v>
      </c>
      <c r="S695" s="6" t="s">
        <v>86</v>
      </c>
      <c r="T695" s="41">
        <v>750</v>
      </c>
      <c r="U695" s="41">
        <v>1525.5</v>
      </c>
      <c r="V695" s="41">
        <f t="shared" si="59"/>
        <v>1144125</v>
      </c>
      <c r="W695" s="41">
        <f t="shared" si="60"/>
        <v>1281420.0000000002</v>
      </c>
      <c r="X695" s="6"/>
      <c r="Y695" s="6">
        <v>2016</v>
      </c>
      <c r="Z695" s="42"/>
    </row>
    <row r="696" spans="1:26" ht="51" x14ac:dyDescent="0.2">
      <c r="A696" s="6" t="s">
        <v>2978</v>
      </c>
      <c r="B696" s="5" t="s">
        <v>32</v>
      </c>
      <c r="C696" s="5" t="s">
        <v>2979</v>
      </c>
      <c r="D696" s="5" t="s">
        <v>1150</v>
      </c>
      <c r="E696" s="5" t="s">
        <v>2980</v>
      </c>
      <c r="F696" s="5" t="s">
        <v>2981</v>
      </c>
      <c r="G696" s="5" t="s">
        <v>2982</v>
      </c>
      <c r="H696" s="5" t="s">
        <v>2983</v>
      </c>
      <c r="I696" s="6" t="s">
        <v>47</v>
      </c>
      <c r="J696" s="6">
        <v>0</v>
      </c>
      <c r="K696" s="6">
        <v>430000000</v>
      </c>
      <c r="L696" s="5" t="s">
        <v>40</v>
      </c>
      <c r="M696" s="6" t="s">
        <v>41</v>
      </c>
      <c r="N696" s="6" t="s">
        <v>73</v>
      </c>
      <c r="O696" s="6" t="s">
        <v>43</v>
      </c>
      <c r="P696" s="6" t="s">
        <v>84</v>
      </c>
      <c r="Q696" s="6" t="s">
        <v>51</v>
      </c>
      <c r="R696" s="6" t="s">
        <v>85</v>
      </c>
      <c r="S696" s="6" t="s">
        <v>86</v>
      </c>
      <c r="T696" s="41">
        <v>1300</v>
      </c>
      <c r="U696" s="41">
        <v>155.25</v>
      </c>
      <c r="V696" s="41"/>
      <c r="W696" s="41"/>
      <c r="X696" s="6"/>
      <c r="Y696" s="6">
        <v>2016</v>
      </c>
      <c r="Z696" s="6"/>
    </row>
    <row r="697" spans="1:26" ht="51" x14ac:dyDescent="0.2">
      <c r="A697" s="6" t="s">
        <v>2984</v>
      </c>
      <c r="B697" s="5" t="s">
        <v>32</v>
      </c>
      <c r="C697" s="5" t="s">
        <v>2979</v>
      </c>
      <c r="D697" s="5" t="s">
        <v>1150</v>
      </c>
      <c r="E697" s="5" t="s">
        <v>2980</v>
      </c>
      <c r="F697" s="5" t="s">
        <v>2981</v>
      </c>
      <c r="G697" s="5" t="s">
        <v>2982</v>
      </c>
      <c r="H697" s="5" t="s">
        <v>2983</v>
      </c>
      <c r="I697" s="6" t="s">
        <v>47</v>
      </c>
      <c r="J697" s="6">
        <v>0</v>
      </c>
      <c r="K697" s="6">
        <v>430000000</v>
      </c>
      <c r="L697" s="5" t="s">
        <v>40</v>
      </c>
      <c r="M697" s="6" t="s">
        <v>685</v>
      </c>
      <c r="N697" s="6" t="s">
        <v>73</v>
      </c>
      <c r="O697" s="6" t="s">
        <v>43</v>
      </c>
      <c r="P697" s="6" t="s">
        <v>84</v>
      </c>
      <c r="Q697" s="6" t="s">
        <v>51</v>
      </c>
      <c r="R697" s="6" t="s">
        <v>85</v>
      </c>
      <c r="S697" s="6" t="s">
        <v>86</v>
      </c>
      <c r="T697" s="41">
        <v>1300</v>
      </c>
      <c r="U697" s="41">
        <v>155.25</v>
      </c>
      <c r="V697" s="41">
        <f>T697*U697</f>
        <v>201825</v>
      </c>
      <c r="W697" s="41">
        <f>V697*1.12</f>
        <v>226044.00000000003</v>
      </c>
      <c r="X697" s="6"/>
      <c r="Y697" s="6">
        <v>2016</v>
      </c>
      <c r="Z697" s="6" t="s">
        <v>686</v>
      </c>
    </row>
    <row r="698" spans="1:26" ht="51" x14ac:dyDescent="0.2">
      <c r="A698" s="6" t="s">
        <v>2985</v>
      </c>
      <c r="B698" s="5" t="s">
        <v>32</v>
      </c>
      <c r="C698" s="5" t="s">
        <v>2986</v>
      </c>
      <c r="D698" s="5" t="s">
        <v>1150</v>
      </c>
      <c r="E698" s="5" t="s">
        <v>2980</v>
      </c>
      <c r="F698" s="5" t="s">
        <v>2987</v>
      </c>
      <c r="G698" s="5" t="s">
        <v>2988</v>
      </c>
      <c r="H698" s="5" t="s">
        <v>2989</v>
      </c>
      <c r="I698" s="6" t="s">
        <v>47</v>
      </c>
      <c r="J698" s="6">
        <v>0</v>
      </c>
      <c r="K698" s="6">
        <v>430000000</v>
      </c>
      <c r="L698" s="5" t="s">
        <v>40</v>
      </c>
      <c r="M698" s="6" t="s">
        <v>41</v>
      </c>
      <c r="N698" s="6" t="s">
        <v>73</v>
      </c>
      <c r="O698" s="6" t="s">
        <v>43</v>
      </c>
      <c r="P698" s="6" t="s">
        <v>84</v>
      </c>
      <c r="Q698" s="6" t="s">
        <v>51</v>
      </c>
      <c r="R698" s="6" t="s">
        <v>85</v>
      </c>
      <c r="S698" s="6" t="s">
        <v>86</v>
      </c>
      <c r="T698" s="41">
        <v>1300</v>
      </c>
      <c r="U698" s="41">
        <v>157.45050000000001</v>
      </c>
      <c r="V698" s="41"/>
      <c r="W698" s="41"/>
      <c r="X698" s="6"/>
      <c r="Y698" s="6">
        <v>2016</v>
      </c>
      <c r="Z698" s="6"/>
    </row>
    <row r="699" spans="1:26" ht="51" x14ac:dyDescent="0.2">
      <c r="A699" s="6" t="s">
        <v>2990</v>
      </c>
      <c r="B699" s="5" t="s">
        <v>32</v>
      </c>
      <c r="C699" s="5" t="s">
        <v>2986</v>
      </c>
      <c r="D699" s="5" t="s">
        <v>1150</v>
      </c>
      <c r="E699" s="5" t="s">
        <v>2980</v>
      </c>
      <c r="F699" s="5" t="s">
        <v>2987</v>
      </c>
      <c r="G699" s="5" t="s">
        <v>2988</v>
      </c>
      <c r="H699" s="5" t="s">
        <v>2989</v>
      </c>
      <c r="I699" s="6" t="s">
        <v>47</v>
      </c>
      <c r="J699" s="6">
        <v>0</v>
      </c>
      <c r="K699" s="6">
        <v>430000000</v>
      </c>
      <c r="L699" s="5" t="s">
        <v>40</v>
      </c>
      <c r="M699" s="6" t="s">
        <v>685</v>
      </c>
      <c r="N699" s="6" t="s">
        <v>73</v>
      </c>
      <c r="O699" s="6" t="s">
        <v>43</v>
      </c>
      <c r="P699" s="6" t="s">
        <v>84</v>
      </c>
      <c r="Q699" s="6" t="s">
        <v>51</v>
      </c>
      <c r="R699" s="6" t="s">
        <v>85</v>
      </c>
      <c r="S699" s="6" t="s">
        <v>86</v>
      </c>
      <c r="T699" s="41">
        <v>1300</v>
      </c>
      <c r="U699" s="41">
        <v>157.45050000000001</v>
      </c>
      <c r="V699" s="41">
        <f>T699*U699</f>
        <v>204685.65</v>
      </c>
      <c r="W699" s="41">
        <f>V699*1.12</f>
        <v>229247.92800000001</v>
      </c>
      <c r="X699" s="6"/>
      <c r="Y699" s="6">
        <v>2016</v>
      </c>
      <c r="Z699" s="6" t="s">
        <v>686</v>
      </c>
    </row>
    <row r="700" spans="1:26" ht="51" x14ac:dyDescent="0.2">
      <c r="A700" s="6" t="s">
        <v>2991</v>
      </c>
      <c r="B700" s="5" t="s">
        <v>32</v>
      </c>
      <c r="C700" s="5" t="s">
        <v>2992</v>
      </c>
      <c r="D700" s="5" t="s">
        <v>1150</v>
      </c>
      <c r="E700" s="5" t="s">
        <v>2980</v>
      </c>
      <c r="F700" s="5" t="s">
        <v>2993</v>
      </c>
      <c r="G700" s="5" t="s">
        <v>2994</v>
      </c>
      <c r="H700" s="5" t="s">
        <v>2995</v>
      </c>
      <c r="I700" s="6" t="s">
        <v>47</v>
      </c>
      <c r="J700" s="6">
        <v>0</v>
      </c>
      <c r="K700" s="6">
        <v>430000000</v>
      </c>
      <c r="L700" s="5" t="s">
        <v>40</v>
      </c>
      <c r="M700" s="6" t="s">
        <v>41</v>
      </c>
      <c r="N700" s="6" t="s">
        <v>73</v>
      </c>
      <c r="O700" s="6" t="s">
        <v>43</v>
      </c>
      <c r="P700" s="6" t="s">
        <v>84</v>
      </c>
      <c r="Q700" s="6" t="s">
        <v>51</v>
      </c>
      <c r="R700" s="6" t="s">
        <v>85</v>
      </c>
      <c r="S700" s="6" t="s">
        <v>86</v>
      </c>
      <c r="T700" s="41">
        <v>600</v>
      </c>
      <c r="U700" s="41">
        <v>621.13499999999999</v>
      </c>
      <c r="V700" s="41"/>
      <c r="W700" s="41"/>
      <c r="X700" s="6"/>
      <c r="Y700" s="6">
        <v>2016</v>
      </c>
      <c r="Z700" s="6"/>
    </row>
    <row r="701" spans="1:26" ht="51" x14ac:dyDescent="0.2">
      <c r="A701" s="6" t="s">
        <v>2996</v>
      </c>
      <c r="B701" s="5" t="s">
        <v>32</v>
      </c>
      <c r="C701" s="5" t="s">
        <v>2992</v>
      </c>
      <c r="D701" s="5" t="s">
        <v>1150</v>
      </c>
      <c r="E701" s="5" t="s">
        <v>2980</v>
      </c>
      <c r="F701" s="5" t="s">
        <v>2993</v>
      </c>
      <c r="G701" s="5" t="s">
        <v>2994</v>
      </c>
      <c r="H701" s="5" t="s">
        <v>2995</v>
      </c>
      <c r="I701" s="6" t="s">
        <v>47</v>
      </c>
      <c r="J701" s="6">
        <v>0</v>
      </c>
      <c r="K701" s="6">
        <v>430000000</v>
      </c>
      <c r="L701" s="5" t="s">
        <v>40</v>
      </c>
      <c r="M701" s="6" t="s">
        <v>685</v>
      </c>
      <c r="N701" s="6" t="s">
        <v>73</v>
      </c>
      <c r="O701" s="6" t="s">
        <v>43</v>
      </c>
      <c r="P701" s="6" t="s">
        <v>84</v>
      </c>
      <c r="Q701" s="6" t="s">
        <v>51</v>
      </c>
      <c r="R701" s="6" t="s">
        <v>85</v>
      </c>
      <c r="S701" s="6" t="s">
        <v>86</v>
      </c>
      <c r="T701" s="41">
        <v>600</v>
      </c>
      <c r="U701" s="41">
        <v>621.13499999999999</v>
      </c>
      <c r="V701" s="41">
        <f>T701*U701</f>
        <v>372681</v>
      </c>
      <c r="W701" s="41">
        <f>V701*1.12</f>
        <v>417402.72000000003</v>
      </c>
      <c r="X701" s="6"/>
      <c r="Y701" s="6">
        <v>2016</v>
      </c>
      <c r="Z701" s="6" t="s">
        <v>686</v>
      </c>
    </row>
    <row r="702" spans="1:26" ht="51" x14ac:dyDescent="0.2">
      <c r="A702" s="6" t="s">
        <v>2997</v>
      </c>
      <c r="B702" s="5" t="s">
        <v>32</v>
      </c>
      <c r="C702" s="5" t="s">
        <v>2998</v>
      </c>
      <c r="D702" s="5" t="s">
        <v>1150</v>
      </c>
      <c r="E702" s="5" t="s">
        <v>2980</v>
      </c>
      <c r="F702" s="5" t="s">
        <v>2999</v>
      </c>
      <c r="G702" s="5" t="s">
        <v>3000</v>
      </c>
      <c r="H702" s="5" t="s">
        <v>3001</v>
      </c>
      <c r="I702" s="6" t="s">
        <v>47</v>
      </c>
      <c r="J702" s="6">
        <v>0</v>
      </c>
      <c r="K702" s="6">
        <v>430000000</v>
      </c>
      <c r="L702" s="5" t="s">
        <v>40</v>
      </c>
      <c r="M702" s="6" t="s">
        <v>41</v>
      </c>
      <c r="N702" s="6" t="s">
        <v>73</v>
      </c>
      <c r="O702" s="6" t="s">
        <v>43</v>
      </c>
      <c r="P702" s="6" t="s">
        <v>84</v>
      </c>
      <c r="Q702" s="6" t="s">
        <v>51</v>
      </c>
      <c r="R702" s="6" t="s">
        <v>85</v>
      </c>
      <c r="S702" s="6" t="s">
        <v>86</v>
      </c>
      <c r="T702" s="41">
        <v>900</v>
      </c>
      <c r="U702" s="41">
        <v>876.81150000000002</v>
      </c>
      <c r="V702" s="41"/>
      <c r="W702" s="41"/>
      <c r="X702" s="6"/>
      <c r="Y702" s="6">
        <v>2016</v>
      </c>
      <c r="Z702" s="6"/>
    </row>
    <row r="703" spans="1:26" ht="51" x14ac:dyDescent="0.2">
      <c r="A703" s="6" t="s">
        <v>3002</v>
      </c>
      <c r="B703" s="5" t="s">
        <v>32</v>
      </c>
      <c r="C703" s="5" t="s">
        <v>2998</v>
      </c>
      <c r="D703" s="5" t="s">
        <v>1150</v>
      </c>
      <c r="E703" s="5" t="s">
        <v>2980</v>
      </c>
      <c r="F703" s="5" t="s">
        <v>2999</v>
      </c>
      <c r="G703" s="5" t="s">
        <v>3000</v>
      </c>
      <c r="H703" s="5" t="s">
        <v>3001</v>
      </c>
      <c r="I703" s="6" t="s">
        <v>47</v>
      </c>
      <c r="J703" s="6">
        <v>0</v>
      </c>
      <c r="K703" s="6">
        <v>430000000</v>
      </c>
      <c r="L703" s="5" t="s">
        <v>40</v>
      </c>
      <c r="M703" s="6" t="s">
        <v>685</v>
      </c>
      <c r="N703" s="6" t="s">
        <v>73</v>
      </c>
      <c r="O703" s="6" t="s">
        <v>43</v>
      </c>
      <c r="P703" s="6" t="s">
        <v>84</v>
      </c>
      <c r="Q703" s="6" t="s">
        <v>51</v>
      </c>
      <c r="R703" s="6" t="s">
        <v>85</v>
      </c>
      <c r="S703" s="6" t="s">
        <v>86</v>
      </c>
      <c r="T703" s="41">
        <v>900</v>
      </c>
      <c r="U703" s="41">
        <v>876.81150000000002</v>
      </c>
      <c r="V703" s="41">
        <f>T703*U703</f>
        <v>789130.35</v>
      </c>
      <c r="W703" s="41">
        <f>V703*1.12</f>
        <v>883825.99200000009</v>
      </c>
      <c r="X703" s="6"/>
      <c r="Y703" s="6">
        <v>2016</v>
      </c>
      <c r="Z703" s="6" t="s">
        <v>686</v>
      </c>
    </row>
    <row r="704" spans="1:26" ht="51" x14ac:dyDescent="0.2">
      <c r="A704" s="6" t="s">
        <v>3003</v>
      </c>
      <c r="B704" s="5" t="s">
        <v>32</v>
      </c>
      <c r="C704" s="5" t="s">
        <v>3004</v>
      </c>
      <c r="D704" s="5" t="s">
        <v>1150</v>
      </c>
      <c r="E704" s="5" t="s">
        <v>3005</v>
      </c>
      <c r="F704" s="5" t="s">
        <v>3006</v>
      </c>
      <c r="G704" s="5" t="s">
        <v>3007</v>
      </c>
      <c r="H704" s="5" t="s">
        <v>3008</v>
      </c>
      <c r="I704" s="6" t="s">
        <v>47</v>
      </c>
      <c r="J704" s="6">
        <v>65</v>
      </c>
      <c r="K704" s="6">
        <v>430000000</v>
      </c>
      <c r="L704" s="5" t="s">
        <v>40</v>
      </c>
      <c r="M704" s="6" t="s">
        <v>41</v>
      </c>
      <c r="N704" s="6" t="s">
        <v>73</v>
      </c>
      <c r="O704" s="6" t="s">
        <v>43</v>
      </c>
      <c r="P704" s="6" t="s">
        <v>84</v>
      </c>
      <c r="Q704" s="6" t="s">
        <v>45</v>
      </c>
      <c r="R704" s="6" t="s">
        <v>85</v>
      </c>
      <c r="S704" s="6" t="s">
        <v>86</v>
      </c>
      <c r="T704" s="41">
        <v>2000</v>
      </c>
      <c r="U704" s="41">
        <v>5022</v>
      </c>
      <c r="V704" s="41"/>
      <c r="W704" s="41"/>
      <c r="X704" s="6" t="s">
        <v>47</v>
      </c>
      <c r="Y704" s="6">
        <v>2016</v>
      </c>
      <c r="Z704" s="5"/>
    </row>
    <row r="705" spans="1:26" ht="51" x14ac:dyDescent="0.2">
      <c r="A705" s="6" t="s">
        <v>3009</v>
      </c>
      <c r="B705" s="5" t="s">
        <v>32</v>
      </c>
      <c r="C705" s="5" t="s">
        <v>3004</v>
      </c>
      <c r="D705" s="5" t="s">
        <v>1150</v>
      </c>
      <c r="E705" s="5" t="s">
        <v>3005</v>
      </c>
      <c r="F705" s="5" t="s">
        <v>3006</v>
      </c>
      <c r="G705" s="5" t="s">
        <v>3007</v>
      </c>
      <c r="H705" s="5" t="s">
        <v>3008</v>
      </c>
      <c r="I705" s="6" t="s">
        <v>47</v>
      </c>
      <c r="J705" s="6">
        <v>65</v>
      </c>
      <c r="K705" s="6">
        <v>430000000</v>
      </c>
      <c r="L705" s="5" t="s">
        <v>40</v>
      </c>
      <c r="M705" s="6" t="s">
        <v>591</v>
      </c>
      <c r="N705" s="6" t="s">
        <v>73</v>
      </c>
      <c r="O705" s="6" t="s">
        <v>43</v>
      </c>
      <c r="P705" s="6" t="s">
        <v>84</v>
      </c>
      <c r="Q705" s="6" t="s">
        <v>45</v>
      </c>
      <c r="R705" s="6" t="s">
        <v>85</v>
      </c>
      <c r="S705" s="6" t="s">
        <v>86</v>
      </c>
      <c r="T705" s="41">
        <v>500</v>
      </c>
      <c r="U705" s="41">
        <v>6722.08</v>
      </c>
      <c r="V705" s="41">
        <f>T705*U705</f>
        <v>3361040</v>
      </c>
      <c r="W705" s="41">
        <f>V705*1.12</f>
        <v>3764364.8000000003</v>
      </c>
      <c r="X705" s="6" t="s">
        <v>47</v>
      </c>
      <c r="Y705" s="6">
        <v>2016</v>
      </c>
      <c r="Z705" s="6" t="s">
        <v>1578</v>
      </c>
    </row>
    <row r="706" spans="1:26" ht="51" x14ac:dyDescent="0.2">
      <c r="A706" s="6" t="s">
        <v>3010</v>
      </c>
      <c r="B706" s="5" t="s">
        <v>32</v>
      </c>
      <c r="C706" s="5" t="s">
        <v>3011</v>
      </c>
      <c r="D706" s="5" t="s">
        <v>1150</v>
      </c>
      <c r="E706" s="5" t="s">
        <v>3005</v>
      </c>
      <c r="F706" s="5" t="s">
        <v>3012</v>
      </c>
      <c r="G706" s="5" t="s">
        <v>3013</v>
      </c>
      <c r="H706" s="5" t="s">
        <v>3014</v>
      </c>
      <c r="I706" s="6" t="s">
        <v>47</v>
      </c>
      <c r="J706" s="6">
        <v>65</v>
      </c>
      <c r="K706" s="6">
        <v>430000000</v>
      </c>
      <c r="L706" s="5" t="s">
        <v>40</v>
      </c>
      <c r="M706" s="6" t="s">
        <v>41</v>
      </c>
      <c r="N706" s="6" t="s">
        <v>73</v>
      </c>
      <c r="O706" s="6" t="s">
        <v>43</v>
      </c>
      <c r="P706" s="6" t="s">
        <v>84</v>
      </c>
      <c r="Q706" s="6" t="s">
        <v>45</v>
      </c>
      <c r="R706" s="6" t="s">
        <v>85</v>
      </c>
      <c r="S706" s="6" t="s">
        <v>86</v>
      </c>
      <c r="T706" s="41">
        <v>300</v>
      </c>
      <c r="U706" s="41">
        <v>648</v>
      </c>
      <c r="V706" s="41"/>
      <c r="W706" s="41"/>
      <c r="X706" s="6" t="s">
        <v>47</v>
      </c>
      <c r="Y706" s="6">
        <v>2016</v>
      </c>
      <c r="Z706" s="5"/>
    </row>
    <row r="707" spans="1:26" ht="51" x14ac:dyDescent="0.2">
      <c r="A707" s="6" t="s">
        <v>3015</v>
      </c>
      <c r="B707" s="5" t="s">
        <v>32</v>
      </c>
      <c r="C707" s="5" t="s">
        <v>3011</v>
      </c>
      <c r="D707" s="5" t="s">
        <v>1150</v>
      </c>
      <c r="E707" s="5" t="s">
        <v>3005</v>
      </c>
      <c r="F707" s="5" t="s">
        <v>3012</v>
      </c>
      <c r="G707" s="5" t="s">
        <v>3013</v>
      </c>
      <c r="H707" s="5" t="s">
        <v>3014</v>
      </c>
      <c r="I707" s="6" t="s">
        <v>47</v>
      </c>
      <c r="J707" s="6">
        <v>65</v>
      </c>
      <c r="K707" s="6">
        <v>430000000</v>
      </c>
      <c r="L707" s="5" t="s">
        <v>40</v>
      </c>
      <c r="M707" s="6" t="s">
        <v>591</v>
      </c>
      <c r="N707" s="6" t="s">
        <v>73</v>
      </c>
      <c r="O707" s="6" t="s">
        <v>43</v>
      </c>
      <c r="P707" s="6" t="s">
        <v>84</v>
      </c>
      <c r="Q707" s="6" t="s">
        <v>45</v>
      </c>
      <c r="R707" s="6" t="s">
        <v>85</v>
      </c>
      <c r="S707" s="6" t="s">
        <v>86</v>
      </c>
      <c r="T707" s="41">
        <v>300</v>
      </c>
      <c r="U707" s="41">
        <v>865.04</v>
      </c>
      <c r="V707" s="41">
        <f>T707*U707</f>
        <v>259512</v>
      </c>
      <c r="W707" s="41">
        <f>V707*1.12</f>
        <v>290653.44</v>
      </c>
      <c r="X707" s="6" t="s">
        <v>47</v>
      </c>
      <c r="Y707" s="6">
        <v>2016</v>
      </c>
      <c r="Z707" s="6" t="s">
        <v>567</v>
      </c>
    </row>
    <row r="708" spans="1:26" ht="51" x14ac:dyDescent="0.2">
      <c r="A708" s="6" t="s">
        <v>3016</v>
      </c>
      <c r="B708" s="5" t="s">
        <v>32</v>
      </c>
      <c r="C708" s="5" t="s">
        <v>3011</v>
      </c>
      <c r="D708" s="5" t="s">
        <v>1150</v>
      </c>
      <c r="E708" s="5" t="s">
        <v>3005</v>
      </c>
      <c r="F708" s="5" t="s">
        <v>3017</v>
      </c>
      <c r="G708" s="5" t="s">
        <v>3018</v>
      </c>
      <c r="H708" s="5" t="s">
        <v>3019</v>
      </c>
      <c r="I708" s="6" t="s">
        <v>47</v>
      </c>
      <c r="J708" s="6">
        <v>65</v>
      </c>
      <c r="K708" s="6">
        <v>430000000</v>
      </c>
      <c r="L708" s="5" t="s">
        <v>40</v>
      </c>
      <c r="M708" s="6" t="s">
        <v>41</v>
      </c>
      <c r="N708" s="6" t="s">
        <v>73</v>
      </c>
      <c r="O708" s="6" t="s">
        <v>43</v>
      </c>
      <c r="P708" s="6" t="s">
        <v>84</v>
      </c>
      <c r="Q708" s="6" t="s">
        <v>45</v>
      </c>
      <c r="R708" s="6" t="s">
        <v>85</v>
      </c>
      <c r="S708" s="6" t="s">
        <v>86</v>
      </c>
      <c r="T708" s="41">
        <v>500</v>
      </c>
      <c r="U708" s="41">
        <v>2187</v>
      </c>
      <c r="V708" s="41"/>
      <c r="W708" s="41"/>
      <c r="X708" s="6" t="s">
        <v>47</v>
      </c>
      <c r="Y708" s="6">
        <v>2016</v>
      </c>
      <c r="Z708" s="5"/>
    </row>
    <row r="709" spans="1:26" ht="51" x14ac:dyDescent="0.2">
      <c r="A709" s="6" t="s">
        <v>3020</v>
      </c>
      <c r="B709" s="5" t="s">
        <v>32</v>
      </c>
      <c r="C709" s="5" t="s">
        <v>3011</v>
      </c>
      <c r="D709" s="5" t="s">
        <v>1150</v>
      </c>
      <c r="E709" s="5" t="s">
        <v>3005</v>
      </c>
      <c r="F709" s="5" t="s">
        <v>3017</v>
      </c>
      <c r="G709" s="5" t="s">
        <v>3018</v>
      </c>
      <c r="H709" s="5" t="s">
        <v>3019</v>
      </c>
      <c r="I709" s="6" t="s">
        <v>47</v>
      </c>
      <c r="J709" s="6">
        <v>65</v>
      </c>
      <c r="K709" s="6">
        <v>430000000</v>
      </c>
      <c r="L709" s="5" t="s">
        <v>40</v>
      </c>
      <c r="M709" s="6" t="s">
        <v>591</v>
      </c>
      <c r="N709" s="6" t="s">
        <v>73</v>
      </c>
      <c r="O709" s="6" t="s">
        <v>43</v>
      </c>
      <c r="P709" s="6" t="s">
        <v>84</v>
      </c>
      <c r="Q709" s="6" t="s">
        <v>45</v>
      </c>
      <c r="R709" s="6" t="s">
        <v>85</v>
      </c>
      <c r="S709" s="6" t="s">
        <v>86</v>
      </c>
      <c r="T709" s="41">
        <v>500</v>
      </c>
      <c r="U709" s="41">
        <v>3238.92</v>
      </c>
      <c r="V709" s="41">
        <f>T709*U709</f>
        <v>1619460</v>
      </c>
      <c r="W709" s="41">
        <f>V709*1.12</f>
        <v>1813795.2000000002</v>
      </c>
      <c r="X709" s="6" t="s">
        <v>47</v>
      </c>
      <c r="Y709" s="6">
        <v>2016</v>
      </c>
      <c r="Z709" s="6" t="s">
        <v>567</v>
      </c>
    </row>
    <row r="710" spans="1:26" ht="51" x14ac:dyDescent="0.2">
      <c r="A710" s="6" t="s">
        <v>3021</v>
      </c>
      <c r="B710" s="5" t="s">
        <v>32</v>
      </c>
      <c r="C710" s="5" t="s">
        <v>3011</v>
      </c>
      <c r="D710" s="5" t="s">
        <v>1150</v>
      </c>
      <c r="E710" s="5" t="s">
        <v>3005</v>
      </c>
      <c r="F710" s="5" t="s">
        <v>3022</v>
      </c>
      <c r="G710" s="5" t="s">
        <v>3023</v>
      </c>
      <c r="H710" s="5" t="s">
        <v>3024</v>
      </c>
      <c r="I710" s="6" t="s">
        <v>47</v>
      </c>
      <c r="J710" s="6">
        <v>65</v>
      </c>
      <c r="K710" s="6">
        <v>430000000</v>
      </c>
      <c r="L710" s="5" t="s">
        <v>40</v>
      </c>
      <c r="M710" s="6" t="s">
        <v>41</v>
      </c>
      <c r="N710" s="6" t="s">
        <v>73</v>
      </c>
      <c r="O710" s="6" t="s">
        <v>43</v>
      </c>
      <c r="P710" s="6" t="s">
        <v>84</v>
      </c>
      <c r="Q710" s="6" t="s">
        <v>45</v>
      </c>
      <c r="R710" s="6" t="s">
        <v>85</v>
      </c>
      <c r="S710" s="6" t="s">
        <v>86</v>
      </c>
      <c r="T710" s="41">
        <v>700</v>
      </c>
      <c r="U710" s="41">
        <v>6210</v>
      </c>
      <c r="V710" s="41"/>
      <c r="W710" s="41"/>
      <c r="X710" s="6" t="s">
        <v>47</v>
      </c>
      <c r="Y710" s="6">
        <v>2016</v>
      </c>
      <c r="Z710" s="5"/>
    </row>
    <row r="711" spans="1:26" ht="51" x14ac:dyDescent="0.2">
      <c r="A711" s="6" t="s">
        <v>3025</v>
      </c>
      <c r="B711" s="5" t="s">
        <v>32</v>
      </c>
      <c r="C711" s="5" t="s">
        <v>3011</v>
      </c>
      <c r="D711" s="5" t="s">
        <v>1150</v>
      </c>
      <c r="E711" s="5" t="s">
        <v>3005</v>
      </c>
      <c r="F711" s="5" t="s">
        <v>3022</v>
      </c>
      <c r="G711" s="5" t="s">
        <v>3023</v>
      </c>
      <c r="H711" s="5" t="s">
        <v>3024</v>
      </c>
      <c r="I711" s="6" t="s">
        <v>47</v>
      </c>
      <c r="J711" s="6">
        <v>65</v>
      </c>
      <c r="K711" s="6">
        <v>430000000</v>
      </c>
      <c r="L711" s="5" t="s">
        <v>40</v>
      </c>
      <c r="M711" s="6" t="s">
        <v>591</v>
      </c>
      <c r="N711" s="6" t="s">
        <v>73</v>
      </c>
      <c r="O711" s="6" t="s">
        <v>43</v>
      </c>
      <c r="P711" s="6" t="s">
        <v>84</v>
      </c>
      <c r="Q711" s="6" t="s">
        <v>45</v>
      </c>
      <c r="R711" s="6" t="s">
        <v>85</v>
      </c>
      <c r="S711" s="6" t="s">
        <v>86</v>
      </c>
      <c r="T711" s="41">
        <v>500</v>
      </c>
      <c r="U711" s="41">
        <v>9163.1299999999992</v>
      </c>
      <c r="V711" s="41">
        <f t="shared" ref="V711:V734" si="61">T711*U711</f>
        <v>4581565</v>
      </c>
      <c r="W711" s="41">
        <f t="shared" ref="W711:W734" si="62">V711*1.12</f>
        <v>5131352.8000000007</v>
      </c>
      <c r="X711" s="6" t="s">
        <v>47</v>
      </c>
      <c r="Y711" s="6">
        <v>2016</v>
      </c>
      <c r="Z711" s="6" t="s">
        <v>592</v>
      </c>
    </row>
    <row r="712" spans="1:26" ht="114.75" x14ac:dyDescent="0.2">
      <c r="A712" s="6" t="s">
        <v>3026</v>
      </c>
      <c r="B712" s="5" t="s">
        <v>32</v>
      </c>
      <c r="C712" s="5" t="s">
        <v>3027</v>
      </c>
      <c r="D712" s="5" t="s">
        <v>1460</v>
      </c>
      <c r="E712" s="5" t="s">
        <v>3028</v>
      </c>
      <c r="F712" s="5" t="s">
        <v>3029</v>
      </c>
      <c r="G712" s="5" t="s">
        <v>3030</v>
      </c>
      <c r="H712" s="5" t="s">
        <v>3031</v>
      </c>
      <c r="I712" s="6" t="s">
        <v>47</v>
      </c>
      <c r="J712" s="6">
        <v>0</v>
      </c>
      <c r="K712" s="6">
        <v>430000000</v>
      </c>
      <c r="L712" s="5" t="s">
        <v>40</v>
      </c>
      <c r="M712" s="6" t="s">
        <v>41</v>
      </c>
      <c r="N712" s="6" t="s">
        <v>73</v>
      </c>
      <c r="O712" s="6" t="s">
        <v>43</v>
      </c>
      <c r="P712" s="6" t="s">
        <v>84</v>
      </c>
      <c r="Q712" s="6" t="s">
        <v>51</v>
      </c>
      <c r="R712" s="6" t="s">
        <v>96</v>
      </c>
      <c r="S712" s="6" t="s">
        <v>97</v>
      </c>
      <c r="T712" s="41">
        <v>9</v>
      </c>
      <c r="U712" s="41">
        <v>30912.3</v>
      </c>
      <c r="V712" s="41">
        <f t="shared" si="61"/>
        <v>278210.7</v>
      </c>
      <c r="W712" s="41">
        <f t="shared" si="62"/>
        <v>311595.98400000005</v>
      </c>
      <c r="X712" s="6"/>
      <c r="Y712" s="6">
        <v>2016</v>
      </c>
      <c r="Z712" s="42"/>
    </row>
    <row r="713" spans="1:26" ht="51" x14ac:dyDescent="0.2">
      <c r="A713" s="6" t="s">
        <v>3032</v>
      </c>
      <c r="B713" s="5" t="s">
        <v>32</v>
      </c>
      <c r="C713" s="5" t="s">
        <v>3027</v>
      </c>
      <c r="D713" s="5" t="s">
        <v>1460</v>
      </c>
      <c r="E713" s="5" t="s">
        <v>3028</v>
      </c>
      <c r="F713" s="5" t="s">
        <v>3029</v>
      </c>
      <c r="G713" s="5" t="s">
        <v>3033</v>
      </c>
      <c r="H713" s="5" t="s">
        <v>3034</v>
      </c>
      <c r="I713" s="6" t="s">
        <v>47</v>
      </c>
      <c r="J713" s="6">
        <v>0</v>
      </c>
      <c r="K713" s="6">
        <v>430000000</v>
      </c>
      <c r="L713" s="5" t="s">
        <v>40</v>
      </c>
      <c r="M713" s="6" t="s">
        <v>41</v>
      </c>
      <c r="N713" s="6" t="s">
        <v>73</v>
      </c>
      <c r="O713" s="6" t="s">
        <v>43</v>
      </c>
      <c r="P713" s="6" t="s">
        <v>84</v>
      </c>
      <c r="Q713" s="6" t="s">
        <v>51</v>
      </c>
      <c r="R713" s="6" t="s">
        <v>96</v>
      </c>
      <c r="S713" s="6" t="s">
        <v>97</v>
      </c>
      <c r="T713" s="41">
        <v>5</v>
      </c>
      <c r="U713" s="41">
        <v>23184.224999999999</v>
      </c>
      <c r="V713" s="41">
        <f t="shared" si="61"/>
        <v>115921.125</v>
      </c>
      <c r="W713" s="41">
        <f t="shared" si="62"/>
        <v>129831.66000000002</v>
      </c>
      <c r="X713" s="6"/>
      <c r="Y713" s="6">
        <v>2016</v>
      </c>
      <c r="Z713" s="42"/>
    </row>
    <row r="714" spans="1:26" ht="51" x14ac:dyDescent="0.2">
      <c r="A714" s="6" t="s">
        <v>3035</v>
      </c>
      <c r="B714" s="5" t="s">
        <v>32</v>
      </c>
      <c r="C714" s="5" t="s">
        <v>3036</v>
      </c>
      <c r="D714" s="5" t="s">
        <v>3037</v>
      </c>
      <c r="E714" s="5" t="s">
        <v>3038</v>
      </c>
      <c r="F714" s="5" t="s">
        <v>3039</v>
      </c>
      <c r="G714" s="5" t="s">
        <v>3040</v>
      </c>
      <c r="H714" s="5" t="s">
        <v>3041</v>
      </c>
      <c r="I714" s="6" t="s">
        <v>39</v>
      </c>
      <c r="J714" s="6">
        <v>0</v>
      </c>
      <c r="K714" s="6">
        <v>430000000</v>
      </c>
      <c r="L714" s="5" t="s">
        <v>40</v>
      </c>
      <c r="M714" s="6" t="s">
        <v>41</v>
      </c>
      <c r="N714" s="6" t="s">
        <v>73</v>
      </c>
      <c r="O714" s="6" t="s">
        <v>43</v>
      </c>
      <c r="P714" s="6" t="s">
        <v>84</v>
      </c>
      <c r="Q714" s="6" t="s">
        <v>51</v>
      </c>
      <c r="R714" s="6" t="s">
        <v>85</v>
      </c>
      <c r="S714" s="6" t="s">
        <v>86</v>
      </c>
      <c r="T714" s="41">
        <v>300</v>
      </c>
      <c r="U714" s="41">
        <v>250</v>
      </c>
      <c r="V714" s="41">
        <f t="shared" si="61"/>
        <v>75000</v>
      </c>
      <c r="W714" s="41">
        <f t="shared" si="62"/>
        <v>84000.000000000015</v>
      </c>
      <c r="X714" s="6"/>
      <c r="Y714" s="6">
        <v>2016</v>
      </c>
      <c r="Z714" s="42"/>
    </row>
    <row r="715" spans="1:26" ht="51" x14ac:dyDescent="0.2">
      <c r="A715" s="6" t="s">
        <v>3042</v>
      </c>
      <c r="B715" s="5" t="s">
        <v>32</v>
      </c>
      <c r="C715" s="5" t="s">
        <v>3036</v>
      </c>
      <c r="D715" s="5" t="s">
        <v>3037</v>
      </c>
      <c r="E715" s="5" t="s">
        <v>3043</v>
      </c>
      <c r="F715" s="5" t="s">
        <v>3039</v>
      </c>
      <c r="G715" s="5" t="s">
        <v>3044</v>
      </c>
      <c r="H715" s="5" t="s">
        <v>3045</v>
      </c>
      <c r="I715" s="6" t="s">
        <v>39</v>
      </c>
      <c r="J715" s="6">
        <v>0</v>
      </c>
      <c r="K715" s="6">
        <v>430000000</v>
      </c>
      <c r="L715" s="5" t="s">
        <v>40</v>
      </c>
      <c r="M715" s="6" t="s">
        <v>41</v>
      </c>
      <c r="N715" s="6" t="s">
        <v>73</v>
      </c>
      <c r="O715" s="6" t="s">
        <v>43</v>
      </c>
      <c r="P715" s="6" t="s">
        <v>84</v>
      </c>
      <c r="Q715" s="6" t="s">
        <v>51</v>
      </c>
      <c r="R715" s="6" t="s">
        <v>85</v>
      </c>
      <c r="S715" s="6" t="s">
        <v>86</v>
      </c>
      <c r="T715" s="41">
        <v>200</v>
      </c>
      <c r="U715" s="41">
        <v>250</v>
      </c>
      <c r="V715" s="41">
        <f t="shared" si="61"/>
        <v>50000</v>
      </c>
      <c r="W715" s="41">
        <f t="shared" si="62"/>
        <v>56000.000000000007</v>
      </c>
      <c r="X715" s="6"/>
      <c r="Y715" s="6">
        <v>2016</v>
      </c>
      <c r="Z715" s="42"/>
    </row>
    <row r="716" spans="1:26" ht="51" x14ac:dyDescent="0.2">
      <c r="A716" s="6" t="s">
        <v>3046</v>
      </c>
      <c r="B716" s="5" t="s">
        <v>32</v>
      </c>
      <c r="C716" s="5" t="s">
        <v>3036</v>
      </c>
      <c r="D716" s="5" t="s">
        <v>3037</v>
      </c>
      <c r="E716" s="5" t="s">
        <v>3038</v>
      </c>
      <c r="F716" s="5" t="s">
        <v>3039</v>
      </c>
      <c r="G716" s="5" t="s">
        <v>3047</v>
      </c>
      <c r="H716" s="5" t="s">
        <v>3048</v>
      </c>
      <c r="I716" s="6" t="s">
        <v>39</v>
      </c>
      <c r="J716" s="6">
        <v>0</v>
      </c>
      <c r="K716" s="6">
        <v>430000000</v>
      </c>
      <c r="L716" s="5" t="s">
        <v>40</v>
      </c>
      <c r="M716" s="6" t="s">
        <v>41</v>
      </c>
      <c r="N716" s="6" t="s">
        <v>73</v>
      </c>
      <c r="O716" s="6" t="s">
        <v>43</v>
      </c>
      <c r="P716" s="6" t="s">
        <v>84</v>
      </c>
      <c r="Q716" s="6" t="s">
        <v>51</v>
      </c>
      <c r="R716" s="6" t="s">
        <v>85</v>
      </c>
      <c r="S716" s="6" t="s">
        <v>86</v>
      </c>
      <c r="T716" s="41">
        <v>350</v>
      </c>
      <c r="U716" s="41">
        <v>300</v>
      </c>
      <c r="V716" s="41">
        <f t="shared" si="61"/>
        <v>105000</v>
      </c>
      <c r="W716" s="41">
        <f t="shared" si="62"/>
        <v>117600.00000000001</v>
      </c>
      <c r="X716" s="6"/>
      <c r="Y716" s="6">
        <v>2016</v>
      </c>
      <c r="Z716" s="42"/>
    </row>
    <row r="717" spans="1:26" ht="51" x14ac:dyDescent="0.2">
      <c r="A717" s="6" t="s">
        <v>3049</v>
      </c>
      <c r="B717" s="5" t="s">
        <v>32</v>
      </c>
      <c r="C717" s="5" t="s">
        <v>3036</v>
      </c>
      <c r="D717" s="5" t="s">
        <v>3037</v>
      </c>
      <c r="E717" s="5" t="s">
        <v>3043</v>
      </c>
      <c r="F717" s="5" t="s">
        <v>3039</v>
      </c>
      <c r="G717" s="5" t="s">
        <v>3050</v>
      </c>
      <c r="H717" s="5" t="s">
        <v>3051</v>
      </c>
      <c r="I717" s="6" t="s">
        <v>39</v>
      </c>
      <c r="J717" s="6">
        <v>0</v>
      </c>
      <c r="K717" s="6">
        <v>430000000</v>
      </c>
      <c r="L717" s="5" t="s">
        <v>40</v>
      </c>
      <c r="M717" s="6" t="s">
        <v>41</v>
      </c>
      <c r="N717" s="6" t="s">
        <v>73</v>
      </c>
      <c r="O717" s="6" t="s">
        <v>43</v>
      </c>
      <c r="P717" s="6" t="s">
        <v>84</v>
      </c>
      <c r="Q717" s="6" t="s">
        <v>51</v>
      </c>
      <c r="R717" s="6" t="s">
        <v>85</v>
      </c>
      <c r="S717" s="6" t="s">
        <v>86</v>
      </c>
      <c r="T717" s="41">
        <v>200</v>
      </c>
      <c r="U717" s="41">
        <v>300</v>
      </c>
      <c r="V717" s="41">
        <f t="shared" si="61"/>
        <v>60000</v>
      </c>
      <c r="W717" s="41">
        <f t="shared" si="62"/>
        <v>67200</v>
      </c>
      <c r="X717" s="6"/>
      <c r="Y717" s="6">
        <v>2016</v>
      </c>
      <c r="Z717" s="42"/>
    </row>
    <row r="718" spans="1:26" ht="51" x14ac:dyDescent="0.2">
      <c r="A718" s="6" t="s">
        <v>3052</v>
      </c>
      <c r="B718" s="5" t="s">
        <v>32</v>
      </c>
      <c r="C718" s="5" t="s">
        <v>3036</v>
      </c>
      <c r="D718" s="5" t="s">
        <v>3037</v>
      </c>
      <c r="E718" s="5" t="s">
        <v>3038</v>
      </c>
      <c r="F718" s="5" t="s">
        <v>3039</v>
      </c>
      <c r="G718" s="5" t="s">
        <v>3053</v>
      </c>
      <c r="H718" s="5" t="s">
        <v>3054</v>
      </c>
      <c r="I718" s="6" t="s">
        <v>39</v>
      </c>
      <c r="J718" s="6">
        <v>0</v>
      </c>
      <c r="K718" s="6">
        <v>430000000</v>
      </c>
      <c r="L718" s="5" t="s">
        <v>40</v>
      </c>
      <c r="M718" s="6" t="s">
        <v>41</v>
      </c>
      <c r="N718" s="6" t="s">
        <v>73</v>
      </c>
      <c r="O718" s="6" t="s">
        <v>43</v>
      </c>
      <c r="P718" s="6" t="s">
        <v>84</v>
      </c>
      <c r="Q718" s="6" t="s">
        <v>51</v>
      </c>
      <c r="R718" s="6" t="s">
        <v>85</v>
      </c>
      <c r="S718" s="6" t="s">
        <v>86</v>
      </c>
      <c r="T718" s="41">
        <v>200</v>
      </c>
      <c r="U718" s="41">
        <v>350</v>
      </c>
      <c r="V718" s="41">
        <f t="shared" si="61"/>
        <v>70000</v>
      </c>
      <c r="W718" s="41">
        <f t="shared" si="62"/>
        <v>78400.000000000015</v>
      </c>
      <c r="X718" s="6"/>
      <c r="Y718" s="6">
        <v>2016</v>
      </c>
      <c r="Z718" s="42"/>
    </row>
    <row r="719" spans="1:26" ht="51" x14ac:dyDescent="0.2">
      <c r="A719" s="6" t="s">
        <v>3055</v>
      </c>
      <c r="B719" s="5" t="s">
        <v>32</v>
      </c>
      <c r="C719" s="5" t="s">
        <v>3036</v>
      </c>
      <c r="D719" s="5" t="s">
        <v>3037</v>
      </c>
      <c r="E719" s="5" t="s">
        <v>3043</v>
      </c>
      <c r="F719" s="5" t="s">
        <v>3039</v>
      </c>
      <c r="G719" s="5" t="s">
        <v>3056</v>
      </c>
      <c r="H719" s="5" t="s">
        <v>3057</v>
      </c>
      <c r="I719" s="6" t="s">
        <v>39</v>
      </c>
      <c r="J719" s="6">
        <v>0</v>
      </c>
      <c r="K719" s="6">
        <v>430000000</v>
      </c>
      <c r="L719" s="5" t="s">
        <v>40</v>
      </c>
      <c r="M719" s="6" t="s">
        <v>41</v>
      </c>
      <c r="N719" s="6" t="s">
        <v>73</v>
      </c>
      <c r="O719" s="6" t="s">
        <v>43</v>
      </c>
      <c r="P719" s="6" t="s">
        <v>84</v>
      </c>
      <c r="Q719" s="6" t="s">
        <v>51</v>
      </c>
      <c r="R719" s="6" t="s">
        <v>85</v>
      </c>
      <c r="S719" s="6" t="s">
        <v>86</v>
      </c>
      <c r="T719" s="41">
        <v>200</v>
      </c>
      <c r="U719" s="41">
        <v>350</v>
      </c>
      <c r="V719" s="41">
        <f t="shared" si="61"/>
        <v>70000</v>
      </c>
      <c r="W719" s="41">
        <f t="shared" si="62"/>
        <v>78400.000000000015</v>
      </c>
      <c r="X719" s="6"/>
      <c r="Y719" s="6">
        <v>2016</v>
      </c>
      <c r="Z719" s="42"/>
    </row>
    <row r="720" spans="1:26" ht="51" x14ac:dyDescent="0.2">
      <c r="A720" s="6" t="s">
        <v>3058</v>
      </c>
      <c r="B720" s="5" t="s">
        <v>32</v>
      </c>
      <c r="C720" s="5" t="s">
        <v>3036</v>
      </c>
      <c r="D720" s="5" t="s">
        <v>3037</v>
      </c>
      <c r="E720" s="5" t="s">
        <v>3038</v>
      </c>
      <c r="F720" s="5" t="s">
        <v>3039</v>
      </c>
      <c r="G720" s="5" t="s">
        <v>3059</v>
      </c>
      <c r="H720" s="5" t="s">
        <v>3060</v>
      </c>
      <c r="I720" s="6" t="s">
        <v>39</v>
      </c>
      <c r="J720" s="6">
        <v>0</v>
      </c>
      <c r="K720" s="6">
        <v>430000000</v>
      </c>
      <c r="L720" s="5" t="s">
        <v>40</v>
      </c>
      <c r="M720" s="6" t="s">
        <v>41</v>
      </c>
      <c r="N720" s="6" t="s">
        <v>73</v>
      </c>
      <c r="O720" s="6" t="s">
        <v>43</v>
      </c>
      <c r="P720" s="6" t="s">
        <v>84</v>
      </c>
      <c r="Q720" s="6" t="s">
        <v>51</v>
      </c>
      <c r="R720" s="6" t="s">
        <v>85</v>
      </c>
      <c r="S720" s="6" t="s">
        <v>86</v>
      </c>
      <c r="T720" s="41">
        <v>350</v>
      </c>
      <c r="U720" s="41">
        <v>1083.375</v>
      </c>
      <c r="V720" s="41">
        <f t="shared" si="61"/>
        <v>379181.25</v>
      </c>
      <c r="W720" s="41">
        <f t="shared" si="62"/>
        <v>424683.00000000006</v>
      </c>
      <c r="X720" s="6"/>
      <c r="Y720" s="6">
        <v>2016</v>
      </c>
      <c r="Z720" s="42"/>
    </row>
    <row r="721" spans="1:26" ht="51" x14ac:dyDescent="0.2">
      <c r="A721" s="6" t="s">
        <v>3061</v>
      </c>
      <c r="B721" s="5" t="s">
        <v>32</v>
      </c>
      <c r="C721" s="5" t="s">
        <v>3036</v>
      </c>
      <c r="D721" s="5" t="s">
        <v>3037</v>
      </c>
      <c r="E721" s="5" t="s">
        <v>3038</v>
      </c>
      <c r="F721" s="5" t="s">
        <v>3039</v>
      </c>
      <c r="G721" s="5" t="s">
        <v>3062</v>
      </c>
      <c r="H721" s="5" t="s">
        <v>3063</v>
      </c>
      <c r="I721" s="6" t="s">
        <v>39</v>
      </c>
      <c r="J721" s="6">
        <v>0</v>
      </c>
      <c r="K721" s="6">
        <v>430000000</v>
      </c>
      <c r="L721" s="5" t="s">
        <v>40</v>
      </c>
      <c r="M721" s="6" t="s">
        <v>41</v>
      </c>
      <c r="N721" s="6" t="s">
        <v>73</v>
      </c>
      <c r="O721" s="6" t="s">
        <v>43</v>
      </c>
      <c r="P721" s="6" t="s">
        <v>84</v>
      </c>
      <c r="Q721" s="6" t="s">
        <v>51</v>
      </c>
      <c r="R721" s="6" t="s">
        <v>85</v>
      </c>
      <c r="S721" s="6" t="s">
        <v>86</v>
      </c>
      <c r="T721" s="41">
        <v>250</v>
      </c>
      <c r="U721" s="41">
        <v>1755</v>
      </c>
      <c r="V721" s="41">
        <f t="shared" si="61"/>
        <v>438750</v>
      </c>
      <c r="W721" s="41">
        <f t="shared" si="62"/>
        <v>491400.00000000006</v>
      </c>
      <c r="X721" s="6"/>
      <c r="Y721" s="6">
        <v>2016</v>
      </c>
      <c r="Z721" s="42"/>
    </row>
    <row r="722" spans="1:26" ht="51" x14ac:dyDescent="0.2">
      <c r="A722" s="6" t="s">
        <v>3064</v>
      </c>
      <c r="B722" s="5" t="s">
        <v>32</v>
      </c>
      <c r="C722" s="5" t="s">
        <v>3036</v>
      </c>
      <c r="D722" s="5" t="s">
        <v>3037</v>
      </c>
      <c r="E722" s="5" t="s">
        <v>3038</v>
      </c>
      <c r="F722" s="5" t="s">
        <v>3039</v>
      </c>
      <c r="G722" s="5" t="s">
        <v>3065</v>
      </c>
      <c r="H722" s="5" t="s">
        <v>3066</v>
      </c>
      <c r="I722" s="6" t="s">
        <v>39</v>
      </c>
      <c r="J722" s="6">
        <v>0</v>
      </c>
      <c r="K722" s="6">
        <v>430000000</v>
      </c>
      <c r="L722" s="5" t="s">
        <v>40</v>
      </c>
      <c r="M722" s="6" t="s">
        <v>41</v>
      </c>
      <c r="N722" s="6" t="s">
        <v>73</v>
      </c>
      <c r="O722" s="6" t="s">
        <v>43</v>
      </c>
      <c r="P722" s="6" t="s">
        <v>84</v>
      </c>
      <c r="Q722" s="6" t="s">
        <v>51</v>
      </c>
      <c r="R722" s="6" t="s">
        <v>85</v>
      </c>
      <c r="S722" s="6" t="s">
        <v>86</v>
      </c>
      <c r="T722" s="41">
        <v>50</v>
      </c>
      <c r="U722" s="41">
        <v>2022.3</v>
      </c>
      <c r="V722" s="41">
        <f t="shared" si="61"/>
        <v>101115</v>
      </c>
      <c r="W722" s="41">
        <f t="shared" si="62"/>
        <v>113248.80000000002</v>
      </c>
      <c r="X722" s="6"/>
      <c r="Y722" s="6">
        <v>2016</v>
      </c>
      <c r="Z722" s="42"/>
    </row>
    <row r="723" spans="1:26" ht="51" x14ac:dyDescent="0.2">
      <c r="A723" s="6" t="s">
        <v>3067</v>
      </c>
      <c r="B723" s="5" t="s">
        <v>32</v>
      </c>
      <c r="C723" s="5" t="s">
        <v>3068</v>
      </c>
      <c r="D723" s="5" t="s">
        <v>3069</v>
      </c>
      <c r="E723" s="5" t="s">
        <v>3070</v>
      </c>
      <c r="F723" s="5" t="s">
        <v>3071</v>
      </c>
      <c r="G723" s="5" t="s">
        <v>3072</v>
      </c>
      <c r="H723" s="5" t="s">
        <v>3073</v>
      </c>
      <c r="I723" s="6" t="s">
        <v>39</v>
      </c>
      <c r="J723" s="6">
        <v>0</v>
      </c>
      <c r="K723" s="6">
        <v>430000000</v>
      </c>
      <c r="L723" s="5" t="s">
        <v>40</v>
      </c>
      <c r="M723" s="6" t="s">
        <v>41</v>
      </c>
      <c r="N723" s="6" t="s">
        <v>73</v>
      </c>
      <c r="O723" s="6" t="s">
        <v>43</v>
      </c>
      <c r="P723" s="6" t="s">
        <v>84</v>
      </c>
      <c r="Q723" s="6" t="s">
        <v>51</v>
      </c>
      <c r="R723" s="6" t="s">
        <v>96</v>
      </c>
      <c r="S723" s="6" t="s">
        <v>97</v>
      </c>
      <c r="T723" s="41">
        <v>500</v>
      </c>
      <c r="U723" s="41">
        <v>400.95</v>
      </c>
      <c r="V723" s="41">
        <f t="shared" si="61"/>
        <v>200475</v>
      </c>
      <c r="W723" s="41">
        <f t="shared" si="62"/>
        <v>224532.00000000003</v>
      </c>
      <c r="X723" s="6"/>
      <c r="Y723" s="6">
        <v>2016</v>
      </c>
      <c r="Z723" s="42"/>
    </row>
    <row r="724" spans="1:26" ht="51" x14ac:dyDescent="0.2">
      <c r="A724" s="6" t="s">
        <v>3074</v>
      </c>
      <c r="B724" s="5" t="s">
        <v>32</v>
      </c>
      <c r="C724" s="5" t="s">
        <v>3068</v>
      </c>
      <c r="D724" s="5" t="s">
        <v>3069</v>
      </c>
      <c r="E724" s="5" t="s">
        <v>3075</v>
      </c>
      <c r="F724" s="5" t="s">
        <v>3071</v>
      </c>
      <c r="G724" s="5" t="s">
        <v>3076</v>
      </c>
      <c r="H724" s="5" t="s">
        <v>3077</v>
      </c>
      <c r="I724" s="6" t="s">
        <v>39</v>
      </c>
      <c r="J724" s="6">
        <v>0</v>
      </c>
      <c r="K724" s="6">
        <v>430000000</v>
      </c>
      <c r="L724" s="5" t="s">
        <v>40</v>
      </c>
      <c r="M724" s="6" t="s">
        <v>41</v>
      </c>
      <c r="N724" s="6" t="s">
        <v>73</v>
      </c>
      <c r="O724" s="6" t="s">
        <v>43</v>
      </c>
      <c r="P724" s="6" t="s">
        <v>84</v>
      </c>
      <c r="Q724" s="6" t="s">
        <v>51</v>
      </c>
      <c r="R724" s="6" t="s">
        <v>96</v>
      </c>
      <c r="S724" s="6" t="s">
        <v>97</v>
      </c>
      <c r="T724" s="41">
        <v>500</v>
      </c>
      <c r="U724" s="41">
        <v>400</v>
      </c>
      <c r="V724" s="41">
        <f t="shared" si="61"/>
        <v>200000</v>
      </c>
      <c r="W724" s="41">
        <f t="shared" si="62"/>
        <v>224000.00000000003</v>
      </c>
      <c r="X724" s="6"/>
      <c r="Y724" s="6">
        <v>2016</v>
      </c>
      <c r="Z724" s="42"/>
    </row>
    <row r="725" spans="1:26" ht="51" x14ac:dyDescent="0.2">
      <c r="A725" s="6" t="s">
        <v>3078</v>
      </c>
      <c r="B725" s="5" t="s">
        <v>32</v>
      </c>
      <c r="C725" s="5" t="s">
        <v>3068</v>
      </c>
      <c r="D725" s="5" t="s">
        <v>3069</v>
      </c>
      <c r="E725" s="5" t="s">
        <v>3075</v>
      </c>
      <c r="F725" s="5" t="s">
        <v>3071</v>
      </c>
      <c r="G725" s="5" t="s">
        <v>3079</v>
      </c>
      <c r="H725" s="5" t="s">
        <v>3077</v>
      </c>
      <c r="I725" s="6" t="s">
        <v>39</v>
      </c>
      <c r="J725" s="6">
        <v>0</v>
      </c>
      <c r="K725" s="6">
        <v>430000000</v>
      </c>
      <c r="L725" s="5" t="s">
        <v>40</v>
      </c>
      <c r="M725" s="6" t="s">
        <v>41</v>
      </c>
      <c r="N725" s="6" t="s">
        <v>73</v>
      </c>
      <c r="O725" s="6" t="s">
        <v>43</v>
      </c>
      <c r="P725" s="6" t="s">
        <v>84</v>
      </c>
      <c r="Q725" s="6" t="s">
        <v>51</v>
      </c>
      <c r="R725" s="6" t="s">
        <v>96</v>
      </c>
      <c r="S725" s="6" t="s">
        <v>97</v>
      </c>
      <c r="T725" s="41">
        <v>200</v>
      </c>
      <c r="U725" s="41">
        <v>400</v>
      </c>
      <c r="V725" s="41">
        <f t="shared" si="61"/>
        <v>80000</v>
      </c>
      <c r="W725" s="41">
        <f t="shared" si="62"/>
        <v>89600.000000000015</v>
      </c>
      <c r="X725" s="6"/>
      <c r="Y725" s="6">
        <v>2016</v>
      </c>
      <c r="Z725" s="42"/>
    </row>
    <row r="726" spans="1:26" ht="153" x14ac:dyDescent="0.2">
      <c r="A726" s="6" t="s">
        <v>3080</v>
      </c>
      <c r="B726" s="5" t="s">
        <v>32</v>
      </c>
      <c r="C726" s="5" t="s">
        <v>3081</v>
      </c>
      <c r="D726" s="5" t="s">
        <v>376</v>
      </c>
      <c r="E726" s="5" t="s">
        <v>3082</v>
      </c>
      <c r="F726" s="5" t="s">
        <v>3083</v>
      </c>
      <c r="G726" s="5" t="s">
        <v>3084</v>
      </c>
      <c r="H726" s="5" t="s">
        <v>3085</v>
      </c>
      <c r="I726" s="6" t="s">
        <v>60</v>
      </c>
      <c r="J726" s="6">
        <v>0</v>
      </c>
      <c r="K726" s="6">
        <v>430000000</v>
      </c>
      <c r="L726" s="5" t="s">
        <v>40</v>
      </c>
      <c r="M726" s="6" t="s">
        <v>41</v>
      </c>
      <c r="N726" s="6" t="s">
        <v>73</v>
      </c>
      <c r="O726" s="6" t="s">
        <v>43</v>
      </c>
      <c r="P726" s="6" t="s">
        <v>84</v>
      </c>
      <c r="Q726" s="6" t="s">
        <v>51</v>
      </c>
      <c r="R726" s="6" t="s">
        <v>85</v>
      </c>
      <c r="S726" s="6" t="s">
        <v>86</v>
      </c>
      <c r="T726" s="41">
        <v>400</v>
      </c>
      <c r="U726" s="41">
        <v>1417.5</v>
      </c>
      <c r="V726" s="41">
        <f t="shared" si="61"/>
        <v>567000</v>
      </c>
      <c r="W726" s="41">
        <f t="shared" si="62"/>
        <v>635040.00000000012</v>
      </c>
      <c r="X726" s="6"/>
      <c r="Y726" s="6">
        <v>2016</v>
      </c>
      <c r="Z726" s="42"/>
    </row>
    <row r="727" spans="1:26" ht="140.25" x14ac:dyDescent="0.2">
      <c r="A727" s="6" t="s">
        <v>3086</v>
      </c>
      <c r="B727" s="5" t="s">
        <v>32</v>
      </c>
      <c r="C727" s="5" t="s">
        <v>3081</v>
      </c>
      <c r="D727" s="5" t="s">
        <v>376</v>
      </c>
      <c r="E727" s="5" t="s">
        <v>3087</v>
      </c>
      <c r="F727" s="5" t="s">
        <v>3083</v>
      </c>
      <c r="G727" s="5" t="s">
        <v>3088</v>
      </c>
      <c r="H727" s="5" t="s">
        <v>3089</v>
      </c>
      <c r="I727" s="6" t="s">
        <v>60</v>
      </c>
      <c r="J727" s="6">
        <v>0</v>
      </c>
      <c r="K727" s="6">
        <v>430000000</v>
      </c>
      <c r="L727" s="5" t="s">
        <v>40</v>
      </c>
      <c r="M727" s="6" t="s">
        <v>41</v>
      </c>
      <c r="N727" s="6" t="s">
        <v>73</v>
      </c>
      <c r="O727" s="6" t="s">
        <v>43</v>
      </c>
      <c r="P727" s="6" t="s">
        <v>84</v>
      </c>
      <c r="Q727" s="6" t="s">
        <v>51</v>
      </c>
      <c r="R727" s="6" t="s">
        <v>96</v>
      </c>
      <c r="S727" s="6" t="s">
        <v>97</v>
      </c>
      <c r="T727" s="41">
        <v>400</v>
      </c>
      <c r="U727" s="41">
        <v>4404.1724999999997</v>
      </c>
      <c r="V727" s="41">
        <f t="shared" si="61"/>
        <v>1761668.9999999998</v>
      </c>
      <c r="W727" s="41">
        <f t="shared" si="62"/>
        <v>1973069.28</v>
      </c>
      <c r="X727" s="6"/>
      <c r="Y727" s="6">
        <v>2016</v>
      </c>
      <c r="Z727" s="42"/>
    </row>
    <row r="728" spans="1:26" ht="127.5" x14ac:dyDescent="0.2">
      <c r="A728" s="6" t="s">
        <v>3090</v>
      </c>
      <c r="B728" s="5" t="s">
        <v>32</v>
      </c>
      <c r="C728" s="5" t="s">
        <v>3081</v>
      </c>
      <c r="D728" s="5" t="s">
        <v>376</v>
      </c>
      <c r="E728" s="5" t="s">
        <v>3091</v>
      </c>
      <c r="F728" s="5" t="s">
        <v>3083</v>
      </c>
      <c r="G728" s="5" t="s">
        <v>3092</v>
      </c>
      <c r="H728" s="5" t="s">
        <v>3093</v>
      </c>
      <c r="I728" s="6" t="s">
        <v>60</v>
      </c>
      <c r="J728" s="6">
        <v>0</v>
      </c>
      <c r="K728" s="6">
        <v>430000000</v>
      </c>
      <c r="L728" s="5" t="s">
        <v>40</v>
      </c>
      <c r="M728" s="6" t="s">
        <v>41</v>
      </c>
      <c r="N728" s="6" t="s">
        <v>73</v>
      </c>
      <c r="O728" s="6" t="s">
        <v>43</v>
      </c>
      <c r="P728" s="6" t="s">
        <v>84</v>
      </c>
      <c r="Q728" s="6" t="s">
        <v>51</v>
      </c>
      <c r="R728" s="6" t="s">
        <v>96</v>
      </c>
      <c r="S728" s="6" t="s">
        <v>97</v>
      </c>
      <c r="T728" s="41">
        <v>600</v>
      </c>
      <c r="U728" s="41">
        <v>3611.79</v>
      </c>
      <c r="V728" s="41">
        <f t="shared" si="61"/>
        <v>2167074</v>
      </c>
      <c r="W728" s="41">
        <f t="shared" si="62"/>
        <v>2427122.8800000004</v>
      </c>
      <c r="X728" s="6"/>
      <c r="Y728" s="6">
        <v>2016</v>
      </c>
      <c r="Z728" s="42"/>
    </row>
    <row r="729" spans="1:26" ht="51" x14ac:dyDescent="0.2">
      <c r="A729" s="6" t="s">
        <v>3094</v>
      </c>
      <c r="B729" s="5" t="s">
        <v>32</v>
      </c>
      <c r="C729" s="5" t="s">
        <v>3095</v>
      </c>
      <c r="D729" s="5" t="s">
        <v>3096</v>
      </c>
      <c r="E729" s="5" t="s">
        <v>1383</v>
      </c>
      <c r="F729" s="5" t="s">
        <v>3097</v>
      </c>
      <c r="G729" s="5" t="s">
        <v>3098</v>
      </c>
      <c r="H729" s="5" t="s">
        <v>3099</v>
      </c>
      <c r="I729" s="6" t="s">
        <v>60</v>
      </c>
      <c r="J729" s="6">
        <v>0</v>
      </c>
      <c r="K729" s="6">
        <v>430000000</v>
      </c>
      <c r="L729" s="5" t="s">
        <v>40</v>
      </c>
      <c r="M729" s="6" t="s">
        <v>41</v>
      </c>
      <c r="N729" s="6" t="s">
        <v>73</v>
      </c>
      <c r="O729" s="6" t="s">
        <v>43</v>
      </c>
      <c r="P729" s="6" t="s">
        <v>84</v>
      </c>
      <c r="Q729" s="6" t="s">
        <v>51</v>
      </c>
      <c r="R729" s="6" t="s">
        <v>96</v>
      </c>
      <c r="S729" s="6" t="s">
        <v>97</v>
      </c>
      <c r="T729" s="41">
        <v>10</v>
      </c>
      <c r="U729" s="41">
        <v>2860.11</v>
      </c>
      <c r="V729" s="41">
        <f t="shared" si="61"/>
        <v>28601.100000000002</v>
      </c>
      <c r="W729" s="41">
        <f t="shared" si="62"/>
        <v>32033.232000000007</v>
      </c>
      <c r="X729" s="6"/>
      <c r="Y729" s="6">
        <v>2016</v>
      </c>
      <c r="Z729" s="42"/>
    </row>
    <row r="730" spans="1:26" ht="51" x14ac:dyDescent="0.2">
      <c r="A730" s="6" t="s">
        <v>3100</v>
      </c>
      <c r="B730" s="5" t="s">
        <v>32</v>
      </c>
      <c r="C730" s="5" t="s">
        <v>3095</v>
      </c>
      <c r="D730" s="5" t="s">
        <v>3096</v>
      </c>
      <c r="E730" s="5" t="s">
        <v>1383</v>
      </c>
      <c r="F730" s="5" t="s">
        <v>3097</v>
      </c>
      <c r="G730" s="5" t="s">
        <v>3101</v>
      </c>
      <c r="H730" s="5" t="s">
        <v>3102</v>
      </c>
      <c r="I730" s="6" t="s">
        <v>60</v>
      </c>
      <c r="J730" s="6">
        <v>0</v>
      </c>
      <c r="K730" s="6">
        <v>430000000</v>
      </c>
      <c r="L730" s="5" t="s">
        <v>40</v>
      </c>
      <c r="M730" s="6" t="s">
        <v>41</v>
      </c>
      <c r="N730" s="6" t="s">
        <v>73</v>
      </c>
      <c r="O730" s="6" t="s">
        <v>43</v>
      </c>
      <c r="P730" s="6" t="s">
        <v>84</v>
      </c>
      <c r="Q730" s="6" t="s">
        <v>51</v>
      </c>
      <c r="R730" s="6" t="s">
        <v>96</v>
      </c>
      <c r="S730" s="6" t="s">
        <v>97</v>
      </c>
      <c r="T730" s="41">
        <v>10</v>
      </c>
      <c r="U730" s="41">
        <v>2860.11</v>
      </c>
      <c r="V730" s="41">
        <f t="shared" si="61"/>
        <v>28601.100000000002</v>
      </c>
      <c r="W730" s="41">
        <f t="shared" si="62"/>
        <v>32033.232000000007</v>
      </c>
      <c r="X730" s="6"/>
      <c r="Y730" s="6">
        <v>2016</v>
      </c>
      <c r="Z730" s="42"/>
    </row>
    <row r="731" spans="1:26" ht="51" x14ac:dyDescent="0.2">
      <c r="A731" s="6" t="s">
        <v>3103</v>
      </c>
      <c r="B731" s="5" t="s">
        <v>32</v>
      </c>
      <c r="C731" s="5" t="s">
        <v>3095</v>
      </c>
      <c r="D731" s="5" t="s">
        <v>3096</v>
      </c>
      <c r="E731" s="5" t="s">
        <v>1383</v>
      </c>
      <c r="F731" s="5" t="s">
        <v>3097</v>
      </c>
      <c r="G731" s="5" t="s">
        <v>3104</v>
      </c>
      <c r="H731" s="5" t="s">
        <v>3105</v>
      </c>
      <c r="I731" s="6" t="s">
        <v>60</v>
      </c>
      <c r="J731" s="6">
        <v>0</v>
      </c>
      <c r="K731" s="6">
        <v>430000000</v>
      </c>
      <c r="L731" s="5" t="s">
        <v>40</v>
      </c>
      <c r="M731" s="6" t="s">
        <v>41</v>
      </c>
      <c r="N731" s="6" t="s">
        <v>73</v>
      </c>
      <c r="O731" s="6" t="s">
        <v>43</v>
      </c>
      <c r="P731" s="6" t="s">
        <v>84</v>
      </c>
      <c r="Q731" s="6" t="s">
        <v>51</v>
      </c>
      <c r="R731" s="6" t="s">
        <v>96</v>
      </c>
      <c r="S731" s="6" t="s">
        <v>97</v>
      </c>
      <c r="T731" s="41">
        <v>10</v>
      </c>
      <c r="U731" s="41">
        <v>2600.1</v>
      </c>
      <c r="V731" s="41">
        <f t="shared" si="61"/>
        <v>26001</v>
      </c>
      <c r="W731" s="41">
        <f t="shared" si="62"/>
        <v>29121.120000000003</v>
      </c>
      <c r="X731" s="6"/>
      <c r="Y731" s="6">
        <v>2016</v>
      </c>
      <c r="Z731" s="42"/>
    </row>
    <row r="732" spans="1:26" ht="51" x14ac:dyDescent="0.2">
      <c r="A732" s="6" t="s">
        <v>3106</v>
      </c>
      <c r="B732" s="5" t="s">
        <v>32</v>
      </c>
      <c r="C732" s="5" t="s">
        <v>3095</v>
      </c>
      <c r="D732" s="5" t="s">
        <v>3096</v>
      </c>
      <c r="E732" s="5" t="s">
        <v>1383</v>
      </c>
      <c r="F732" s="5" t="s">
        <v>3097</v>
      </c>
      <c r="G732" s="5" t="s">
        <v>3107</v>
      </c>
      <c r="H732" s="5" t="s">
        <v>3108</v>
      </c>
      <c r="I732" s="6" t="s">
        <v>60</v>
      </c>
      <c r="J732" s="6">
        <v>0</v>
      </c>
      <c r="K732" s="6">
        <v>430000000</v>
      </c>
      <c r="L732" s="5" t="s">
        <v>40</v>
      </c>
      <c r="M732" s="6" t="s">
        <v>41</v>
      </c>
      <c r="N732" s="6" t="s">
        <v>73</v>
      </c>
      <c r="O732" s="6" t="s">
        <v>43</v>
      </c>
      <c r="P732" s="6" t="s">
        <v>84</v>
      </c>
      <c r="Q732" s="6" t="s">
        <v>51</v>
      </c>
      <c r="R732" s="6" t="s">
        <v>96</v>
      </c>
      <c r="S732" s="6" t="s">
        <v>97</v>
      </c>
      <c r="T732" s="41">
        <v>10</v>
      </c>
      <c r="U732" s="41">
        <v>33750</v>
      </c>
      <c r="V732" s="41">
        <f t="shared" si="61"/>
        <v>337500</v>
      </c>
      <c r="W732" s="41">
        <f t="shared" si="62"/>
        <v>378000.00000000006</v>
      </c>
      <c r="X732" s="6"/>
      <c r="Y732" s="6">
        <v>2016</v>
      </c>
      <c r="Z732" s="42"/>
    </row>
    <row r="733" spans="1:26" ht="51" x14ac:dyDescent="0.2">
      <c r="A733" s="6" t="s">
        <v>3109</v>
      </c>
      <c r="B733" s="5" t="s">
        <v>32</v>
      </c>
      <c r="C733" s="5" t="s">
        <v>3095</v>
      </c>
      <c r="D733" s="5" t="s">
        <v>3096</v>
      </c>
      <c r="E733" s="5" t="s">
        <v>1383</v>
      </c>
      <c r="F733" s="5" t="s">
        <v>3097</v>
      </c>
      <c r="G733" s="5" t="s">
        <v>3110</v>
      </c>
      <c r="H733" s="5" t="s">
        <v>3111</v>
      </c>
      <c r="I733" s="6" t="s">
        <v>60</v>
      </c>
      <c r="J733" s="6">
        <v>0</v>
      </c>
      <c r="K733" s="6">
        <v>430000000</v>
      </c>
      <c r="L733" s="5" t="s">
        <v>40</v>
      </c>
      <c r="M733" s="6" t="s">
        <v>41</v>
      </c>
      <c r="N733" s="6" t="s">
        <v>73</v>
      </c>
      <c r="O733" s="6" t="s">
        <v>43</v>
      </c>
      <c r="P733" s="6" t="s">
        <v>84</v>
      </c>
      <c r="Q733" s="6" t="s">
        <v>51</v>
      </c>
      <c r="R733" s="6" t="s">
        <v>96</v>
      </c>
      <c r="S733" s="6" t="s">
        <v>97</v>
      </c>
      <c r="T733" s="41">
        <v>10</v>
      </c>
      <c r="U733" s="41">
        <v>4333.5</v>
      </c>
      <c r="V733" s="41">
        <f t="shared" si="61"/>
        <v>43335</v>
      </c>
      <c r="W733" s="41">
        <f t="shared" si="62"/>
        <v>48535.200000000004</v>
      </c>
      <c r="X733" s="6"/>
      <c r="Y733" s="6">
        <v>2016</v>
      </c>
      <c r="Z733" s="42"/>
    </row>
    <row r="734" spans="1:26" ht="51" x14ac:dyDescent="0.2">
      <c r="A734" s="6" t="s">
        <v>3112</v>
      </c>
      <c r="B734" s="5" t="s">
        <v>32</v>
      </c>
      <c r="C734" s="5" t="s">
        <v>3095</v>
      </c>
      <c r="D734" s="5" t="s">
        <v>3096</v>
      </c>
      <c r="E734" s="5" t="s">
        <v>1383</v>
      </c>
      <c r="F734" s="5" t="s">
        <v>3097</v>
      </c>
      <c r="G734" s="5" t="s">
        <v>3113</v>
      </c>
      <c r="H734" s="5" t="s">
        <v>3114</v>
      </c>
      <c r="I734" s="6" t="s">
        <v>60</v>
      </c>
      <c r="J734" s="6">
        <v>0</v>
      </c>
      <c r="K734" s="6">
        <v>430000000</v>
      </c>
      <c r="L734" s="5" t="s">
        <v>40</v>
      </c>
      <c r="M734" s="6" t="s">
        <v>41</v>
      </c>
      <c r="N734" s="6" t="s">
        <v>73</v>
      </c>
      <c r="O734" s="6" t="s">
        <v>43</v>
      </c>
      <c r="P734" s="6" t="s">
        <v>84</v>
      </c>
      <c r="Q734" s="6" t="s">
        <v>51</v>
      </c>
      <c r="R734" s="6" t="s">
        <v>96</v>
      </c>
      <c r="S734" s="6" t="s">
        <v>97</v>
      </c>
      <c r="T734" s="41">
        <v>10</v>
      </c>
      <c r="U734" s="41">
        <v>7063.6049999999996</v>
      </c>
      <c r="V734" s="41">
        <f t="shared" si="61"/>
        <v>70636.049999999988</v>
      </c>
      <c r="W734" s="41">
        <f t="shared" si="62"/>
        <v>79112.375999999989</v>
      </c>
      <c r="X734" s="6"/>
      <c r="Y734" s="6">
        <v>2016</v>
      </c>
      <c r="Z734" s="42"/>
    </row>
    <row r="735" spans="1:26" ht="51" x14ac:dyDescent="0.2">
      <c r="A735" s="6" t="s">
        <v>3115</v>
      </c>
      <c r="B735" s="5" t="s">
        <v>32</v>
      </c>
      <c r="C735" s="5" t="s">
        <v>3095</v>
      </c>
      <c r="D735" s="5" t="s">
        <v>3096</v>
      </c>
      <c r="E735" s="5" t="s">
        <v>1383</v>
      </c>
      <c r="F735" s="5" t="s">
        <v>3097</v>
      </c>
      <c r="G735" s="5" t="s">
        <v>3116</v>
      </c>
      <c r="H735" s="5" t="s">
        <v>3117</v>
      </c>
      <c r="I735" s="6" t="s">
        <v>60</v>
      </c>
      <c r="J735" s="6">
        <v>0</v>
      </c>
      <c r="K735" s="6">
        <v>430000000</v>
      </c>
      <c r="L735" s="5" t="s">
        <v>40</v>
      </c>
      <c r="M735" s="6" t="s">
        <v>41</v>
      </c>
      <c r="N735" s="6" t="s">
        <v>73</v>
      </c>
      <c r="O735" s="6" t="s">
        <v>43</v>
      </c>
      <c r="P735" s="6" t="s">
        <v>84</v>
      </c>
      <c r="Q735" s="6" t="s">
        <v>51</v>
      </c>
      <c r="R735" s="6" t="s">
        <v>96</v>
      </c>
      <c r="S735" s="6" t="s">
        <v>97</v>
      </c>
      <c r="T735" s="41">
        <v>10</v>
      </c>
      <c r="U735" s="41">
        <v>9215.91</v>
      </c>
      <c r="V735" s="41"/>
      <c r="W735" s="41"/>
      <c r="X735" s="6"/>
      <c r="Y735" s="6">
        <v>2016</v>
      </c>
      <c r="Z735" s="6" t="s">
        <v>1629</v>
      </c>
    </row>
    <row r="736" spans="1:26" ht="51" x14ac:dyDescent="0.2">
      <c r="A736" s="6" t="s">
        <v>3118</v>
      </c>
      <c r="B736" s="5" t="s">
        <v>32</v>
      </c>
      <c r="C736" s="5" t="s">
        <v>3095</v>
      </c>
      <c r="D736" s="5" t="s">
        <v>3096</v>
      </c>
      <c r="E736" s="5" t="s">
        <v>1383</v>
      </c>
      <c r="F736" s="5" t="s">
        <v>3097</v>
      </c>
      <c r="G736" s="5" t="s">
        <v>3119</v>
      </c>
      <c r="H736" s="5" t="s">
        <v>3120</v>
      </c>
      <c r="I736" s="6" t="s">
        <v>60</v>
      </c>
      <c r="J736" s="6">
        <v>0</v>
      </c>
      <c r="K736" s="6">
        <v>430000000</v>
      </c>
      <c r="L736" s="5" t="s">
        <v>40</v>
      </c>
      <c r="M736" s="6" t="s">
        <v>41</v>
      </c>
      <c r="N736" s="6" t="s">
        <v>73</v>
      </c>
      <c r="O736" s="6" t="s">
        <v>43</v>
      </c>
      <c r="P736" s="6" t="s">
        <v>84</v>
      </c>
      <c r="Q736" s="6" t="s">
        <v>51</v>
      </c>
      <c r="R736" s="6" t="s">
        <v>96</v>
      </c>
      <c r="S736" s="6" t="s">
        <v>97</v>
      </c>
      <c r="T736" s="41">
        <v>10</v>
      </c>
      <c r="U736" s="41">
        <v>14733.9</v>
      </c>
      <c r="V736" s="41"/>
      <c r="W736" s="41"/>
      <c r="X736" s="6"/>
      <c r="Y736" s="6">
        <v>2016</v>
      </c>
      <c r="Z736" s="6" t="s">
        <v>1629</v>
      </c>
    </row>
    <row r="737" spans="1:26" ht="51" x14ac:dyDescent="0.2">
      <c r="A737" s="6" t="s">
        <v>3121</v>
      </c>
      <c r="B737" s="5" t="s">
        <v>32</v>
      </c>
      <c r="C737" s="5" t="s">
        <v>3095</v>
      </c>
      <c r="D737" s="5" t="s">
        <v>3096</v>
      </c>
      <c r="E737" s="5" t="s">
        <v>1383</v>
      </c>
      <c r="F737" s="5" t="s">
        <v>3097</v>
      </c>
      <c r="G737" s="5" t="s">
        <v>3122</v>
      </c>
      <c r="H737" s="5" t="s">
        <v>3123</v>
      </c>
      <c r="I737" s="6" t="s">
        <v>60</v>
      </c>
      <c r="J737" s="6">
        <v>0</v>
      </c>
      <c r="K737" s="6">
        <v>430000000</v>
      </c>
      <c r="L737" s="5" t="s">
        <v>40</v>
      </c>
      <c r="M737" s="6" t="s">
        <v>41</v>
      </c>
      <c r="N737" s="6" t="s">
        <v>73</v>
      </c>
      <c r="O737" s="6" t="s">
        <v>43</v>
      </c>
      <c r="P737" s="6" t="s">
        <v>84</v>
      </c>
      <c r="Q737" s="6" t="s">
        <v>51</v>
      </c>
      <c r="R737" s="6" t="s">
        <v>96</v>
      </c>
      <c r="S737" s="6" t="s">
        <v>97</v>
      </c>
      <c r="T737" s="41">
        <v>10</v>
      </c>
      <c r="U737" s="41">
        <v>10665</v>
      </c>
      <c r="V737" s="41"/>
      <c r="W737" s="41"/>
      <c r="X737" s="6"/>
      <c r="Y737" s="6">
        <v>2016</v>
      </c>
      <c r="Z737" s="6" t="s">
        <v>1629</v>
      </c>
    </row>
    <row r="738" spans="1:26" ht="51" x14ac:dyDescent="0.2">
      <c r="A738" s="6" t="s">
        <v>3124</v>
      </c>
      <c r="B738" s="5" t="s">
        <v>32</v>
      </c>
      <c r="C738" s="5" t="s">
        <v>3095</v>
      </c>
      <c r="D738" s="5" t="s">
        <v>3096</v>
      </c>
      <c r="E738" s="5" t="s">
        <v>1383</v>
      </c>
      <c r="F738" s="5" t="s">
        <v>3097</v>
      </c>
      <c r="G738" s="5" t="s">
        <v>3125</v>
      </c>
      <c r="H738" s="5" t="s">
        <v>3126</v>
      </c>
      <c r="I738" s="6" t="s">
        <v>60</v>
      </c>
      <c r="J738" s="6">
        <v>0</v>
      </c>
      <c r="K738" s="6">
        <v>430000000</v>
      </c>
      <c r="L738" s="5" t="s">
        <v>40</v>
      </c>
      <c r="M738" s="6" t="s">
        <v>41</v>
      </c>
      <c r="N738" s="6" t="s">
        <v>73</v>
      </c>
      <c r="O738" s="6" t="s">
        <v>43</v>
      </c>
      <c r="P738" s="6" t="s">
        <v>84</v>
      </c>
      <c r="Q738" s="6" t="s">
        <v>51</v>
      </c>
      <c r="R738" s="6" t="s">
        <v>96</v>
      </c>
      <c r="S738" s="6" t="s">
        <v>97</v>
      </c>
      <c r="T738" s="41">
        <v>10</v>
      </c>
      <c r="U738" s="41">
        <v>19789.650000000001</v>
      </c>
      <c r="V738" s="41"/>
      <c r="W738" s="41"/>
      <c r="X738" s="6"/>
      <c r="Y738" s="6">
        <v>2016</v>
      </c>
      <c r="Z738" s="6" t="s">
        <v>1629</v>
      </c>
    </row>
    <row r="739" spans="1:26" ht="51" x14ac:dyDescent="0.2">
      <c r="A739" s="6" t="s">
        <v>3127</v>
      </c>
      <c r="B739" s="5" t="s">
        <v>32</v>
      </c>
      <c r="C739" s="5" t="s">
        <v>3095</v>
      </c>
      <c r="D739" s="5" t="s">
        <v>3096</v>
      </c>
      <c r="E739" s="5" t="s">
        <v>1383</v>
      </c>
      <c r="F739" s="5" t="s">
        <v>3097</v>
      </c>
      <c r="G739" s="5" t="s">
        <v>3128</v>
      </c>
      <c r="H739" s="5" t="s">
        <v>3129</v>
      </c>
      <c r="I739" s="6" t="s">
        <v>60</v>
      </c>
      <c r="J739" s="6">
        <v>0</v>
      </c>
      <c r="K739" s="6">
        <v>430000000</v>
      </c>
      <c r="L739" s="5" t="s">
        <v>40</v>
      </c>
      <c r="M739" s="6" t="s">
        <v>41</v>
      </c>
      <c r="N739" s="6" t="s">
        <v>73</v>
      </c>
      <c r="O739" s="6" t="s">
        <v>43</v>
      </c>
      <c r="P739" s="6" t="s">
        <v>84</v>
      </c>
      <c r="Q739" s="6" t="s">
        <v>51</v>
      </c>
      <c r="R739" s="6" t="s">
        <v>96</v>
      </c>
      <c r="S739" s="6" t="s">
        <v>97</v>
      </c>
      <c r="T739" s="41">
        <v>10</v>
      </c>
      <c r="U739" s="41">
        <v>44490.6</v>
      </c>
      <c r="V739" s="41"/>
      <c r="W739" s="41"/>
      <c r="X739" s="6"/>
      <c r="Y739" s="6">
        <v>2016</v>
      </c>
      <c r="Z739" s="6" t="s">
        <v>1629</v>
      </c>
    </row>
    <row r="740" spans="1:26" ht="51" x14ac:dyDescent="0.2">
      <c r="A740" s="6" t="s">
        <v>3130</v>
      </c>
      <c r="B740" s="5" t="s">
        <v>32</v>
      </c>
      <c r="C740" s="5" t="s">
        <v>3131</v>
      </c>
      <c r="D740" s="5" t="s">
        <v>3132</v>
      </c>
      <c r="E740" s="5" t="s">
        <v>3133</v>
      </c>
      <c r="F740" s="5" t="s">
        <v>3134</v>
      </c>
      <c r="G740" s="5" t="s">
        <v>3133</v>
      </c>
      <c r="H740" s="5" t="s">
        <v>3135</v>
      </c>
      <c r="I740" s="6" t="s">
        <v>39</v>
      </c>
      <c r="J740" s="6">
        <v>0</v>
      </c>
      <c r="K740" s="6">
        <v>430000000</v>
      </c>
      <c r="L740" s="5" t="s">
        <v>40</v>
      </c>
      <c r="M740" s="6" t="s">
        <v>41</v>
      </c>
      <c r="N740" s="6" t="s">
        <v>73</v>
      </c>
      <c r="O740" s="6" t="s">
        <v>43</v>
      </c>
      <c r="P740" s="6" t="s">
        <v>84</v>
      </c>
      <c r="Q740" s="6" t="s">
        <v>51</v>
      </c>
      <c r="R740" s="6">
        <v>166</v>
      </c>
      <c r="S740" s="6" t="s">
        <v>152</v>
      </c>
      <c r="T740" s="41">
        <v>120</v>
      </c>
      <c r="U740" s="41">
        <v>657</v>
      </c>
      <c r="V740" s="41">
        <f>T740*U740</f>
        <v>78840</v>
      </c>
      <c r="W740" s="41">
        <f>V740*1.12</f>
        <v>88300.800000000003</v>
      </c>
      <c r="X740" s="6"/>
      <c r="Y740" s="6">
        <v>2016</v>
      </c>
      <c r="Z740" s="42"/>
    </row>
    <row r="741" spans="1:26" ht="51" x14ac:dyDescent="0.2">
      <c r="A741" s="6" t="s">
        <v>3136</v>
      </c>
      <c r="B741" s="5" t="s">
        <v>32</v>
      </c>
      <c r="C741" s="5" t="s">
        <v>3137</v>
      </c>
      <c r="D741" s="5" t="s">
        <v>997</v>
      </c>
      <c r="E741" s="5" t="s">
        <v>3138</v>
      </c>
      <c r="F741" s="5" t="s">
        <v>3139</v>
      </c>
      <c r="G741" s="5" t="s">
        <v>3140</v>
      </c>
      <c r="H741" s="5" t="s">
        <v>3141</v>
      </c>
      <c r="I741" s="6" t="s">
        <v>60</v>
      </c>
      <c r="J741" s="6">
        <v>0</v>
      </c>
      <c r="K741" s="6">
        <v>430000000</v>
      </c>
      <c r="L741" s="5" t="s">
        <v>40</v>
      </c>
      <c r="M741" s="6" t="s">
        <v>94</v>
      </c>
      <c r="N741" s="6" t="s">
        <v>73</v>
      </c>
      <c r="O741" s="6" t="s">
        <v>43</v>
      </c>
      <c r="P741" s="6" t="s">
        <v>84</v>
      </c>
      <c r="Q741" s="6" t="s">
        <v>51</v>
      </c>
      <c r="R741" s="6" t="s">
        <v>96</v>
      </c>
      <c r="S741" s="6" t="s">
        <v>97</v>
      </c>
      <c r="T741" s="41">
        <v>200</v>
      </c>
      <c r="U741" s="41">
        <v>90.45</v>
      </c>
      <c r="V741" s="41"/>
      <c r="W741" s="41"/>
      <c r="X741" s="6"/>
      <c r="Y741" s="6">
        <v>2016</v>
      </c>
      <c r="Z741" s="6"/>
    </row>
    <row r="742" spans="1:26" ht="51" x14ac:dyDescent="0.2">
      <c r="A742" s="6" t="s">
        <v>3142</v>
      </c>
      <c r="B742" s="5" t="s">
        <v>32</v>
      </c>
      <c r="C742" s="5" t="s">
        <v>3137</v>
      </c>
      <c r="D742" s="5" t="s">
        <v>997</v>
      </c>
      <c r="E742" s="5" t="s">
        <v>3138</v>
      </c>
      <c r="F742" s="5" t="s">
        <v>3139</v>
      </c>
      <c r="G742" s="5" t="s">
        <v>3140</v>
      </c>
      <c r="H742" s="5" t="s">
        <v>3141</v>
      </c>
      <c r="I742" s="6" t="s">
        <v>39</v>
      </c>
      <c r="J742" s="6">
        <v>0</v>
      </c>
      <c r="K742" s="6">
        <v>430000000</v>
      </c>
      <c r="L742" s="5" t="s">
        <v>40</v>
      </c>
      <c r="M742" s="6" t="s">
        <v>685</v>
      </c>
      <c r="N742" s="6" t="s">
        <v>73</v>
      </c>
      <c r="O742" s="6" t="s">
        <v>43</v>
      </c>
      <c r="P742" s="6" t="s">
        <v>84</v>
      </c>
      <c r="Q742" s="6" t="s">
        <v>51</v>
      </c>
      <c r="R742" s="6" t="s">
        <v>96</v>
      </c>
      <c r="S742" s="6" t="s">
        <v>97</v>
      </c>
      <c r="T742" s="41">
        <v>200</v>
      </c>
      <c r="U742" s="41">
        <v>90.45</v>
      </c>
      <c r="V742" s="41">
        <f>T742*U742</f>
        <v>18090</v>
      </c>
      <c r="W742" s="41">
        <f>V742*1.12</f>
        <v>20260.800000000003</v>
      </c>
      <c r="X742" s="6"/>
      <c r="Y742" s="6">
        <v>2016</v>
      </c>
      <c r="Z742" s="6" t="s">
        <v>1080</v>
      </c>
    </row>
    <row r="743" spans="1:26" ht="51" x14ac:dyDescent="0.2">
      <c r="A743" s="6" t="s">
        <v>3143</v>
      </c>
      <c r="B743" s="5" t="s">
        <v>32</v>
      </c>
      <c r="C743" s="5" t="s">
        <v>3137</v>
      </c>
      <c r="D743" s="5" t="s">
        <v>997</v>
      </c>
      <c r="E743" s="5" t="s">
        <v>3138</v>
      </c>
      <c r="F743" s="5" t="s">
        <v>3139</v>
      </c>
      <c r="G743" s="5" t="s">
        <v>3144</v>
      </c>
      <c r="H743" s="5" t="s">
        <v>3145</v>
      </c>
      <c r="I743" s="6" t="s">
        <v>60</v>
      </c>
      <c r="J743" s="6">
        <v>0</v>
      </c>
      <c r="K743" s="6">
        <v>430000000</v>
      </c>
      <c r="L743" s="5" t="s">
        <v>40</v>
      </c>
      <c r="M743" s="6" t="s">
        <v>94</v>
      </c>
      <c r="N743" s="6" t="s">
        <v>73</v>
      </c>
      <c r="O743" s="6" t="s">
        <v>43</v>
      </c>
      <c r="P743" s="6" t="s">
        <v>84</v>
      </c>
      <c r="Q743" s="6" t="s">
        <v>51</v>
      </c>
      <c r="R743" s="6" t="s">
        <v>96</v>
      </c>
      <c r="S743" s="6" t="s">
        <v>97</v>
      </c>
      <c r="T743" s="41">
        <v>200</v>
      </c>
      <c r="U743" s="41">
        <v>112.05</v>
      </c>
      <c r="V743" s="41"/>
      <c r="W743" s="41"/>
      <c r="X743" s="6"/>
      <c r="Y743" s="6">
        <v>2016</v>
      </c>
      <c r="Z743" s="6"/>
    </row>
    <row r="744" spans="1:26" ht="51" x14ac:dyDescent="0.2">
      <c r="A744" s="6" t="s">
        <v>3146</v>
      </c>
      <c r="B744" s="5" t="s">
        <v>32</v>
      </c>
      <c r="C744" s="5" t="s">
        <v>3137</v>
      </c>
      <c r="D744" s="5" t="s">
        <v>997</v>
      </c>
      <c r="E744" s="5" t="s">
        <v>3138</v>
      </c>
      <c r="F744" s="5" t="s">
        <v>3139</v>
      </c>
      <c r="G744" s="5" t="s">
        <v>3144</v>
      </c>
      <c r="H744" s="5" t="s">
        <v>3145</v>
      </c>
      <c r="I744" s="6" t="s">
        <v>39</v>
      </c>
      <c r="J744" s="6">
        <v>0</v>
      </c>
      <c r="K744" s="6">
        <v>430000000</v>
      </c>
      <c r="L744" s="5" t="s">
        <v>40</v>
      </c>
      <c r="M744" s="6" t="s">
        <v>685</v>
      </c>
      <c r="N744" s="6" t="s">
        <v>73</v>
      </c>
      <c r="O744" s="6" t="s">
        <v>43</v>
      </c>
      <c r="P744" s="6" t="s">
        <v>84</v>
      </c>
      <c r="Q744" s="6" t="s">
        <v>51</v>
      </c>
      <c r="R744" s="6" t="s">
        <v>96</v>
      </c>
      <c r="S744" s="6" t="s">
        <v>97</v>
      </c>
      <c r="T744" s="41">
        <v>200</v>
      </c>
      <c r="U744" s="41">
        <v>112.05</v>
      </c>
      <c r="V744" s="41">
        <f>T744*U744</f>
        <v>22410</v>
      </c>
      <c r="W744" s="41">
        <f>V744*1.12</f>
        <v>25099.200000000001</v>
      </c>
      <c r="X744" s="6"/>
      <c r="Y744" s="6">
        <v>2016</v>
      </c>
      <c r="Z744" s="6" t="s">
        <v>1080</v>
      </c>
    </row>
    <row r="745" spans="1:26" ht="51" x14ac:dyDescent="0.2">
      <c r="A745" s="6" t="s">
        <v>3147</v>
      </c>
      <c r="B745" s="5" t="s">
        <v>32</v>
      </c>
      <c r="C745" s="5" t="s">
        <v>3137</v>
      </c>
      <c r="D745" s="5" t="s">
        <v>997</v>
      </c>
      <c r="E745" s="5" t="s">
        <v>3138</v>
      </c>
      <c r="F745" s="5" t="s">
        <v>3139</v>
      </c>
      <c r="G745" s="5" t="s">
        <v>3148</v>
      </c>
      <c r="H745" s="5" t="s">
        <v>3149</v>
      </c>
      <c r="I745" s="6" t="s">
        <v>60</v>
      </c>
      <c r="J745" s="6">
        <v>0</v>
      </c>
      <c r="K745" s="6">
        <v>430000000</v>
      </c>
      <c r="L745" s="5" t="s">
        <v>40</v>
      </c>
      <c r="M745" s="6" t="s">
        <v>94</v>
      </c>
      <c r="N745" s="6" t="s">
        <v>73</v>
      </c>
      <c r="O745" s="6" t="s">
        <v>43</v>
      </c>
      <c r="P745" s="6" t="s">
        <v>84</v>
      </c>
      <c r="Q745" s="6" t="s">
        <v>51</v>
      </c>
      <c r="R745" s="6" t="s">
        <v>96</v>
      </c>
      <c r="S745" s="6" t="s">
        <v>97</v>
      </c>
      <c r="T745" s="41">
        <v>200</v>
      </c>
      <c r="U745" s="41">
        <v>128.25</v>
      </c>
      <c r="V745" s="41"/>
      <c r="W745" s="41"/>
      <c r="X745" s="6"/>
      <c r="Y745" s="6">
        <v>2016</v>
      </c>
      <c r="Z745" s="6"/>
    </row>
    <row r="746" spans="1:26" ht="51" x14ac:dyDescent="0.2">
      <c r="A746" s="6" t="s">
        <v>3150</v>
      </c>
      <c r="B746" s="5" t="s">
        <v>32</v>
      </c>
      <c r="C746" s="5" t="s">
        <v>3137</v>
      </c>
      <c r="D746" s="5" t="s">
        <v>997</v>
      </c>
      <c r="E746" s="5" t="s">
        <v>3138</v>
      </c>
      <c r="F746" s="5" t="s">
        <v>3139</v>
      </c>
      <c r="G746" s="5" t="s">
        <v>3148</v>
      </c>
      <c r="H746" s="5" t="s">
        <v>3149</v>
      </c>
      <c r="I746" s="6" t="s">
        <v>39</v>
      </c>
      <c r="J746" s="6">
        <v>0</v>
      </c>
      <c r="K746" s="6">
        <v>430000000</v>
      </c>
      <c r="L746" s="5" t="s">
        <v>40</v>
      </c>
      <c r="M746" s="6" t="s">
        <v>685</v>
      </c>
      <c r="N746" s="6" t="s">
        <v>73</v>
      </c>
      <c r="O746" s="6" t="s">
        <v>43</v>
      </c>
      <c r="P746" s="6" t="s">
        <v>84</v>
      </c>
      <c r="Q746" s="6" t="s">
        <v>51</v>
      </c>
      <c r="R746" s="6" t="s">
        <v>96</v>
      </c>
      <c r="S746" s="6" t="s">
        <v>97</v>
      </c>
      <c r="T746" s="41">
        <v>200</v>
      </c>
      <c r="U746" s="41">
        <v>128.25</v>
      </c>
      <c r="V746" s="41">
        <f>T746*U746</f>
        <v>25650</v>
      </c>
      <c r="W746" s="41">
        <f>V746*1.12</f>
        <v>28728.000000000004</v>
      </c>
      <c r="X746" s="6"/>
      <c r="Y746" s="6">
        <v>2016</v>
      </c>
      <c r="Z746" s="6" t="s">
        <v>1080</v>
      </c>
    </row>
    <row r="747" spans="1:26" ht="51" x14ac:dyDescent="0.2">
      <c r="A747" s="6" t="s">
        <v>3151</v>
      </c>
      <c r="B747" s="5" t="s">
        <v>32</v>
      </c>
      <c r="C747" s="5" t="s">
        <v>3137</v>
      </c>
      <c r="D747" s="5" t="s">
        <v>997</v>
      </c>
      <c r="E747" s="5" t="s">
        <v>3152</v>
      </c>
      <c r="F747" s="5" t="s">
        <v>3139</v>
      </c>
      <c r="G747" s="5" t="s">
        <v>3153</v>
      </c>
      <c r="H747" s="5" t="s">
        <v>3154</v>
      </c>
      <c r="I747" s="6" t="s">
        <v>60</v>
      </c>
      <c r="J747" s="6">
        <v>0</v>
      </c>
      <c r="K747" s="6">
        <v>430000000</v>
      </c>
      <c r="L747" s="5" t="s">
        <v>40</v>
      </c>
      <c r="M747" s="6" t="s">
        <v>94</v>
      </c>
      <c r="N747" s="6" t="s">
        <v>73</v>
      </c>
      <c r="O747" s="6" t="s">
        <v>43</v>
      </c>
      <c r="P747" s="6" t="s">
        <v>84</v>
      </c>
      <c r="Q747" s="6" t="s">
        <v>51</v>
      </c>
      <c r="R747" s="6" t="s">
        <v>96</v>
      </c>
      <c r="S747" s="6" t="s">
        <v>97</v>
      </c>
      <c r="T747" s="41">
        <v>200</v>
      </c>
      <c r="U747" s="41">
        <v>63.45</v>
      </c>
      <c r="V747" s="41"/>
      <c r="W747" s="41"/>
      <c r="X747" s="6"/>
      <c r="Y747" s="6">
        <v>2016</v>
      </c>
      <c r="Z747" s="6"/>
    </row>
    <row r="748" spans="1:26" ht="51" x14ac:dyDescent="0.2">
      <c r="A748" s="6" t="s">
        <v>3155</v>
      </c>
      <c r="B748" s="5" t="s">
        <v>32</v>
      </c>
      <c r="C748" s="5" t="s">
        <v>3137</v>
      </c>
      <c r="D748" s="5" t="s">
        <v>997</v>
      </c>
      <c r="E748" s="5" t="s">
        <v>3152</v>
      </c>
      <c r="F748" s="5" t="s">
        <v>3139</v>
      </c>
      <c r="G748" s="5" t="s">
        <v>3153</v>
      </c>
      <c r="H748" s="5" t="s">
        <v>3154</v>
      </c>
      <c r="I748" s="6" t="s">
        <v>39</v>
      </c>
      <c r="J748" s="6">
        <v>0</v>
      </c>
      <c r="K748" s="6">
        <v>430000000</v>
      </c>
      <c r="L748" s="5" t="s">
        <v>40</v>
      </c>
      <c r="M748" s="6" t="s">
        <v>685</v>
      </c>
      <c r="N748" s="6" t="s">
        <v>73</v>
      </c>
      <c r="O748" s="6" t="s">
        <v>43</v>
      </c>
      <c r="P748" s="6" t="s">
        <v>84</v>
      </c>
      <c r="Q748" s="6" t="s">
        <v>51</v>
      </c>
      <c r="R748" s="6" t="s">
        <v>96</v>
      </c>
      <c r="S748" s="6" t="s">
        <v>97</v>
      </c>
      <c r="T748" s="41">
        <v>200</v>
      </c>
      <c r="U748" s="41">
        <v>63.45</v>
      </c>
      <c r="V748" s="41">
        <f>T748*U748</f>
        <v>12690</v>
      </c>
      <c r="W748" s="41">
        <f>V748*1.12</f>
        <v>14212.800000000001</v>
      </c>
      <c r="X748" s="6"/>
      <c r="Y748" s="6">
        <v>2016</v>
      </c>
      <c r="Z748" s="6" t="s">
        <v>1080</v>
      </c>
    </row>
    <row r="749" spans="1:26" ht="63.75" x14ac:dyDescent="0.2">
      <c r="A749" s="6" t="s">
        <v>3156</v>
      </c>
      <c r="B749" s="5" t="s">
        <v>32</v>
      </c>
      <c r="C749" s="5" t="s">
        <v>3157</v>
      </c>
      <c r="D749" s="5" t="s">
        <v>3158</v>
      </c>
      <c r="E749" s="5" t="s">
        <v>3159</v>
      </c>
      <c r="F749" s="5" t="s">
        <v>3160</v>
      </c>
      <c r="G749" s="5" t="s">
        <v>3161</v>
      </c>
      <c r="H749" s="5" t="s">
        <v>3162</v>
      </c>
      <c r="I749" s="6" t="s">
        <v>60</v>
      </c>
      <c r="J749" s="6">
        <v>0</v>
      </c>
      <c r="K749" s="6">
        <v>430000000</v>
      </c>
      <c r="L749" s="5" t="s">
        <v>40</v>
      </c>
      <c r="M749" s="6" t="s">
        <v>41</v>
      </c>
      <c r="N749" s="6" t="s">
        <v>73</v>
      </c>
      <c r="O749" s="6" t="s">
        <v>43</v>
      </c>
      <c r="P749" s="6" t="s">
        <v>84</v>
      </c>
      <c r="Q749" s="6" t="s">
        <v>51</v>
      </c>
      <c r="R749" s="6" t="s">
        <v>96</v>
      </c>
      <c r="S749" s="6" t="s">
        <v>97</v>
      </c>
      <c r="T749" s="41">
        <v>2</v>
      </c>
      <c r="U749" s="41">
        <v>157950</v>
      </c>
      <c r="V749" s="41"/>
      <c r="W749" s="41"/>
      <c r="X749" s="6"/>
      <c r="Y749" s="6">
        <v>2016</v>
      </c>
      <c r="Z749" s="6"/>
    </row>
    <row r="750" spans="1:26" ht="63.75" x14ac:dyDescent="0.2">
      <c r="A750" s="6" t="s">
        <v>3163</v>
      </c>
      <c r="B750" s="5" t="s">
        <v>32</v>
      </c>
      <c r="C750" s="5" t="s">
        <v>3157</v>
      </c>
      <c r="D750" s="5" t="s">
        <v>3158</v>
      </c>
      <c r="E750" s="5" t="s">
        <v>3159</v>
      </c>
      <c r="F750" s="5" t="s">
        <v>3160</v>
      </c>
      <c r="G750" s="5" t="s">
        <v>3161</v>
      </c>
      <c r="H750" s="5" t="s">
        <v>3162</v>
      </c>
      <c r="I750" s="6" t="s">
        <v>60</v>
      </c>
      <c r="J750" s="6">
        <v>0</v>
      </c>
      <c r="K750" s="6">
        <v>430000000</v>
      </c>
      <c r="L750" s="5" t="s">
        <v>40</v>
      </c>
      <c r="M750" s="6" t="s">
        <v>685</v>
      </c>
      <c r="N750" s="6" t="s">
        <v>73</v>
      </c>
      <c r="O750" s="6" t="s">
        <v>43</v>
      </c>
      <c r="P750" s="6" t="s">
        <v>84</v>
      </c>
      <c r="Q750" s="6" t="s">
        <v>51</v>
      </c>
      <c r="R750" s="6" t="s">
        <v>96</v>
      </c>
      <c r="S750" s="6" t="s">
        <v>97</v>
      </c>
      <c r="T750" s="41">
        <v>2</v>
      </c>
      <c r="U750" s="41">
        <v>157950</v>
      </c>
      <c r="V750" s="41">
        <f>T750*U750</f>
        <v>315900</v>
      </c>
      <c r="W750" s="41">
        <f>V750*1.12</f>
        <v>353808.00000000006</v>
      </c>
      <c r="X750" s="6"/>
      <c r="Y750" s="6">
        <v>2016</v>
      </c>
      <c r="Z750" s="6" t="s">
        <v>686</v>
      </c>
    </row>
    <row r="751" spans="1:26" ht="63.75" x14ac:dyDescent="0.2">
      <c r="A751" s="6" t="s">
        <v>3164</v>
      </c>
      <c r="B751" s="5" t="s">
        <v>32</v>
      </c>
      <c r="C751" s="5" t="s">
        <v>3157</v>
      </c>
      <c r="D751" s="5" t="s">
        <v>3158</v>
      </c>
      <c r="E751" s="5" t="s">
        <v>3159</v>
      </c>
      <c r="F751" s="5" t="s">
        <v>3160</v>
      </c>
      <c r="G751" s="5" t="s">
        <v>3165</v>
      </c>
      <c r="H751" s="5" t="s">
        <v>3166</v>
      </c>
      <c r="I751" s="6" t="s">
        <v>60</v>
      </c>
      <c r="J751" s="6">
        <v>0</v>
      </c>
      <c r="K751" s="6">
        <v>430000000</v>
      </c>
      <c r="L751" s="5" t="s">
        <v>40</v>
      </c>
      <c r="M751" s="6" t="s">
        <v>41</v>
      </c>
      <c r="N751" s="6" t="s">
        <v>73</v>
      </c>
      <c r="O751" s="6" t="s">
        <v>43</v>
      </c>
      <c r="P751" s="6" t="s">
        <v>84</v>
      </c>
      <c r="Q751" s="6" t="s">
        <v>51</v>
      </c>
      <c r="R751" s="6" t="s">
        <v>96</v>
      </c>
      <c r="S751" s="6" t="s">
        <v>97</v>
      </c>
      <c r="T751" s="41">
        <v>2</v>
      </c>
      <c r="U751" s="41">
        <v>157950</v>
      </c>
      <c r="V751" s="41"/>
      <c r="W751" s="41"/>
      <c r="X751" s="6"/>
      <c r="Y751" s="6">
        <v>2016</v>
      </c>
      <c r="Z751" s="6"/>
    </row>
    <row r="752" spans="1:26" ht="63.75" x14ac:dyDescent="0.2">
      <c r="A752" s="6" t="s">
        <v>3167</v>
      </c>
      <c r="B752" s="5" t="s">
        <v>32</v>
      </c>
      <c r="C752" s="5" t="s">
        <v>3157</v>
      </c>
      <c r="D752" s="5" t="s">
        <v>3158</v>
      </c>
      <c r="E752" s="5" t="s">
        <v>3159</v>
      </c>
      <c r="F752" s="5" t="s">
        <v>3160</v>
      </c>
      <c r="G752" s="5" t="s">
        <v>3165</v>
      </c>
      <c r="H752" s="5" t="s">
        <v>3166</v>
      </c>
      <c r="I752" s="6" t="s">
        <v>60</v>
      </c>
      <c r="J752" s="6">
        <v>0</v>
      </c>
      <c r="K752" s="6">
        <v>430000000</v>
      </c>
      <c r="L752" s="5" t="s">
        <v>40</v>
      </c>
      <c r="M752" s="6" t="s">
        <v>685</v>
      </c>
      <c r="N752" s="6" t="s">
        <v>73</v>
      </c>
      <c r="O752" s="6" t="s">
        <v>43</v>
      </c>
      <c r="P752" s="6" t="s">
        <v>84</v>
      </c>
      <c r="Q752" s="6" t="s">
        <v>51</v>
      </c>
      <c r="R752" s="6" t="s">
        <v>96</v>
      </c>
      <c r="S752" s="6" t="s">
        <v>97</v>
      </c>
      <c r="T752" s="41">
        <v>2</v>
      </c>
      <c r="U752" s="41">
        <v>157950</v>
      </c>
      <c r="V752" s="41">
        <f>T752*U752</f>
        <v>315900</v>
      </c>
      <c r="W752" s="41">
        <f>V752*1.12</f>
        <v>353808.00000000006</v>
      </c>
      <c r="X752" s="6"/>
      <c r="Y752" s="6">
        <v>2016</v>
      </c>
      <c r="Z752" s="6" t="s">
        <v>686</v>
      </c>
    </row>
    <row r="753" spans="1:26" ht="63.75" x14ac:dyDescent="0.2">
      <c r="A753" s="6" t="s">
        <v>3168</v>
      </c>
      <c r="B753" s="5" t="s">
        <v>32</v>
      </c>
      <c r="C753" s="5" t="s">
        <v>3157</v>
      </c>
      <c r="D753" s="5" t="s">
        <v>3158</v>
      </c>
      <c r="E753" s="5" t="s">
        <v>3159</v>
      </c>
      <c r="F753" s="5" t="s">
        <v>3160</v>
      </c>
      <c r="G753" s="5" t="s">
        <v>3169</v>
      </c>
      <c r="H753" s="5" t="s">
        <v>3170</v>
      </c>
      <c r="I753" s="6" t="s">
        <v>60</v>
      </c>
      <c r="J753" s="6">
        <v>0</v>
      </c>
      <c r="K753" s="6">
        <v>430000000</v>
      </c>
      <c r="L753" s="5" t="s">
        <v>40</v>
      </c>
      <c r="M753" s="6" t="s">
        <v>41</v>
      </c>
      <c r="N753" s="6" t="s">
        <v>73</v>
      </c>
      <c r="O753" s="6" t="s">
        <v>43</v>
      </c>
      <c r="P753" s="6" t="s">
        <v>84</v>
      </c>
      <c r="Q753" s="6" t="s">
        <v>51</v>
      </c>
      <c r="R753" s="6" t="s">
        <v>96</v>
      </c>
      <c r="S753" s="6" t="s">
        <v>97</v>
      </c>
      <c r="T753" s="41">
        <v>2</v>
      </c>
      <c r="U753" s="41">
        <v>170100</v>
      </c>
      <c r="V753" s="41"/>
      <c r="W753" s="41"/>
      <c r="X753" s="6"/>
      <c r="Y753" s="6">
        <v>2016</v>
      </c>
      <c r="Z753" s="6"/>
    </row>
    <row r="754" spans="1:26" ht="63.75" x14ac:dyDescent="0.2">
      <c r="A754" s="6" t="s">
        <v>3171</v>
      </c>
      <c r="B754" s="5" t="s">
        <v>32</v>
      </c>
      <c r="C754" s="5" t="s">
        <v>3157</v>
      </c>
      <c r="D754" s="5" t="s">
        <v>3158</v>
      </c>
      <c r="E754" s="5" t="s">
        <v>3159</v>
      </c>
      <c r="F754" s="5" t="s">
        <v>3160</v>
      </c>
      <c r="G754" s="5" t="s">
        <v>3169</v>
      </c>
      <c r="H754" s="5" t="s">
        <v>3170</v>
      </c>
      <c r="I754" s="6" t="s">
        <v>60</v>
      </c>
      <c r="J754" s="6">
        <v>0</v>
      </c>
      <c r="K754" s="6">
        <v>430000000</v>
      </c>
      <c r="L754" s="5" t="s">
        <v>40</v>
      </c>
      <c r="M754" s="6" t="s">
        <v>685</v>
      </c>
      <c r="N754" s="6" t="s">
        <v>73</v>
      </c>
      <c r="O754" s="6" t="s">
        <v>43</v>
      </c>
      <c r="P754" s="6" t="s">
        <v>84</v>
      </c>
      <c r="Q754" s="6" t="s">
        <v>51</v>
      </c>
      <c r="R754" s="6" t="s">
        <v>96</v>
      </c>
      <c r="S754" s="6" t="s">
        <v>97</v>
      </c>
      <c r="T754" s="41">
        <v>2</v>
      </c>
      <c r="U754" s="41">
        <v>170100</v>
      </c>
      <c r="V754" s="41">
        <f t="shared" ref="V754:V763" si="63">T754*U754</f>
        <v>340200</v>
      </c>
      <c r="W754" s="41">
        <f t="shared" ref="W754:W763" si="64">V754*1.12</f>
        <v>381024.00000000006</v>
      </c>
      <c r="X754" s="6"/>
      <c r="Y754" s="6">
        <v>2016</v>
      </c>
      <c r="Z754" s="6" t="s">
        <v>686</v>
      </c>
    </row>
    <row r="755" spans="1:26" ht="51" x14ac:dyDescent="0.2">
      <c r="A755" s="6" t="s">
        <v>3172</v>
      </c>
      <c r="B755" s="5" t="s">
        <v>32</v>
      </c>
      <c r="C755" s="5" t="s">
        <v>3173</v>
      </c>
      <c r="D755" s="5" t="s">
        <v>3174</v>
      </c>
      <c r="E755" s="5" t="s">
        <v>3175</v>
      </c>
      <c r="F755" s="5" t="s">
        <v>3176</v>
      </c>
      <c r="G755" s="5" t="s">
        <v>3177</v>
      </c>
      <c r="H755" s="5" t="s">
        <v>3178</v>
      </c>
      <c r="I755" s="6" t="s">
        <v>60</v>
      </c>
      <c r="J755" s="6">
        <v>0</v>
      </c>
      <c r="K755" s="6">
        <v>430000000</v>
      </c>
      <c r="L755" s="5" t="s">
        <v>40</v>
      </c>
      <c r="M755" s="6" t="s">
        <v>41</v>
      </c>
      <c r="N755" s="6" t="s">
        <v>73</v>
      </c>
      <c r="O755" s="6" t="s">
        <v>43</v>
      </c>
      <c r="P755" s="6" t="s">
        <v>84</v>
      </c>
      <c r="Q755" s="6" t="s">
        <v>51</v>
      </c>
      <c r="R755" s="6" t="s">
        <v>96</v>
      </c>
      <c r="S755" s="6" t="s">
        <v>97</v>
      </c>
      <c r="T755" s="41">
        <v>3</v>
      </c>
      <c r="U755" s="41">
        <v>10530</v>
      </c>
      <c r="V755" s="41">
        <f t="shared" si="63"/>
        <v>31590</v>
      </c>
      <c r="W755" s="41">
        <f t="shared" si="64"/>
        <v>35380.800000000003</v>
      </c>
      <c r="X755" s="6"/>
      <c r="Y755" s="6">
        <v>2016</v>
      </c>
      <c r="Z755" s="42"/>
    </row>
    <row r="756" spans="1:26" ht="51" x14ac:dyDescent="0.2">
      <c r="A756" s="6" t="s">
        <v>3179</v>
      </c>
      <c r="B756" s="5" t="s">
        <v>32</v>
      </c>
      <c r="C756" s="5" t="s">
        <v>3173</v>
      </c>
      <c r="D756" s="5" t="s">
        <v>3174</v>
      </c>
      <c r="E756" s="5" t="s">
        <v>3175</v>
      </c>
      <c r="F756" s="5" t="s">
        <v>3176</v>
      </c>
      <c r="G756" s="5" t="s">
        <v>3180</v>
      </c>
      <c r="H756" s="5" t="s">
        <v>3181</v>
      </c>
      <c r="I756" s="6" t="s">
        <v>60</v>
      </c>
      <c r="J756" s="6">
        <v>0</v>
      </c>
      <c r="K756" s="6">
        <v>430000000</v>
      </c>
      <c r="L756" s="5" t="s">
        <v>40</v>
      </c>
      <c r="M756" s="6" t="s">
        <v>41</v>
      </c>
      <c r="N756" s="6" t="s">
        <v>73</v>
      </c>
      <c r="O756" s="6" t="s">
        <v>43</v>
      </c>
      <c r="P756" s="6" t="s">
        <v>84</v>
      </c>
      <c r="Q756" s="6" t="s">
        <v>51</v>
      </c>
      <c r="R756" s="6" t="s">
        <v>96</v>
      </c>
      <c r="S756" s="6" t="s">
        <v>97</v>
      </c>
      <c r="T756" s="41">
        <v>3</v>
      </c>
      <c r="U756" s="41">
        <v>15970.5</v>
      </c>
      <c r="V756" s="41">
        <f t="shared" si="63"/>
        <v>47911.5</v>
      </c>
      <c r="W756" s="41">
        <f t="shared" si="64"/>
        <v>53660.880000000005</v>
      </c>
      <c r="X756" s="6"/>
      <c r="Y756" s="6">
        <v>2016</v>
      </c>
      <c r="Z756" s="42"/>
    </row>
    <row r="757" spans="1:26" ht="51" x14ac:dyDescent="0.2">
      <c r="A757" s="6" t="s">
        <v>3182</v>
      </c>
      <c r="B757" s="5" t="s">
        <v>32</v>
      </c>
      <c r="C757" s="5" t="s">
        <v>3173</v>
      </c>
      <c r="D757" s="5" t="s">
        <v>3174</v>
      </c>
      <c r="E757" s="5" t="s">
        <v>3175</v>
      </c>
      <c r="F757" s="5" t="s">
        <v>3176</v>
      </c>
      <c r="G757" s="5" t="s">
        <v>3183</v>
      </c>
      <c r="H757" s="5" t="s">
        <v>3184</v>
      </c>
      <c r="I757" s="6" t="s">
        <v>60</v>
      </c>
      <c r="J757" s="6">
        <v>0</v>
      </c>
      <c r="K757" s="6">
        <v>430000000</v>
      </c>
      <c r="L757" s="5" t="s">
        <v>40</v>
      </c>
      <c r="M757" s="6" t="s">
        <v>41</v>
      </c>
      <c r="N757" s="6" t="s">
        <v>73</v>
      </c>
      <c r="O757" s="6" t="s">
        <v>43</v>
      </c>
      <c r="P757" s="6" t="s">
        <v>84</v>
      </c>
      <c r="Q757" s="6" t="s">
        <v>51</v>
      </c>
      <c r="R757" s="6" t="s">
        <v>96</v>
      </c>
      <c r="S757" s="6" t="s">
        <v>97</v>
      </c>
      <c r="T757" s="41">
        <v>3</v>
      </c>
      <c r="U757" s="41">
        <v>21357</v>
      </c>
      <c r="V757" s="41">
        <f t="shared" si="63"/>
        <v>64071</v>
      </c>
      <c r="W757" s="41">
        <f t="shared" si="64"/>
        <v>71759.520000000004</v>
      </c>
      <c r="X757" s="6"/>
      <c r="Y757" s="6">
        <v>2016</v>
      </c>
      <c r="Z757" s="42"/>
    </row>
    <row r="758" spans="1:26" ht="51" x14ac:dyDescent="0.2">
      <c r="A758" s="6" t="s">
        <v>3185</v>
      </c>
      <c r="B758" s="5" t="s">
        <v>32</v>
      </c>
      <c r="C758" s="5" t="s">
        <v>3173</v>
      </c>
      <c r="D758" s="5" t="s">
        <v>3174</v>
      </c>
      <c r="E758" s="5" t="s">
        <v>3175</v>
      </c>
      <c r="F758" s="5" t="s">
        <v>3176</v>
      </c>
      <c r="G758" s="5" t="s">
        <v>3186</v>
      </c>
      <c r="H758" s="5" t="s">
        <v>3187</v>
      </c>
      <c r="I758" s="6" t="s">
        <v>60</v>
      </c>
      <c r="J758" s="6">
        <v>0</v>
      </c>
      <c r="K758" s="6">
        <v>430000000</v>
      </c>
      <c r="L758" s="5" t="s">
        <v>40</v>
      </c>
      <c r="M758" s="6" t="s">
        <v>41</v>
      </c>
      <c r="N758" s="6" t="s">
        <v>73</v>
      </c>
      <c r="O758" s="6" t="s">
        <v>43</v>
      </c>
      <c r="P758" s="6" t="s">
        <v>84</v>
      </c>
      <c r="Q758" s="6" t="s">
        <v>51</v>
      </c>
      <c r="R758" s="6" t="s">
        <v>96</v>
      </c>
      <c r="S758" s="6" t="s">
        <v>97</v>
      </c>
      <c r="T758" s="41">
        <v>3</v>
      </c>
      <c r="U758" s="41">
        <v>25420.5</v>
      </c>
      <c r="V758" s="41">
        <f t="shared" si="63"/>
        <v>76261.5</v>
      </c>
      <c r="W758" s="41">
        <f t="shared" si="64"/>
        <v>85412.88</v>
      </c>
      <c r="X758" s="6"/>
      <c r="Y758" s="6">
        <v>2016</v>
      </c>
      <c r="Z758" s="42"/>
    </row>
    <row r="759" spans="1:26" ht="51" x14ac:dyDescent="0.2">
      <c r="A759" s="6" t="s">
        <v>3188</v>
      </c>
      <c r="B759" s="5" t="s">
        <v>32</v>
      </c>
      <c r="C759" s="5" t="s">
        <v>3173</v>
      </c>
      <c r="D759" s="5" t="s">
        <v>3174</v>
      </c>
      <c r="E759" s="5" t="s">
        <v>3175</v>
      </c>
      <c r="F759" s="5" t="s">
        <v>3176</v>
      </c>
      <c r="G759" s="5" t="s">
        <v>3189</v>
      </c>
      <c r="H759" s="5" t="s">
        <v>3190</v>
      </c>
      <c r="I759" s="6" t="s">
        <v>60</v>
      </c>
      <c r="J759" s="6">
        <v>0</v>
      </c>
      <c r="K759" s="6">
        <v>430000000</v>
      </c>
      <c r="L759" s="5" t="s">
        <v>40</v>
      </c>
      <c r="M759" s="6" t="s">
        <v>41</v>
      </c>
      <c r="N759" s="6" t="s">
        <v>73</v>
      </c>
      <c r="O759" s="6" t="s">
        <v>43</v>
      </c>
      <c r="P759" s="6" t="s">
        <v>84</v>
      </c>
      <c r="Q759" s="6" t="s">
        <v>51</v>
      </c>
      <c r="R759" s="6" t="s">
        <v>96</v>
      </c>
      <c r="S759" s="6" t="s">
        <v>97</v>
      </c>
      <c r="T759" s="41">
        <v>3</v>
      </c>
      <c r="U759" s="41">
        <v>30780</v>
      </c>
      <c r="V759" s="41">
        <f t="shared" si="63"/>
        <v>92340</v>
      </c>
      <c r="W759" s="41">
        <f t="shared" si="64"/>
        <v>103420.8</v>
      </c>
      <c r="X759" s="6"/>
      <c r="Y759" s="6">
        <v>2016</v>
      </c>
      <c r="Z759" s="42"/>
    </row>
    <row r="760" spans="1:26" ht="51" x14ac:dyDescent="0.2">
      <c r="A760" s="6" t="s">
        <v>3191</v>
      </c>
      <c r="B760" s="5" t="s">
        <v>32</v>
      </c>
      <c r="C760" s="5" t="s">
        <v>3173</v>
      </c>
      <c r="D760" s="5" t="s">
        <v>3174</v>
      </c>
      <c r="E760" s="5" t="s">
        <v>3192</v>
      </c>
      <c r="F760" s="5" t="s">
        <v>3176</v>
      </c>
      <c r="G760" s="5" t="s">
        <v>3193</v>
      </c>
      <c r="H760" s="5" t="s">
        <v>3194</v>
      </c>
      <c r="I760" s="6" t="s">
        <v>60</v>
      </c>
      <c r="J760" s="6">
        <v>0</v>
      </c>
      <c r="K760" s="6">
        <v>430000000</v>
      </c>
      <c r="L760" s="5" t="s">
        <v>40</v>
      </c>
      <c r="M760" s="6" t="s">
        <v>41</v>
      </c>
      <c r="N760" s="6" t="s">
        <v>73</v>
      </c>
      <c r="O760" s="6" t="s">
        <v>43</v>
      </c>
      <c r="P760" s="6" t="s">
        <v>84</v>
      </c>
      <c r="Q760" s="6" t="s">
        <v>51</v>
      </c>
      <c r="R760" s="6" t="s">
        <v>96</v>
      </c>
      <c r="S760" s="6" t="s">
        <v>97</v>
      </c>
      <c r="T760" s="41">
        <v>10</v>
      </c>
      <c r="U760" s="41">
        <v>1015.2</v>
      </c>
      <c r="V760" s="41">
        <f t="shared" si="63"/>
        <v>10152</v>
      </c>
      <c r="W760" s="41">
        <f t="shared" si="64"/>
        <v>11370.240000000002</v>
      </c>
      <c r="X760" s="6"/>
      <c r="Y760" s="6">
        <v>2016</v>
      </c>
      <c r="Z760" s="42"/>
    </row>
    <row r="761" spans="1:26" ht="51" x14ac:dyDescent="0.2">
      <c r="A761" s="6" t="s">
        <v>3195</v>
      </c>
      <c r="B761" s="5" t="s">
        <v>32</v>
      </c>
      <c r="C761" s="5" t="s">
        <v>3173</v>
      </c>
      <c r="D761" s="5" t="s">
        <v>3174</v>
      </c>
      <c r="E761" s="5" t="s">
        <v>3196</v>
      </c>
      <c r="F761" s="5" t="s">
        <v>3176</v>
      </c>
      <c r="G761" s="5" t="s">
        <v>3197</v>
      </c>
      <c r="H761" s="5" t="s">
        <v>3198</v>
      </c>
      <c r="I761" s="6" t="s">
        <v>60</v>
      </c>
      <c r="J761" s="6">
        <v>0</v>
      </c>
      <c r="K761" s="6">
        <v>430000000</v>
      </c>
      <c r="L761" s="5" t="s">
        <v>40</v>
      </c>
      <c r="M761" s="6" t="s">
        <v>41</v>
      </c>
      <c r="N761" s="6" t="s">
        <v>73</v>
      </c>
      <c r="O761" s="6" t="s">
        <v>43</v>
      </c>
      <c r="P761" s="6" t="s">
        <v>84</v>
      </c>
      <c r="Q761" s="6" t="s">
        <v>51</v>
      </c>
      <c r="R761" s="6" t="s">
        <v>96</v>
      </c>
      <c r="S761" s="6" t="s">
        <v>97</v>
      </c>
      <c r="T761" s="41">
        <v>10</v>
      </c>
      <c r="U761" s="41">
        <v>3510</v>
      </c>
      <c r="V761" s="41">
        <f t="shared" si="63"/>
        <v>35100</v>
      </c>
      <c r="W761" s="41">
        <f t="shared" si="64"/>
        <v>39312.000000000007</v>
      </c>
      <c r="X761" s="6"/>
      <c r="Y761" s="6">
        <v>2016</v>
      </c>
      <c r="Z761" s="42"/>
    </row>
    <row r="762" spans="1:26" ht="51" x14ac:dyDescent="0.2">
      <c r="A762" s="6" t="s">
        <v>3199</v>
      </c>
      <c r="B762" s="5" t="s">
        <v>32</v>
      </c>
      <c r="C762" s="5" t="s">
        <v>3173</v>
      </c>
      <c r="D762" s="5" t="s">
        <v>3174</v>
      </c>
      <c r="E762" s="5" t="s">
        <v>3200</v>
      </c>
      <c r="F762" s="5" t="s">
        <v>3176</v>
      </c>
      <c r="G762" s="5" t="s">
        <v>3201</v>
      </c>
      <c r="H762" s="5" t="s">
        <v>3202</v>
      </c>
      <c r="I762" s="6" t="s">
        <v>60</v>
      </c>
      <c r="J762" s="6">
        <v>0</v>
      </c>
      <c r="K762" s="6">
        <v>430000000</v>
      </c>
      <c r="L762" s="5" t="s">
        <v>40</v>
      </c>
      <c r="M762" s="6" t="s">
        <v>41</v>
      </c>
      <c r="N762" s="6" t="s">
        <v>73</v>
      </c>
      <c r="O762" s="6" t="s">
        <v>43</v>
      </c>
      <c r="P762" s="6" t="s">
        <v>84</v>
      </c>
      <c r="Q762" s="6" t="s">
        <v>51</v>
      </c>
      <c r="R762" s="6" t="s">
        <v>96</v>
      </c>
      <c r="S762" s="6" t="s">
        <v>97</v>
      </c>
      <c r="T762" s="41">
        <v>10</v>
      </c>
      <c r="U762" s="41">
        <v>1620</v>
      </c>
      <c r="V762" s="41">
        <f t="shared" si="63"/>
        <v>16200</v>
      </c>
      <c r="W762" s="41">
        <f t="shared" si="64"/>
        <v>18144</v>
      </c>
      <c r="X762" s="6"/>
      <c r="Y762" s="6">
        <v>2016</v>
      </c>
      <c r="Z762" s="42"/>
    </row>
    <row r="763" spans="1:26" ht="51" x14ac:dyDescent="0.2">
      <c r="A763" s="6" t="s">
        <v>3203</v>
      </c>
      <c r="B763" s="5" t="s">
        <v>32</v>
      </c>
      <c r="C763" s="5" t="s">
        <v>3173</v>
      </c>
      <c r="D763" s="5" t="s">
        <v>3174</v>
      </c>
      <c r="E763" s="5" t="s">
        <v>3204</v>
      </c>
      <c r="F763" s="5" t="s">
        <v>3176</v>
      </c>
      <c r="G763" s="5" t="s">
        <v>3205</v>
      </c>
      <c r="H763" s="5" t="s">
        <v>3206</v>
      </c>
      <c r="I763" s="6" t="s">
        <v>60</v>
      </c>
      <c r="J763" s="6">
        <v>0</v>
      </c>
      <c r="K763" s="6">
        <v>430000000</v>
      </c>
      <c r="L763" s="5" t="s">
        <v>40</v>
      </c>
      <c r="M763" s="6" t="s">
        <v>41</v>
      </c>
      <c r="N763" s="6" t="s">
        <v>73</v>
      </c>
      <c r="O763" s="6" t="s">
        <v>43</v>
      </c>
      <c r="P763" s="6" t="s">
        <v>84</v>
      </c>
      <c r="Q763" s="6" t="s">
        <v>51</v>
      </c>
      <c r="R763" s="6" t="s">
        <v>96</v>
      </c>
      <c r="S763" s="6" t="s">
        <v>97</v>
      </c>
      <c r="T763" s="41">
        <v>10</v>
      </c>
      <c r="U763" s="41">
        <v>1620</v>
      </c>
      <c r="V763" s="41">
        <f t="shared" si="63"/>
        <v>16200</v>
      </c>
      <c r="W763" s="41">
        <f t="shared" si="64"/>
        <v>18144</v>
      </c>
      <c r="X763" s="6"/>
      <c r="Y763" s="6">
        <v>2016</v>
      </c>
      <c r="Z763" s="42"/>
    </row>
    <row r="764" spans="1:26" ht="51" x14ac:dyDescent="0.2">
      <c r="A764" s="6" t="s">
        <v>3207</v>
      </c>
      <c r="B764" s="5" t="s">
        <v>32</v>
      </c>
      <c r="C764" s="5" t="s">
        <v>3208</v>
      </c>
      <c r="D764" s="5" t="s">
        <v>3209</v>
      </c>
      <c r="E764" s="5" t="s">
        <v>3210</v>
      </c>
      <c r="F764" s="5" t="s">
        <v>3211</v>
      </c>
      <c r="G764" s="5" t="s">
        <v>3212</v>
      </c>
      <c r="H764" s="5" t="s">
        <v>3213</v>
      </c>
      <c r="I764" s="6" t="s">
        <v>60</v>
      </c>
      <c r="J764" s="6">
        <v>0</v>
      </c>
      <c r="K764" s="6">
        <v>430000000</v>
      </c>
      <c r="L764" s="5" t="s">
        <v>40</v>
      </c>
      <c r="M764" s="6" t="s">
        <v>41</v>
      </c>
      <c r="N764" s="6" t="s">
        <v>73</v>
      </c>
      <c r="O764" s="6" t="s">
        <v>43</v>
      </c>
      <c r="P764" s="6" t="s">
        <v>84</v>
      </c>
      <c r="Q764" s="6" t="s">
        <v>51</v>
      </c>
      <c r="R764" s="6" t="s">
        <v>96</v>
      </c>
      <c r="S764" s="6" t="s">
        <v>97</v>
      </c>
      <c r="T764" s="41">
        <v>5</v>
      </c>
      <c r="U764" s="41">
        <v>5211</v>
      </c>
      <c r="V764" s="41"/>
      <c r="W764" s="41"/>
      <c r="X764" s="6"/>
      <c r="Y764" s="6">
        <v>2016</v>
      </c>
      <c r="Z764" s="6"/>
    </row>
    <row r="765" spans="1:26" ht="51" x14ac:dyDescent="0.2">
      <c r="A765" s="6" t="s">
        <v>3214</v>
      </c>
      <c r="B765" s="5" t="s">
        <v>32</v>
      </c>
      <c r="C765" s="5" t="s">
        <v>3208</v>
      </c>
      <c r="D765" s="5" t="s">
        <v>3209</v>
      </c>
      <c r="E765" s="5" t="s">
        <v>3210</v>
      </c>
      <c r="F765" s="5" t="s">
        <v>3211</v>
      </c>
      <c r="G765" s="5" t="s">
        <v>3212</v>
      </c>
      <c r="H765" s="5" t="s">
        <v>3213</v>
      </c>
      <c r="I765" s="6" t="s">
        <v>60</v>
      </c>
      <c r="J765" s="6">
        <v>0</v>
      </c>
      <c r="K765" s="6">
        <v>430000000</v>
      </c>
      <c r="L765" s="5" t="s">
        <v>40</v>
      </c>
      <c r="M765" s="6" t="s">
        <v>685</v>
      </c>
      <c r="N765" s="6" t="s">
        <v>73</v>
      </c>
      <c r="O765" s="6" t="s">
        <v>43</v>
      </c>
      <c r="P765" s="6" t="s">
        <v>84</v>
      </c>
      <c r="Q765" s="6" t="s">
        <v>51</v>
      </c>
      <c r="R765" s="6" t="s">
        <v>96</v>
      </c>
      <c r="S765" s="6" t="s">
        <v>97</v>
      </c>
      <c r="T765" s="41">
        <v>5</v>
      </c>
      <c r="U765" s="41">
        <v>5211</v>
      </c>
      <c r="V765" s="41">
        <f>T765*U765</f>
        <v>26055</v>
      </c>
      <c r="W765" s="41">
        <f>V765*1.12</f>
        <v>29181.600000000002</v>
      </c>
      <c r="X765" s="6"/>
      <c r="Y765" s="6">
        <v>2016</v>
      </c>
      <c r="Z765" s="6" t="s">
        <v>686</v>
      </c>
    </row>
    <row r="766" spans="1:26" ht="51" x14ac:dyDescent="0.2">
      <c r="A766" s="6" t="s">
        <v>3215</v>
      </c>
      <c r="B766" s="5" t="s">
        <v>32</v>
      </c>
      <c r="C766" s="5" t="s">
        <v>3216</v>
      </c>
      <c r="D766" s="5" t="s">
        <v>3209</v>
      </c>
      <c r="E766" s="5" t="s">
        <v>3210</v>
      </c>
      <c r="F766" s="5" t="s">
        <v>3217</v>
      </c>
      <c r="G766" s="5" t="s">
        <v>3218</v>
      </c>
      <c r="H766" s="5" t="s">
        <v>3219</v>
      </c>
      <c r="I766" s="6" t="s">
        <v>60</v>
      </c>
      <c r="J766" s="6">
        <v>0</v>
      </c>
      <c r="K766" s="6">
        <v>430000000</v>
      </c>
      <c r="L766" s="5" t="s">
        <v>40</v>
      </c>
      <c r="M766" s="6" t="s">
        <v>41</v>
      </c>
      <c r="N766" s="6" t="s">
        <v>73</v>
      </c>
      <c r="O766" s="6" t="s">
        <v>43</v>
      </c>
      <c r="P766" s="6" t="s">
        <v>84</v>
      </c>
      <c r="Q766" s="6" t="s">
        <v>51</v>
      </c>
      <c r="R766" s="6" t="s">
        <v>96</v>
      </c>
      <c r="S766" s="6" t="s">
        <v>97</v>
      </c>
      <c r="T766" s="41">
        <v>5</v>
      </c>
      <c r="U766" s="41">
        <v>6561</v>
      </c>
      <c r="V766" s="41"/>
      <c r="W766" s="41"/>
      <c r="X766" s="6"/>
      <c r="Y766" s="6">
        <v>2016</v>
      </c>
      <c r="Z766" s="6"/>
    </row>
    <row r="767" spans="1:26" ht="51" x14ac:dyDescent="0.2">
      <c r="A767" s="6" t="s">
        <v>3220</v>
      </c>
      <c r="B767" s="5" t="s">
        <v>32</v>
      </c>
      <c r="C767" s="5" t="s">
        <v>3216</v>
      </c>
      <c r="D767" s="5" t="s">
        <v>3209</v>
      </c>
      <c r="E767" s="5" t="s">
        <v>3210</v>
      </c>
      <c r="F767" s="5" t="s">
        <v>3217</v>
      </c>
      <c r="G767" s="5" t="s">
        <v>3218</v>
      </c>
      <c r="H767" s="5" t="s">
        <v>3219</v>
      </c>
      <c r="I767" s="6" t="s">
        <v>60</v>
      </c>
      <c r="J767" s="6">
        <v>0</v>
      </c>
      <c r="K767" s="6">
        <v>430000000</v>
      </c>
      <c r="L767" s="5" t="s">
        <v>40</v>
      </c>
      <c r="M767" s="6" t="s">
        <v>685</v>
      </c>
      <c r="N767" s="6" t="s">
        <v>73</v>
      </c>
      <c r="O767" s="6" t="s">
        <v>43</v>
      </c>
      <c r="P767" s="6" t="s">
        <v>84</v>
      </c>
      <c r="Q767" s="6" t="s">
        <v>51</v>
      </c>
      <c r="R767" s="6" t="s">
        <v>96</v>
      </c>
      <c r="S767" s="6" t="s">
        <v>97</v>
      </c>
      <c r="T767" s="41">
        <v>5</v>
      </c>
      <c r="U767" s="41">
        <v>6561</v>
      </c>
      <c r="V767" s="41">
        <f>T767*U767</f>
        <v>32805</v>
      </c>
      <c r="W767" s="41">
        <f>V767*1.12</f>
        <v>36741.600000000006</v>
      </c>
      <c r="X767" s="6"/>
      <c r="Y767" s="6">
        <v>2016</v>
      </c>
      <c r="Z767" s="6" t="s">
        <v>686</v>
      </c>
    </row>
    <row r="768" spans="1:26" ht="51" x14ac:dyDescent="0.2">
      <c r="A768" s="6" t="s">
        <v>3221</v>
      </c>
      <c r="B768" s="5" t="s">
        <v>32</v>
      </c>
      <c r="C768" s="5" t="s">
        <v>3222</v>
      </c>
      <c r="D768" s="5" t="s">
        <v>1068</v>
      </c>
      <c r="E768" s="5" t="s">
        <v>3223</v>
      </c>
      <c r="F768" s="5" t="s">
        <v>3224</v>
      </c>
      <c r="G768" s="5" t="s">
        <v>3225</v>
      </c>
      <c r="H768" s="5" t="s">
        <v>3226</v>
      </c>
      <c r="I768" s="6" t="s">
        <v>47</v>
      </c>
      <c r="J768" s="6">
        <v>0</v>
      </c>
      <c r="K768" s="6">
        <v>430000000</v>
      </c>
      <c r="L768" s="5" t="s">
        <v>40</v>
      </c>
      <c r="M768" s="6" t="s">
        <v>41</v>
      </c>
      <c r="N768" s="6" t="s">
        <v>73</v>
      </c>
      <c r="O768" s="6" t="s">
        <v>43</v>
      </c>
      <c r="P768" s="6" t="s">
        <v>84</v>
      </c>
      <c r="Q768" s="6" t="s">
        <v>51</v>
      </c>
      <c r="R768" s="6" t="s">
        <v>96</v>
      </c>
      <c r="S768" s="6" t="s">
        <v>97</v>
      </c>
      <c r="T768" s="41">
        <v>1</v>
      </c>
      <c r="U768" s="41">
        <v>1398998.25</v>
      </c>
      <c r="V768" s="41"/>
      <c r="W768" s="41"/>
      <c r="X768" s="6"/>
      <c r="Y768" s="6">
        <v>2016</v>
      </c>
      <c r="Z768" s="5"/>
    </row>
    <row r="769" spans="1:26" ht="51" x14ac:dyDescent="0.2">
      <c r="A769" s="6" t="s">
        <v>3227</v>
      </c>
      <c r="B769" s="5" t="s">
        <v>32</v>
      </c>
      <c r="C769" s="5" t="s">
        <v>3222</v>
      </c>
      <c r="D769" s="5" t="s">
        <v>1068</v>
      </c>
      <c r="E769" s="5" t="s">
        <v>3223</v>
      </c>
      <c r="F769" s="5" t="s">
        <v>3224</v>
      </c>
      <c r="G769" s="5" t="s">
        <v>3225</v>
      </c>
      <c r="H769" s="5" t="s">
        <v>3226</v>
      </c>
      <c r="I769" s="6" t="s">
        <v>47</v>
      </c>
      <c r="J769" s="6">
        <v>0</v>
      </c>
      <c r="K769" s="6">
        <v>430000000</v>
      </c>
      <c r="L769" s="5" t="s">
        <v>40</v>
      </c>
      <c r="M769" s="6" t="s">
        <v>591</v>
      </c>
      <c r="N769" s="6" t="s">
        <v>73</v>
      </c>
      <c r="O769" s="6" t="s">
        <v>43</v>
      </c>
      <c r="P769" s="6" t="s">
        <v>84</v>
      </c>
      <c r="Q769" s="6" t="s">
        <v>51</v>
      </c>
      <c r="R769" s="6" t="s">
        <v>96</v>
      </c>
      <c r="S769" s="6" t="s">
        <v>97</v>
      </c>
      <c r="T769" s="41">
        <v>1</v>
      </c>
      <c r="U769" s="41">
        <v>1991000</v>
      </c>
      <c r="V769" s="41">
        <f>T769*U769</f>
        <v>1991000</v>
      </c>
      <c r="W769" s="41">
        <f>V769*1.12</f>
        <v>2229920</v>
      </c>
      <c r="X769" s="6"/>
      <c r="Y769" s="6">
        <v>2016</v>
      </c>
      <c r="Z769" s="6" t="s">
        <v>567</v>
      </c>
    </row>
    <row r="770" spans="1:26" ht="51" x14ac:dyDescent="0.2">
      <c r="A770" s="6" t="s">
        <v>3228</v>
      </c>
      <c r="B770" s="5" t="s">
        <v>32</v>
      </c>
      <c r="C770" s="5" t="s">
        <v>3222</v>
      </c>
      <c r="D770" s="5" t="s">
        <v>1068</v>
      </c>
      <c r="E770" s="5" t="s">
        <v>3223</v>
      </c>
      <c r="F770" s="5" t="s">
        <v>3224</v>
      </c>
      <c r="G770" s="5" t="s">
        <v>3229</v>
      </c>
      <c r="H770" s="5" t="s">
        <v>3230</v>
      </c>
      <c r="I770" s="6" t="s">
        <v>47</v>
      </c>
      <c r="J770" s="6">
        <v>0</v>
      </c>
      <c r="K770" s="6">
        <v>430000000</v>
      </c>
      <c r="L770" s="5" t="s">
        <v>40</v>
      </c>
      <c r="M770" s="6" t="s">
        <v>41</v>
      </c>
      <c r="N770" s="6" t="s">
        <v>73</v>
      </c>
      <c r="O770" s="6" t="s">
        <v>43</v>
      </c>
      <c r="P770" s="6" t="s">
        <v>84</v>
      </c>
      <c r="Q770" s="6" t="s">
        <v>51</v>
      </c>
      <c r="R770" s="6" t="s">
        <v>96</v>
      </c>
      <c r="S770" s="6" t="s">
        <v>97</v>
      </c>
      <c r="T770" s="41">
        <v>1</v>
      </c>
      <c r="U770" s="41">
        <v>1398998.25</v>
      </c>
      <c r="V770" s="41"/>
      <c r="W770" s="41"/>
      <c r="X770" s="6"/>
      <c r="Y770" s="6">
        <v>2016</v>
      </c>
      <c r="Z770" s="5"/>
    </row>
    <row r="771" spans="1:26" ht="51" x14ac:dyDescent="0.2">
      <c r="A771" s="6" t="s">
        <v>3231</v>
      </c>
      <c r="B771" s="5" t="s">
        <v>32</v>
      </c>
      <c r="C771" s="5" t="s">
        <v>3222</v>
      </c>
      <c r="D771" s="5" t="s">
        <v>1068</v>
      </c>
      <c r="E771" s="5" t="s">
        <v>3223</v>
      </c>
      <c r="F771" s="5" t="s">
        <v>3224</v>
      </c>
      <c r="G771" s="5" t="s">
        <v>3229</v>
      </c>
      <c r="H771" s="5" t="s">
        <v>3230</v>
      </c>
      <c r="I771" s="6" t="s">
        <v>47</v>
      </c>
      <c r="J771" s="6">
        <v>0</v>
      </c>
      <c r="K771" s="6">
        <v>430000000</v>
      </c>
      <c r="L771" s="5" t="s">
        <v>40</v>
      </c>
      <c r="M771" s="6" t="s">
        <v>591</v>
      </c>
      <c r="N771" s="6" t="s">
        <v>73</v>
      </c>
      <c r="O771" s="6" t="s">
        <v>43</v>
      </c>
      <c r="P771" s="6" t="s">
        <v>84</v>
      </c>
      <c r="Q771" s="6" t="s">
        <v>51</v>
      </c>
      <c r="R771" s="6" t="s">
        <v>96</v>
      </c>
      <c r="S771" s="6" t="s">
        <v>97</v>
      </c>
      <c r="T771" s="41">
        <v>1</v>
      </c>
      <c r="U771" s="41">
        <v>4639250</v>
      </c>
      <c r="V771" s="41">
        <f t="shared" ref="V771:V776" si="65">T771*U771</f>
        <v>4639250</v>
      </c>
      <c r="W771" s="41">
        <f t="shared" ref="W771:W776" si="66">V771*1.12</f>
        <v>5195960.0000000009</v>
      </c>
      <c r="X771" s="6"/>
      <c r="Y771" s="6">
        <v>2016</v>
      </c>
      <c r="Z771" s="6" t="s">
        <v>567</v>
      </c>
    </row>
    <row r="772" spans="1:26" ht="76.5" x14ac:dyDescent="0.2">
      <c r="A772" s="6" t="s">
        <v>3232</v>
      </c>
      <c r="B772" s="5" t="s">
        <v>32</v>
      </c>
      <c r="C772" s="5" t="s">
        <v>3233</v>
      </c>
      <c r="D772" s="5" t="s">
        <v>3234</v>
      </c>
      <c r="E772" s="5" t="s">
        <v>3235</v>
      </c>
      <c r="F772" s="5" t="s">
        <v>3236</v>
      </c>
      <c r="G772" s="5" t="s">
        <v>3237</v>
      </c>
      <c r="H772" s="5" t="s">
        <v>3238</v>
      </c>
      <c r="I772" s="6" t="s">
        <v>60</v>
      </c>
      <c r="J772" s="6">
        <v>0</v>
      </c>
      <c r="K772" s="6">
        <v>430000000</v>
      </c>
      <c r="L772" s="5" t="s">
        <v>40</v>
      </c>
      <c r="M772" s="6" t="s">
        <v>41</v>
      </c>
      <c r="N772" s="6" t="s">
        <v>73</v>
      </c>
      <c r="O772" s="6" t="s">
        <v>43</v>
      </c>
      <c r="P772" s="6" t="s">
        <v>84</v>
      </c>
      <c r="Q772" s="6" t="s">
        <v>51</v>
      </c>
      <c r="R772" s="6" t="s">
        <v>96</v>
      </c>
      <c r="S772" s="6" t="s">
        <v>97</v>
      </c>
      <c r="T772" s="41">
        <v>2</v>
      </c>
      <c r="U772" s="41">
        <v>100980</v>
      </c>
      <c r="V772" s="41">
        <f t="shared" si="65"/>
        <v>201960</v>
      </c>
      <c r="W772" s="41">
        <f t="shared" si="66"/>
        <v>226195.20000000001</v>
      </c>
      <c r="X772" s="6"/>
      <c r="Y772" s="6">
        <v>2016</v>
      </c>
      <c r="Z772" s="42"/>
    </row>
    <row r="773" spans="1:26" ht="127.5" x14ac:dyDescent="0.2">
      <c r="A773" s="6" t="s">
        <v>3239</v>
      </c>
      <c r="B773" s="5" t="s">
        <v>32</v>
      </c>
      <c r="C773" s="5" t="s">
        <v>3233</v>
      </c>
      <c r="D773" s="5" t="s">
        <v>3234</v>
      </c>
      <c r="E773" s="5" t="s">
        <v>3235</v>
      </c>
      <c r="F773" s="5" t="s">
        <v>3236</v>
      </c>
      <c r="G773" s="5" t="s">
        <v>3240</v>
      </c>
      <c r="H773" s="5" t="s">
        <v>3241</v>
      </c>
      <c r="I773" s="6" t="s">
        <v>60</v>
      </c>
      <c r="J773" s="6">
        <v>0</v>
      </c>
      <c r="K773" s="6">
        <v>430000000</v>
      </c>
      <c r="L773" s="5" t="s">
        <v>40</v>
      </c>
      <c r="M773" s="6" t="s">
        <v>41</v>
      </c>
      <c r="N773" s="6" t="s">
        <v>73</v>
      </c>
      <c r="O773" s="6" t="s">
        <v>43</v>
      </c>
      <c r="P773" s="6" t="s">
        <v>84</v>
      </c>
      <c r="Q773" s="6" t="s">
        <v>51</v>
      </c>
      <c r="R773" s="6" t="s">
        <v>96</v>
      </c>
      <c r="S773" s="6" t="s">
        <v>97</v>
      </c>
      <c r="T773" s="41">
        <v>2</v>
      </c>
      <c r="U773" s="41">
        <v>115425</v>
      </c>
      <c r="V773" s="41">
        <f t="shared" si="65"/>
        <v>230850</v>
      </c>
      <c r="W773" s="41">
        <f t="shared" si="66"/>
        <v>258552.00000000003</v>
      </c>
      <c r="X773" s="6"/>
      <c r="Y773" s="6">
        <v>2016</v>
      </c>
      <c r="Z773" s="42"/>
    </row>
    <row r="774" spans="1:26" ht="51" x14ac:dyDescent="0.2">
      <c r="A774" s="6" t="s">
        <v>3242</v>
      </c>
      <c r="B774" s="5" t="s">
        <v>32</v>
      </c>
      <c r="C774" s="5" t="s">
        <v>3243</v>
      </c>
      <c r="D774" s="5" t="s">
        <v>1697</v>
      </c>
      <c r="E774" s="5" t="s">
        <v>3244</v>
      </c>
      <c r="F774" s="5" t="s">
        <v>3245</v>
      </c>
      <c r="G774" s="5" t="s">
        <v>3246</v>
      </c>
      <c r="H774" s="5" t="s">
        <v>3247</v>
      </c>
      <c r="I774" s="6" t="s">
        <v>47</v>
      </c>
      <c r="J774" s="6">
        <v>0</v>
      </c>
      <c r="K774" s="6">
        <v>430000000</v>
      </c>
      <c r="L774" s="5" t="s">
        <v>40</v>
      </c>
      <c r="M774" s="6" t="s">
        <v>94</v>
      </c>
      <c r="N774" s="6" t="s">
        <v>73</v>
      </c>
      <c r="O774" s="6" t="s">
        <v>43</v>
      </c>
      <c r="P774" s="6" t="s">
        <v>84</v>
      </c>
      <c r="Q774" s="6" t="s">
        <v>51</v>
      </c>
      <c r="R774" s="6" t="s">
        <v>75</v>
      </c>
      <c r="S774" s="6" t="s">
        <v>76</v>
      </c>
      <c r="T774" s="41">
        <v>13</v>
      </c>
      <c r="U774" s="41">
        <v>135000</v>
      </c>
      <c r="V774" s="41">
        <f t="shared" si="65"/>
        <v>1755000</v>
      </c>
      <c r="W774" s="41">
        <f t="shared" si="66"/>
        <v>1965600.0000000002</v>
      </c>
      <c r="X774" s="6"/>
      <c r="Y774" s="6">
        <v>2016</v>
      </c>
      <c r="Z774" s="42"/>
    </row>
    <row r="775" spans="1:26" ht="51" x14ac:dyDescent="0.2">
      <c r="A775" s="6" t="s">
        <v>3248</v>
      </c>
      <c r="B775" s="5" t="s">
        <v>32</v>
      </c>
      <c r="C775" s="5" t="s">
        <v>3243</v>
      </c>
      <c r="D775" s="5" t="s">
        <v>1697</v>
      </c>
      <c r="E775" s="5" t="s">
        <v>3249</v>
      </c>
      <c r="F775" s="5" t="s">
        <v>3245</v>
      </c>
      <c r="G775" s="5" t="s">
        <v>3250</v>
      </c>
      <c r="H775" s="11" t="s">
        <v>3251</v>
      </c>
      <c r="I775" s="6" t="s">
        <v>47</v>
      </c>
      <c r="J775" s="6">
        <v>0</v>
      </c>
      <c r="K775" s="6">
        <v>430000000</v>
      </c>
      <c r="L775" s="5" t="s">
        <v>40</v>
      </c>
      <c r="M775" s="6" t="s">
        <v>94</v>
      </c>
      <c r="N775" s="6" t="s">
        <v>73</v>
      </c>
      <c r="O775" s="6" t="s">
        <v>43</v>
      </c>
      <c r="P775" s="6" t="s">
        <v>84</v>
      </c>
      <c r="Q775" s="6" t="s">
        <v>51</v>
      </c>
      <c r="R775" s="6">
        <v>796</v>
      </c>
      <c r="S775" s="6" t="s">
        <v>97</v>
      </c>
      <c r="T775" s="41">
        <v>2</v>
      </c>
      <c r="U775" s="41">
        <v>13000</v>
      </c>
      <c r="V775" s="41">
        <f t="shared" si="65"/>
        <v>26000</v>
      </c>
      <c r="W775" s="41">
        <f t="shared" si="66"/>
        <v>29120.000000000004</v>
      </c>
      <c r="X775" s="6"/>
      <c r="Y775" s="6">
        <v>2016</v>
      </c>
      <c r="Z775" s="42"/>
    </row>
    <row r="776" spans="1:26" ht="51" x14ac:dyDescent="0.2">
      <c r="A776" s="6" t="s">
        <v>3252</v>
      </c>
      <c r="B776" s="5" t="s">
        <v>32</v>
      </c>
      <c r="C776" s="5" t="s">
        <v>3243</v>
      </c>
      <c r="D776" s="5" t="s">
        <v>1697</v>
      </c>
      <c r="E776" s="5" t="s">
        <v>3249</v>
      </c>
      <c r="F776" s="5" t="s">
        <v>3245</v>
      </c>
      <c r="G776" s="5" t="s">
        <v>3250</v>
      </c>
      <c r="H776" s="11" t="s">
        <v>3253</v>
      </c>
      <c r="I776" s="6" t="s">
        <v>47</v>
      </c>
      <c r="J776" s="6">
        <v>0</v>
      </c>
      <c r="K776" s="6">
        <v>430000000</v>
      </c>
      <c r="L776" s="5" t="s">
        <v>40</v>
      </c>
      <c r="M776" s="6" t="s">
        <v>94</v>
      </c>
      <c r="N776" s="6" t="s">
        <v>73</v>
      </c>
      <c r="O776" s="6" t="s">
        <v>43</v>
      </c>
      <c r="P776" s="6" t="s">
        <v>84</v>
      </c>
      <c r="Q776" s="6" t="s">
        <v>51</v>
      </c>
      <c r="R776" s="6">
        <v>796</v>
      </c>
      <c r="S776" s="6" t="s">
        <v>97</v>
      </c>
      <c r="T776" s="41">
        <v>2</v>
      </c>
      <c r="U776" s="41">
        <v>175000</v>
      </c>
      <c r="V776" s="41">
        <f t="shared" si="65"/>
        <v>350000</v>
      </c>
      <c r="W776" s="41">
        <f t="shared" si="66"/>
        <v>392000.00000000006</v>
      </c>
      <c r="X776" s="6"/>
      <c r="Y776" s="6">
        <v>2016</v>
      </c>
      <c r="Z776" s="42"/>
    </row>
    <row r="777" spans="1:26" ht="51" x14ac:dyDescent="0.2">
      <c r="A777" s="6" t="s">
        <v>3254</v>
      </c>
      <c r="B777" s="5" t="s">
        <v>32</v>
      </c>
      <c r="C777" s="5" t="s">
        <v>3255</v>
      </c>
      <c r="D777" s="5" t="s">
        <v>3256</v>
      </c>
      <c r="E777" s="5" t="s">
        <v>3249</v>
      </c>
      <c r="F777" s="5" t="s">
        <v>3257</v>
      </c>
      <c r="G777" s="5" t="s">
        <v>3250</v>
      </c>
      <c r="H777" s="11" t="s">
        <v>3258</v>
      </c>
      <c r="I777" s="6" t="s">
        <v>39</v>
      </c>
      <c r="J777" s="6">
        <v>0</v>
      </c>
      <c r="K777" s="6">
        <v>430000000</v>
      </c>
      <c r="L777" s="5" t="s">
        <v>40</v>
      </c>
      <c r="M777" s="6" t="s">
        <v>94</v>
      </c>
      <c r="N777" s="6" t="s">
        <v>73</v>
      </c>
      <c r="O777" s="6" t="s">
        <v>43</v>
      </c>
      <c r="P777" s="6" t="s">
        <v>84</v>
      </c>
      <c r="Q777" s="6" t="s">
        <v>51</v>
      </c>
      <c r="R777" s="6">
        <v>796</v>
      </c>
      <c r="S777" s="6" t="s">
        <v>97</v>
      </c>
      <c r="T777" s="41">
        <v>20</v>
      </c>
      <c r="U777" s="41">
        <v>30000</v>
      </c>
      <c r="V777" s="41"/>
      <c r="W777" s="41"/>
      <c r="X777" s="6"/>
      <c r="Y777" s="6">
        <v>2016</v>
      </c>
      <c r="Z777" s="42"/>
    </row>
    <row r="778" spans="1:26" ht="51" x14ac:dyDescent="0.2">
      <c r="A778" s="6" t="s">
        <v>3259</v>
      </c>
      <c r="B778" s="5" t="s">
        <v>32</v>
      </c>
      <c r="C778" s="5" t="s">
        <v>3255</v>
      </c>
      <c r="D778" s="5" t="s">
        <v>3256</v>
      </c>
      <c r="E778" s="5" t="s">
        <v>3249</v>
      </c>
      <c r="F778" s="5" t="s">
        <v>3257</v>
      </c>
      <c r="G778" s="5" t="s">
        <v>3250</v>
      </c>
      <c r="H778" s="11" t="s">
        <v>3258</v>
      </c>
      <c r="I778" s="6" t="s">
        <v>39</v>
      </c>
      <c r="J778" s="6">
        <v>0</v>
      </c>
      <c r="K778" s="6">
        <v>430000000</v>
      </c>
      <c r="L778" s="5" t="s">
        <v>40</v>
      </c>
      <c r="M778" s="6" t="s">
        <v>94</v>
      </c>
      <c r="N778" s="6" t="s">
        <v>73</v>
      </c>
      <c r="O778" s="6" t="s">
        <v>43</v>
      </c>
      <c r="P778" s="6" t="s">
        <v>84</v>
      </c>
      <c r="Q778" s="6" t="s">
        <v>51</v>
      </c>
      <c r="R778" s="6">
        <v>796</v>
      </c>
      <c r="S778" s="6" t="s">
        <v>97</v>
      </c>
      <c r="T778" s="41">
        <v>10</v>
      </c>
      <c r="U778" s="41">
        <v>30000</v>
      </c>
      <c r="V778" s="41">
        <f t="shared" ref="V778:V809" si="67">T778*U778</f>
        <v>300000</v>
      </c>
      <c r="W778" s="41">
        <f t="shared" ref="W778:W809" si="68">V778*1.12</f>
        <v>336000.00000000006</v>
      </c>
      <c r="X778" s="6"/>
      <c r="Y778" s="6">
        <v>2016</v>
      </c>
      <c r="Z778" s="6" t="s">
        <v>618</v>
      </c>
    </row>
    <row r="779" spans="1:26" ht="51" x14ac:dyDescent="0.2">
      <c r="A779" s="6" t="s">
        <v>3260</v>
      </c>
      <c r="B779" s="5" t="s">
        <v>32</v>
      </c>
      <c r="C779" s="5" t="s">
        <v>3243</v>
      </c>
      <c r="D779" s="5" t="s">
        <v>1697</v>
      </c>
      <c r="E779" s="5" t="s">
        <v>3249</v>
      </c>
      <c r="F779" s="5" t="s">
        <v>3245</v>
      </c>
      <c r="G779" s="5" t="s">
        <v>3250</v>
      </c>
      <c r="H779" s="5" t="s">
        <v>3261</v>
      </c>
      <c r="I779" s="6" t="s">
        <v>47</v>
      </c>
      <c r="J779" s="6">
        <v>0</v>
      </c>
      <c r="K779" s="6">
        <v>430000000</v>
      </c>
      <c r="L779" s="5" t="s">
        <v>40</v>
      </c>
      <c r="M779" s="6" t="s">
        <v>94</v>
      </c>
      <c r="N779" s="6" t="s">
        <v>73</v>
      </c>
      <c r="O779" s="6" t="s">
        <v>43</v>
      </c>
      <c r="P779" s="6" t="s">
        <v>84</v>
      </c>
      <c r="Q779" s="6" t="s">
        <v>51</v>
      </c>
      <c r="R779" s="6" t="s">
        <v>75</v>
      </c>
      <c r="S779" s="6" t="s">
        <v>76</v>
      </c>
      <c r="T779" s="41">
        <v>4</v>
      </c>
      <c r="U779" s="41">
        <v>135000</v>
      </c>
      <c r="V779" s="41">
        <f t="shared" si="67"/>
        <v>540000</v>
      </c>
      <c r="W779" s="41">
        <f t="shared" si="68"/>
        <v>604800</v>
      </c>
      <c r="X779" s="6"/>
      <c r="Y779" s="6">
        <v>2016</v>
      </c>
      <c r="Z779" s="42"/>
    </row>
    <row r="780" spans="1:26" ht="51" x14ac:dyDescent="0.2">
      <c r="A780" s="6" t="s">
        <v>3262</v>
      </c>
      <c r="B780" s="5" t="s">
        <v>32</v>
      </c>
      <c r="C780" s="5" t="s">
        <v>3263</v>
      </c>
      <c r="D780" s="5" t="s">
        <v>3264</v>
      </c>
      <c r="E780" s="5" t="s">
        <v>3265</v>
      </c>
      <c r="F780" s="5" t="s">
        <v>3266</v>
      </c>
      <c r="G780" s="5" t="s">
        <v>3267</v>
      </c>
      <c r="H780" s="5" t="s">
        <v>3268</v>
      </c>
      <c r="I780" s="6" t="s">
        <v>47</v>
      </c>
      <c r="J780" s="6">
        <v>0</v>
      </c>
      <c r="K780" s="6">
        <v>430000000</v>
      </c>
      <c r="L780" s="5" t="s">
        <v>40</v>
      </c>
      <c r="M780" s="6" t="s">
        <v>94</v>
      </c>
      <c r="N780" s="6" t="s">
        <v>73</v>
      </c>
      <c r="O780" s="6" t="s">
        <v>43</v>
      </c>
      <c r="P780" s="6" t="s">
        <v>84</v>
      </c>
      <c r="Q780" s="6" t="s">
        <v>51</v>
      </c>
      <c r="R780" s="6" t="s">
        <v>96</v>
      </c>
      <c r="S780" s="6" t="s">
        <v>97</v>
      </c>
      <c r="T780" s="41">
        <v>13</v>
      </c>
      <c r="U780" s="41">
        <v>54000</v>
      </c>
      <c r="V780" s="41">
        <f t="shared" si="67"/>
        <v>702000</v>
      </c>
      <c r="W780" s="41">
        <f t="shared" si="68"/>
        <v>786240.00000000012</v>
      </c>
      <c r="X780" s="6"/>
      <c r="Y780" s="6">
        <v>2016</v>
      </c>
      <c r="Z780" s="42"/>
    </row>
    <row r="781" spans="1:26" ht="51" x14ac:dyDescent="0.2">
      <c r="A781" s="6" t="s">
        <v>3269</v>
      </c>
      <c r="B781" s="5" t="s">
        <v>32</v>
      </c>
      <c r="C781" s="5" t="s">
        <v>3263</v>
      </c>
      <c r="D781" s="5" t="s">
        <v>3264</v>
      </c>
      <c r="E781" s="5" t="s">
        <v>3270</v>
      </c>
      <c r="F781" s="5" t="s">
        <v>3266</v>
      </c>
      <c r="G781" s="5" t="s">
        <v>3267</v>
      </c>
      <c r="H781" s="5" t="s">
        <v>3268</v>
      </c>
      <c r="I781" s="6" t="s">
        <v>47</v>
      </c>
      <c r="J781" s="6">
        <v>0</v>
      </c>
      <c r="K781" s="6">
        <v>430000000</v>
      </c>
      <c r="L781" s="5" t="s">
        <v>40</v>
      </c>
      <c r="M781" s="6" t="s">
        <v>94</v>
      </c>
      <c r="N781" s="6" t="s">
        <v>73</v>
      </c>
      <c r="O781" s="6" t="s">
        <v>43</v>
      </c>
      <c r="P781" s="6" t="s">
        <v>84</v>
      </c>
      <c r="Q781" s="6" t="s">
        <v>51</v>
      </c>
      <c r="R781" s="6" t="s">
        <v>96</v>
      </c>
      <c r="S781" s="6" t="s">
        <v>97</v>
      </c>
      <c r="T781" s="41">
        <v>4</v>
      </c>
      <c r="U781" s="41">
        <v>54000</v>
      </c>
      <c r="V781" s="41">
        <f t="shared" si="67"/>
        <v>216000</v>
      </c>
      <c r="W781" s="41">
        <f t="shared" si="68"/>
        <v>241920.00000000003</v>
      </c>
      <c r="X781" s="6"/>
      <c r="Y781" s="6">
        <v>2016</v>
      </c>
      <c r="Z781" s="42"/>
    </row>
    <row r="782" spans="1:26" ht="140.25" x14ac:dyDescent="0.2">
      <c r="A782" s="6" t="s">
        <v>3271</v>
      </c>
      <c r="B782" s="5" t="s">
        <v>32</v>
      </c>
      <c r="C782" s="5" t="s">
        <v>2226</v>
      </c>
      <c r="D782" s="5" t="s">
        <v>2227</v>
      </c>
      <c r="E782" s="5" t="s">
        <v>3272</v>
      </c>
      <c r="F782" s="5" t="s">
        <v>3273</v>
      </c>
      <c r="G782" s="5" t="s">
        <v>3274</v>
      </c>
      <c r="H782" s="5" t="s">
        <v>3275</v>
      </c>
      <c r="I782" s="6" t="s">
        <v>39</v>
      </c>
      <c r="J782" s="6">
        <v>0</v>
      </c>
      <c r="K782" s="6">
        <v>430000000</v>
      </c>
      <c r="L782" s="5" t="s">
        <v>40</v>
      </c>
      <c r="M782" s="6" t="s">
        <v>41</v>
      </c>
      <c r="N782" s="6" t="s">
        <v>73</v>
      </c>
      <c r="O782" s="6" t="s">
        <v>43</v>
      </c>
      <c r="P782" s="6" t="s">
        <v>84</v>
      </c>
      <c r="Q782" s="6" t="s">
        <v>51</v>
      </c>
      <c r="R782" s="6" t="s">
        <v>96</v>
      </c>
      <c r="S782" s="6" t="s">
        <v>97</v>
      </c>
      <c r="T782" s="41">
        <v>40</v>
      </c>
      <c r="U782" s="41">
        <v>350</v>
      </c>
      <c r="V782" s="41">
        <f t="shared" si="67"/>
        <v>14000</v>
      </c>
      <c r="W782" s="41">
        <f t="shared" si="68"/>
        <v>15680.000000000002</v>
      </c>
      <c r="X782" s="6"/>
      <c r="Y782" s="6">
        <v>2016</v>
      </c>
      <c r="Z782" s="42"/>
    </row>
    <row r="783" spans="1:26" ht="102" x14ac:dyDescent="0.2">
      <c r="A783" s="6" t="s">
        <v>3276</v>
      </c>
      <c r="B783" s="5" t="s">
        <v>32</v>
      </c>
      <c r="C783" s="5" t="s">
        <v>2226</v>
      </c>
      <c r="D783" s="5" t="s">
        <v>2227</v>
      </c>
      <c r="E783" s="5" t="s">
        <v>3277</v>
      </c>
      <c r="F783" s="5" t="s">
        <v>3273</v>
      </c>
      <c r="G783" s="5" t="s">
        <v>3278</v>
      </c>
      <c r="H783" s="5" t="s">
        <v>3279</v>
      </c>
      <c r="I783" s="6" t="s">
        <v>39</v>
      </c>
      <c r="J783" s="6">
        <v>0</v>
      </c>
      <c r="K783" s="6">
        <v>430000000</v>
      </c>
      <c r="L783" s="5" t="s">
        <v>40</v>
      </c>
      <c r="M783" s="6" t="s">
        <v>41</v>
      </c>
      <c r="N783" s="6" t="s">
        <v>73</v>
      </c>
      <c r="O783" s="6" t="s">
        <v>43</v>
      </c>
      <c r="P783" s="6" t="s">
        <v>84</v>
      </c>
      <c r="Q783" s="6" t="s">
        <v>51</v>
      </c>
      <c r="R783" s="6" t="s">
        <v>96</v>
      </c>
      <c r="S783" s="6" t="s">
        <v>97</v>
      </c>
      <c r="T783" s="41">
        <v>100</v>
      </c>
      <c r="U783" s="41">
        <v>350</v>
      </c>
      <c r="V783" s="41">
        <f t="shared" si="67"/>
        <v>35000</v>
      </c>
      <c r="W783" s="41">
        <f t="shared" si="68"/>
        <v>39200.000000000007</v>
      </c>
      <c r="X783" s="6"/>
      <c r="Y783" s="6">
        <v>2016</v>
      </c>
      <c r="Z783" s="42"/>
    </row>
    <row r="784" spans="1:26" ht="89.25" x14ac:dyDescent="0.2">
      <c r="A784" s="6" t="s">
        <v>3280</v>
      </c>
      <c r="B784" s="5" t="s">
        <v>32</v>
      </c>
      <c r="C784" s="5" t="s">
        <v>3281</v>
      </c>
      <c r="D784" s="5" t="s">
        <v>3282</v>
      </c>
      <c r="E784" s="5" t="s">
        <v>3283</v>
      </c>
      <c r="F784" s="5" t="s">
        <v>3284</v>
      </c>
      <c r="G784" s="5" t="s">
        <v>3285</v>
      </c>
      <c r="H784" s="5" t="s">
        <v>3286</v>
      </c>
      <c r="I784" s="6" t="s">
        <v>39</v>
      </c>
      <c r="J784" s="6">
        <v>0</v>
      </c>
      <c r="K784" s="6">
        <v>430000000</v>
      </c>
      <c r="L784" s="5" t="s">
        <v>40</v>
      </c>
      <c r="M784" s="6" t="s">
        <v>41</v>
      </c>
      <c r="N784" s="6" t="s">
        <v>73</v>
      </c>
      <c r="O784" s="6" t="s">
        <v>43</v>
      </c>
      <c r="P784" s="6" t="s">
        <v>84</v>
      </c>
      <c r="Q784" s="6" t="s">
        <v>51</v>
      </c>
      <c r="R784" s="6" t="s">
        <v>96</v>
      </c>
      <c r="S784" s="6" t="s">
        <v>97</v>
      </c>
      <c r="T784" s="41">
        <v>30</v>
      </c>
      <c r="U784" s="41">
        <v>400</v>
      </c>
      <c r="V784" s="41">
        <f t="shared" si="67"/>
        <v>12000</v>
      </c>
      <c r="W784" s="41">
        <f t="shared" si="68"/>
        <v>13440.000000000002</v>
      </c>
      <c r="X784" s="6"/>
      <c r="Y784" s="6">
        <v>2016</v>
      </c>
      <c r="Z784" s="42"/>
    </row>
    <row r="785" spans="1:26" ht="89.25" x14ac:dyDescent="0.2">
      <c r="A785" s="6" t="s">
        <v>3287</v>
      </c>
      <c r="B785" s="5" t="s">
        <v>32</v>
      </c>
      <c r="C785" s="5" t="s">
        <v>3281</v>
      </c>
      <c r="D785" s="5" t="s">
        <v>3282</v>
      </c>
      <c r="E785" s="5" t="s">
        <v>3288</v>
      </c>
      <c r="F785" s="5" t="s">
        <v>3284</v>
      </c>
      <c r="G785" s="5" t="s">
        <v>3289</v>
      </c>
      <c r="H785" s="5" t="s">
        <v>3286</v>
      </c>
      <c r="I785" s="6" t="s">
        <v>39</v>
      </c>
      <c r="J785" s="6">
        <v>0</v>
      </c>
      <c r="K785" s="6">
        <v>430000000</v>
      </c>
      <c r="L785" s="5" t="s">
        <v>40</v>
      </c>
      <c r="M785" s="6" t="s">
        <v>41</v>
      </c>
      <c r="N785" s="6" t="s">
        <v>73</v>
      </c>
      <c r="O785" s="6" t="s">
        <v>43</v>
      </c>
      <c r="P785" s="6" t="s">
        <v>84</v>
      </c>
      <c r="Q785" s="6" t="s">
        <v>51</v>
      </c>
      <c r="R785" s="6" t="s">
        <v>96</v>
      </c>
      <c r="S785" s="6" t="s">
        <v>97</v>
      </c>
      <c r="T785" s="41">
        <v>100</v>
      </c>
      <c r="U785" s="41">
        <v>400</v>
      </c>
      <c r="V785" s="41">
        <f t="shared" si="67"/>
        <v>40000</v>
      </c>
      <c r="W785" s="41">
        <f t="shared" si="68"/>
        <v>44800.000000000007</v>
      </c>
      <c r="X785" s="6"/>
      <c r="Y785" s="6">
        <v>2016</v>
      </c>
      <c r="Z785" s="42"/>
    </row>
    <row r="786" spans="1:26" ht="76.5" x14ac:dyDescent="0.2">
      <c r="A786" s="6" t="s">
        <v>3290</v>
      </c>
      <c r="B786" s="5" t="s">
        <v>32</v>
      </c>
      <c r="C786" s="5" t="s">
        <v>2226</v>
      </c>
      <c r="D786" s="5" t="s">
        <v>2227</v>
      </c>
      <c r="E786" s="5" t="s">
        <v>3291</v>
      </c>
      <c r="F786" s="5" t="s">
        <v>3273</v>
      </c>
      <c r="G786" s="5" t="s">
        <v>3292</v>
      </c>
      <c r="H786" s="5" t="s">
        <v>3293</v>
      </c>
      <c r="I786" s="6" t="s">
        <v>39</v>
      </c>
      <c r="J786" s="6">
        <v>0</v>
      </c>
      <c r="K786" s="6">
        <v>430000000</v>
      </c>
      <c r="L786" s="5" t="s">
        <v>40</v>
      </c>
      <c r="M786" s="6" t="s">
        <v>41</v>
      </c>
      <c r="N786" s="6" t="s">
        <v>73</v>
      </c>
      <c r="O786" s="6" t="s">
        <v>43</v>
      </c>
      <c r="P786" s="6" t="s">
        <v>84</v>
      </c>
      <c r="Q786" s="6" t="s">
        <v>51</v>
      </c>
      <c r="R786" s="6" t="s">
        <v>96</v>
      </c>
      <c r="S786" s="6" t="s">
        <v>97</v>
      </c>
      <c r="T786" s="41">
        <v>30</v>
      </c>
      <c r="U786" s="41">
        <v>450</v>
      </c>
      <c r="V786" s="41">
        <f t="shared" si="67"/>
        <v>13500</v>
      </c>
      <c r="W786" s="41">
        <f t="shared" si="68"/>
        <v>15120.000000000002</v>
      </c>
      <c r="X786" s="6"/>
      <c r="Y786" s="6">
        <v>2016</v>
      </c>
      <c r="Z786" s="42"/>
    </row>
    <row r="787" spans="1:26" ht="76.5" x14ac:dyDescent="0.2">
      <c r="A787" s="6" t="s">
        <v>3294</v>
      </c>
      <c r="B787" s="5" t="s">
        <v>32</v>
      </c>
      <c r="C787" s="5" t="s">
        <v>2226</v>
      </c>
      <c r="D787" s="5" t="s">
        <v>2227</v>
      </c>
      <c r="E787" s="5" t="s">
        <v>3295</v>
      </c>
      <c r="F787" s="5" t="s">
        <v>3273</v>
      </c>
      <c r="G787" s="5" t="s">
        <v>3296</v>
      </c>
      <c r="H787" s="5" t="s">
        <v>3293</v>
      </c>
      <c r="I787" s="6" t="s">
        <v>39</v>
      </c>
      <c r="J787" s="6">
        <v>0</v>
      </c>
      <c r="K787" s="6">
        <v>430000000</v>
      </c>
      <c r="L787" s="5" t="s">
        <v>40</v>
      </c>
      <c r="M787" s="6" t="s">
        <v>41</v>
      </c>
      <c r="N787" s="6" t="s">
        <v>73</v>
      </c>
      <c r="O787" s="6" t="s">
        <v>43</v>
      </c>
      <c r="P787" s="6" t="s">
        <v>84</v>
      </c>
      <c r="Q787" s="6" t="s">
        <v>51</v>
      </c>
      <c r="R787" s="6" t="s">
        <v>96</v>
      </c>
      <c r="S787" s="6" t="s">
        <v>97</v>
      </c>
      <c r="T787" s="41">
        <v>100</v>
      </c>
      <c r="U787" s="41">
        <v>450</v>
      </c>
      <c r="V787" s="41">
        <f t="shared" si="67"/>
        <v>45000</v>
      </c>
      <c r="W787" s="41">
        <f t="shared" si="68"/>
        <v>50400.000000000007</v>
      </c>
      <c r="X787" s="6"/>
      <c r="Y787" s="6">
        <v>2016</v>
      </c>
      <c r="Z787" s="42"/>
    </row>
    <row r="788" spans="1:26" ht="165.75" x14ac:dyDescent="0.2">
      <c r="A788" s="6" t="s">
        <v>3297</v>
      </c>
      <c r="B788" s="5" t="s">
        <v>32</v>
      </c>
      <c r="C788" s="5" t="s">
        <v>3298</v>
      </c>
      <c r="D788" s="5" t="s">
        <v>3282</v>
      </c>
      <c r="E788" s="5" t="s">
        <v>3299</v>
      </c>
      <c r="F788" s="5" t="s">
        <v>3300</v>
      </c>
      <c r="G788" s="5" t="s">
        <v>3301</v>
      </c>
      <c r="H788" s="5" t="s">
        <v>3302</v>
      </c>
      <c r="I788" s="6" t="s">
        <v>39</v>
      </c>
      <c r="J788" s="6">
        <v>0</v>
      </c>
      <c r="K788" s="6">
        <v>430000000</v>
      </c>
      <c r="L788" s="5" t="s">
        <v>40</v>
      </c>
      <c r="M788" s="6" t="s">
        <v>41</v>
      </c>
      <c r="N788" s="6" t="s">
        <v>73</v>
      </c>
      <c r="O788" s="6" t="s">
        <v>43</v>
      </c>
      <c r="P788" s="6" t="s">
        <v>84</v>
      </c>
      <c r="Q788" s="6" t="s">
        <v>51</v>
      </c>
      <c r="R788" s="6" t="s">
        <v>96</v>
      </c>
      <c r="S788" s="6" t="s">
        <v>97</v>
      </c>
      <c r="T788" s="41">
        <v>130</v>
      </c>
      <c r="U788" s="41">
        <v>500</v>
      </c>
      <c r="V788" s="41">
        <f t="shared" si="67"/>
        <v>65000</v>
      </c>
      <c r="W788" s="41">
        <f t="shared" si="68"/>
        <v>72800</v>
      </c>
      <c r="X788" s="6"/>
      <c r="Y788" s="6">
        <v>2016</v>
      </c>
      <c r="Z788" s="42"/>
    </row>
    <row r="789" spans="1:26" ht="51" x14ac:dyDescent="0.2">
      <c r="A789" s="6" t="s">
        <v>3303</v>
      </c>
      <c r="B789" s="5" t="s">
        <v>32</v>
      </c>
      <c r="C789" s="5" t="s">
        <v>3304</v>
      </c>
      <c r="D789" s="5" t="s">
        <v>3305</v>
      </c>
      <c r="E789" s="5" t="s">
        <v>3306</v>
      </c>
      <c r="F789" s="5" t="s">
        <v>3307</v>
      </c>
      <c r="G789" s="5" t="s">
        <v>3308</v>
      </c>
      <c r="H789" s="5" t="s">
        <v>3309</v>
      </c>
      <c r="I789" s="6" t="s">
        <v>39</v>
      </c>
      <c r="J789" s="6">
        <v>0</v>
      </c>
      <c r="K789" s="6">
        <v>430000000</v>
      </c>
      <c r="L789" s="5" t="s">
        <v>40</v>
      </c>
      <c r="M789" s="6" t="s">
        <v>41</v>
      </c>
      <c r="N789" s="6" t="s">
        <v>73</v>
      </c>
      <c r="O789" s="6" t="s">
        <v>43</v>
      </c>
      <c r="P789" s="6" t="s">
        <v>84</v>
      </c>
      <c r="Q789" s="6" t="s">
        <v>51</v>
      </c>
      <c r="R789" s="6" t="s">
        <v>96</v>
      </c>
      <c r="S789" s="6" t="s">
        <v>97</v>
      </c>
      <c r="T789" s="41">
        <v>2000</v>
      </c>
      <c r="U789" s="41">
        <v>9.4499999999999993</v>
      </c>
      <c r="V789" s="41">
        <f t="shared" si="67"/>
        <v>18900</v>
      </c>
      <c r="W789" s="41">
        <f t="shared" si="68"/>
        <v>21168.000000000004</v>
      </c>
      <c r="X789" s="6"/>
      <c r="Y789" s="6">
        <v>2016</v>
      </c>
      <c r="Z789" s="42"/>
    </row>
    <row r="790" spans="1:26" ht="51" x14ac:dyDescent="0.2">
      <c r="A790" s="6" t="s">
        <v>3310</v>
      </c>
      <c r="B790" s="5" t="s">
        <v>32</v>
      </c>
      <c r="C790" s="5" t="s">
        <v>3304</v>
      </c>
      <c r="D790" s="5" t="s">
        <v>3305</v>
      </c>
      <c r="E790" s="5" t="s">
        <v>3306</v>
      </c>
      <c r="F790" s="5" t="s">
        <v>3307</v>
      </c>
      <c r="G790" s="5" t="s">
        <v>3311</v>
      </c>
      <c r="H790" s="5" t="s">
        <v>3309</v>
      </c>
      <c r="I790" s="6" t="s">
        <v>39</v>
      </c>
      <c r="J790" s="6">
        <v>0</v>
      </c>
      <c r="K790" s="6">
        <v>430000000</v>
      </c>
      <c r="L790" s="5" t="s">
        <v>40</v>
      </c>
      <c r="M790" s="6" t="s">
        <v>41</v>
      </c>
      <c r="N790" s="6" t="s">
        <v>73</v>
      </c>
      <c r="O790" s="6" t="s">
        <v>43</v>
      </c>
      <c r="P790" s="6" t="s">
        <v>84</v>
      </c>
      <c r="Q790" s="6" t="s">
        <v>51</v>
      </c>
      <c r="R790" s="6" t="s">
        <v>96</v>
      </c>
      <c r="S790" s="6" t="s">
        <v>97</v>
      </c>
      <c r="T790" s="41">
        <v>500</v>
      </c>
      <c r="U790" s="41">
        <v>9.4499999999999993</v>
      </c>
      <c r="V790" s="41">
        <f t="shared" si="67"/>
        <v>4725</v>
      </c>
      <c r="W790" s="41">
        <f t="shared" si="68"/>
        <v>5292.0000000000009</v>
      </c>
      <c r="X790" s="6"/>
      <c r="Y790" s="6">
        <v>2016</v>
      </c>
      <c r="Z790" s="42"/>
    </row>
    <row r="791" spans="1:26" ht="51" x14ac:dyDescent="0.2">
      <c r="A791" s="6" t="s">
        <v>3312</v>
      </c>
      <c r="B791" s="5" t="s">
        <v>32</v>
      </c>
      <c r="C791" s="5" t="s">
        <v>3313</v>
      </c>
      <c r="D791" s="5" t="s">
        <v>3305</v>
      </c>
      <c r="E791" s="5" t="s">
        <v>3306</v>
      </c>
      <c r="F791" s="5" t="s">
        <v>3314</v>
      </c>
      <c r="G791" s="5" t="s">
        <v>3315</v>
      </c>
      <c r="H791" s="5" t="s">
        <v>3316</v>
      </c>
      <c r="I791" s="6" t="s">
        <v>39</v>
      </c>
      <c r="J791" s="6">
        <v>0</v>
      </c>
      <c r="K791" s="6">
        <v>430000000</v>
      </c>
      <c r="L791" s="5" t="s">
        <v>40</v>
      </c>
      <c r="M791" s="6" t="s">
        <v>41</v>
      </c>
      <c r="N791" s="6" t="s">
        <v>73</v>
      </c>
      <c r="O791" s="6" t="s">
        <v>43</v>
      </c>
      <c r="P791" s="6" t="s">
        <v>84</v>
      </c>
      <c r="Q791" s="6" t="s">
        <v>51</v>
      </c>
      <c r="R791" s="6" t="s">
        <v>96</v>
      </c>
      <c r="S791" s="6" t="s">
        <v>97</v>
      </c>
      <c r="T791" s="41">
        <v>2000</v>
      </c>
      <c r="U791" s="41">
        <v>10.8</v>
      </c>
      <c r="V791" s="41">
        <f t="shared" si="67"/>
        <v>21600</v>
      </c>
      <c r="W791" s="41">
        <f t="shared" si="68"/>
        <v>24192.000000000004</v>
      </c>
      <c r="X791" s="6"/>
      <c r="Y791" s="6">
        <v>2016</v>
      </c>
      <c r="Z791" s="42"/>
    </row>
    <row r="792" spans="1:26" ht="51" x14ac:dyDescent="0.2">
      <c r="A792" s="6" t="s">
        <v>3317</v>
      </c>
      <c r="B792" s="5" t="s">
        <v>32</v>
      </c>
      <c r="C792" s="5" t="s">
        <v>3313</v>
      </c>
      <c r="D792" s="5" t="s">
        <v>3305</v>
      </c>
      <c r="E792" s="5" t="s">
        <v>3306</v>
      </c>
      <c r="F792" s="5" t="s">
        <v>3314</v>
      </c>
      <c r="G792" s="5" t="s">
        <v>3318</v>
      </c>
      <c r="H792" s="5" t="s">
        <v>3316</v>
      </c>
      <c r="I792" s="6" t="s">
        <v>39</v>
      </c>
      <c r="J792" s="6">
        <v>0</v>
      </c>
      <c r="K792" s="6">
        <v>430000000</v>
      </c>
      <c r="L792" s="5" t="s">
        <v>40</v>
      </c>
      <c r="M792" s="6" t="s">
        <v>41</v>
      </c>
      <c r="N792" s="6" t="s">
        <v>73</v>
      </c>
      <c r="O792" s="6" t="s">
        <v>43</v>
      </c>
      <c r="P792" s="6" t="s">
        <v>84</v>
      </c>
      <c r="Q792" s="6" t="s">
        <v>51</v>
      </c>
      <c r="R792" s="6" t="s">
        <v>96</v>
      </c>
      <c r="S792" s="6" t="s">
        <v>97</v>
      </c>
      <c r="T792" s="41">
        <v>500</v>
      </c>
      <c r="U792" s="41">
        <v>10.8</v>
      </c>
      <c r="V792" s="41">
        <f t="shared" si="67"/>
        <v>5400</v>
      </c>
      <c r="W792" s="41">
        <f t="shared" si="68"/>
        <v>6048.0000000000009</v>
      </c>
      <c r="X792" s="6"/>
      <c r="Y792" s="6">
        <v>2016</v>
      </c>
      <c r="Z792" s="42"/>
    </row>
    <row r="793" spans="1:26" ht="51" x14ac:dyDescent="0.2">
      <c r="A793" s="6" t="s">
        <v>3319</v>
      </c>
      <c r="B793" s="5" t="s">
        <v>32</v>
      </c>
      <c r="C793" s="5" t="s">
        <v>3320</v>
      </c>
      <c r="D793" s="5" t="s">
        <v>3321</v>
      </c>
      <c r="E793" s="5" t="s">
        <v>3306</v>
      </c>
      <c r="F793" s="5" t="s">
        <v>3322</v>
      </c>
      <c r="G793" s="5" t="s">
        <v>3323</v>
      </c>
      <c r="H793" s="5" t="s">
        <v>3324</v>
      </c>
      <c r="I793" s="6" t="s">
        <v>39</v>
      </c>
      <c r="J793" s="6">
        <v>0</v>
      </c>
      <c r="K793" s="6">
        <v>430000000</v>
      </c>
      <c r="L793" s="5" t="s">
        <v>40</v>
      </c>
      <c r="M793" s="6" t="s">
        <v>41</v>
      </c>
      <c r="N793" s="6" t="s">
        <v>73</v>
      </c>
      <c r="O793" s="6" t="s">
        <v>43</v>
      </c>
      <c r="P793" s="6" t="s">
        <v>84</v>
      </c>
      <c r="Q793" s="6" t="s">
        <v>51</v>
      </c>
      <c r="R793" s="6" t="s">
        <v>96</v>
      </c>
      <c r="S793" s="6" t="s">
        <v>97</v>
      </c>
      <c r="T793" s="41">
        <v>2000</v>
      </c>
      <c r="U793" s="41">
        <v>12.15</v>
      </c>
      <c r="V793" s="41">
        <f t="shared" si="67"/>
        <v>24300</v>
      </c>
      <c r="W793" s="41">
        <f t="shared" si="68"/>
        <v>27216.000000000004</v>
      </c>
      <c r="X793" s="6"/>
      <c r="Y793" s="6">
        <v>2016</v>
      </c>
      <c r="Z793" s="42"/>
    </row>
    <row r="794" spans="1:26" ht="51" x14ac:dyDescent="0.2">
      <c r="A794" s="6" t="s">
        <v>3325</v>
      </c>
      <c r="B794" s="5" t="s">
        <v>32</v>
      </c>
      <c r="C794" s="5" t="s">
        <v>3320</v>
      </c>
      <c r="D794" s="5" t="s">
        <v>3321</v>
      </c>
      <c r="E794" s="5" t="s">
        <v>3306</v>
      </c>
      <c r="F794" s="5" t="s">
        <v>3322</v>
      </c>
      <c r="G794" s="5" t="s">
        <v>3326</v>
      </c>
      <c r="H794" s="5" t="s">
        <v>3324</v>
      </c>
      <c r="I794" s="6" t="s">
        <v>39</v>
      </c>
      <c r="J794" s="6">
        <v>0</v>
      </c>
      <c r="K794" s="6">
        <v>430000000</v>
      </c>
      <c r="L794" s="5" t="s">
        <v>40</v>
      </c>
      <c r="M794" s="6" t="s">
        <v>41</v>
      </c>
      <c r="N794" s="6" t="s">
        <v>73</v>
      </c>
      <c r="O794" s="6" t="s">
        <v>43</v>
      </c>
      <c r="P794" s="6" t="s">
        <v>84</v>
      </c>
      <c r="Q794" s="6" t="s">
        <v>51</v>
      </c>
      <c r="R794" s="6" t="s">
        <v>96</v>
      </c>
      <c r="S794" s="6" t="s">
        <v>97</v>
      </c>
      <c r="T794" s="41">
        <v>500</v>
      </c>
      <c r="U794" s="41">
        <v>12.15</v>
      </c>
      <c r="V794" s="41">
        <f t="shared" si="67"/>
        <v>6075</v>
      </c>
      <c r="W794" s="41">
        <f t="shared" si="68"/>
        <v>6804.0000000000009</v>
      </c>
      <c r="X794" s="6"/>
      <c r="Y794" s="6">
        <v>2016</v>
      </c>
      <c r="Z794" s="42"/>
    </row>
    <row r="795" spans="1:26" ht="51" x14ac:dyDescent="0.2">
      <c r="A795" s="6" t="s">
        <v>3327</v>
      </c>
      <c r="B795" s="5" t="s">
        <v>32</v>
      </c>
      <c r="C795" s="5" t="s">
        <v>3328</v>
      </c>
      <c r="D795" s="5" t="s">
        <v>3321</v>
      </c>
      <c r="E795" s="5" t="s">
        <v>3306</v>
      </c>
      <c r="F795" s="5" t="s">
        <v>3329</v>
      </c>
      <c r="G795" s="5" t="s">
        <v>3330</v>
      </c>
      <c r="H795" s="5" t="s">
        <v>3331</v>
      </c>
      <c r="I795" s="6" t="s">
        <v>39</v>
      </c>
      <c r="J795" s="6">
        <v>0</v>
      </c>
      <c r="K795" s="6">
        <v>430000000</v>
      </c>
      <c r="L795" s="5" t="s">
        <v>40</v>
      </c>
      <c r="M795" s="6" t="s">
        <v>41</v>
      </c>
      <c r="N795" s="6" t="s">
        <v>73</v>
      </c>
      <c r="O795" s="6" t="s">
        <v>43</v>
      </c>
      <c r="P795" s="6" t="s">
        <v>84</v>
      </c>
      <c r="Q795" s="6" t="s">
        <v>51</v>
      </c>
      <c r="R795" s="6" t="s">
        <v>96</v>
      </c>
      <c r="S795" s="6" t="s">
        <v>97</v>
      </c>
      <c r="T795" s="41">
        <v>2000</v>
      </c>
      <c r="U795" s="41">
        <v>13.5</v>
      </c>
      <c r="V795" s="41">
        <f t="shared" si="67"/>
        <v>27000</v>
      </c>
      <c r="W795" s="41">
        <f t="shared" si="68"/>
        <v>30240.000000000004</v>
      </c>
      <c r="X795" s="6"/>
      <c r="Y795" s="6">
        <v>2016</v>
      </c>
      <c r="Z795" s="42"/>
    </row>
    <row r="796" spans="1:26" ht="51" x14ac:dyDescent="0.2">
      <c r="A796" s="6" t="s">
        <v>3332</v>
      </c>
      <c r="B796" s="5" t="s">
        <v>32</v>
      </c>
      <c r="C796" s="5" t="s">
        <v>3333</v>
      </c>
      <c r="D796" s="5" t="s">
        <v>3321</v>
      </c>
      <c r="E796" s="5" t="s">
        <v>3306</v>
      </c>
      <c r="F796" s="5" t="s">
        <v>3329</v>
      </c>
      <c r="G796" s="5" t="s">
        <v>3334</v>
      </c>
      <c r="H796" s="5" t="s">
        <v>3331</v>
      </c>
      <c r="I796" s="6" t="s">
        <v>39</v>
      </c>
      <c r="J796" s="6">
        <v>0</v>
      </c>
      <c r="K796" s="6">
        <v>430000000</v>
      </c>
      <c r="L796" s="5" t="s">
        <v>40</v>
      </c>
      <c r="M796" s="6" t="s">
        <v>41</v>
      </c>
      <c r="N796" s="6" t="s">
        <v>73</v>
      </c>
      <c r="O796" s="6" t="s">
        <v>43</v>
      </c>
      <c r="P796" s="6" t="s">
        <v>84</v>
      </c>
      <c r="Q796" s="6" t="s">
        <v>51</v>
      </c>
      <c r="R796" s="6" t="s">
        <v>96</v>
      </c>
      <c r="S796" s="6" t="s">
        <v>97</v>
      </c>
      <c r="T796" s="41">
        <v>500</v>
      </c>
      <c r="U796" s="41">
        <v>13.5</v>
      </c>
      <c r="V796" s="41">
        <f t="shared" si="67"/>
        <v>6750</v>
      </c>
      <c r="W796" s="41">
        <f t="shared" si="68"/>
        <v>7560.0000000000009</v>
      </c>
      <c r="X796" s="6"/>
      <c r="Y796" s="6">
        <v>2016</v>
      </c>
      <c r="Z796" s="42"/>
    </row>
    <row r="797" spans="1:26" ht="51" x14ac:dyDescent="0.2">
      <c r="A797" s="6" t="s">
        <v>3335</v>
      </c>
      <c r="B797" s="5" t="s">
        <v>32</v>
      </c>
      <c r="C797" s="5" t="s">
        <v>3336</v>
      </c>
      <c r="D797" s="5" t="s">
        <v>3321</v>
      </c>
      <c r="E797" s="5" t="s">
        <v>3306</v>
      </c>
      <c r="F797" s="5" t="s">
        <v>3337</v>
      </c>
      <c r="G797" s="5" t="s">
        <v>3338</v>
      </c>
      <c r="H797" s="5" t="s">
        <v>3339</v>
      </c>
      <c r="I797" s="6" t="s">
        <v>39</v>
      </c>
      <c r="J797" s="6">
        <v>0</v>
      </c>
      <c r="K797" s="6">
        <v>430000000</v>
      </c>
      <c r="L797" s="5" t="s">
        <v>40</v>
      </c>
      <c r="M797" s="6" t="s">
        <v>41</v>
      </c>
      <c r="N797" s="6" t="s">
        <v>73</v>
      </c>
      <c r="O797" s="6" t="s">
        <v>43</v>
      </c>
      <c r="P797" s="6" t="s">
        <v>84</v>
      </c>
      <c r="Q797" s="6" t="s">
        <v>51</v>
      </c>
      <c r="R797" s="6" t="s">
        <v>96</v>
      </c>
      <c r="S797" s="6" t="s">
        <v>97</v>
      </c>
      <c r="T797" s="41">
        <v>500</v>
      </c>
      <c r="U797" s="41">
        <v>4.05</v>
      </c>
      <c r="V797" s="41">
        <f t="shared" si="67"/>
        <v>2025</v>
      </c>
      <c r="W797" s="41">
        <f t="shared" si="68"/>
        <v>2268</v>
      </c>
      <c r="X797" s="6"/>
      <c r="Y797" s="6">
        <v>2016</v>
      </c>
      <c r="Z797" s="42"/>
    </row>
    <row r="798" spans="1:26" ht="51" x14ac:dyDescent="0.2">
      <c r="A798" s="6" t="s">
        <v>3340</v>
      </c>
      <c r="B798" s="5" t="s">
        <v>32</v>
      </c>
      <c r="C798" s="5" t="s">
        <v>3336</v>
      </c>
      <c r="D798" s="5" t="s">
        <v>3321</v>
      </c>
      <c r="E798" s="5" t="s">
        <v>3306</v>
      </c>
      <c r="F798" s="5" t="s">
        <v>3337</v>
      </c>
      <c r="G798" s="5" t="s">
        <v>3341</v>
      </c>
      <c r="H798" s="5" t="s">
        <v>3339</v>
      </c>
      <c r="I798" s="6" t="s">
        <v>39</v>
      </c>
      <c r="J798" s="6">
        <v>0</v>
      </c>
      <c r="K798" s="6">
        <v>430000000</v>
      </c>
      <c r="L798" s="5" t="s">
        <v>40</v>
      </c>
      <c r="M798" s="6" t="s">
        <v>41</v>
      </c>
      <c r="N798" s="6" t="s">
        <v>73</v>
      </c>
      <c r="O798" s="6" t="s">
        <v>43</v>
      </c>
      <c r="P798" s="6" t="s">
        <v>84</v>
      </c>
      <c r="Q798" s="6" t="s">
        <v>51</v>
      </c>
      <c r="R798" s="6" t="s">
        <v>96</v>
      </c>
      <c r="S798" s="6" t="s">
        <v>97</v>
      </c>
      <c r="T798" s="41">
        <v>500</v>
      </c>
      <c r="U798" s="41">
        <v>4.05</v>
      </c>
      <c r="V798" s="41">
        <f t="shared" si="67"/>
        <v>2025</v>
      </c>
      <c r="W798" s="41">
        <f t="shared" si="68"/>
        <v>2268</v>
      </c>
      <c r="X798" s="6"/>
      <c r="Y798" s="6">
        <v>2016</v>
      </c>
      <c r="Z798" s="42"/>
    </row>
    <row r="799" spans="1:26" ht="51" x14ac:dyDescent="0.2">
      <c r="A799" s="6" t="s">
        <v>3342</v>
      </c>
      <c r="B799" s="5" t="s">
        <v>32</v>
      </c>
      <c r="C799" s="5" t="s">
        <v>3333</v>
      </c>
      <c r="D799" s="5" t="s">
        <v>3321</v>
      </c>
      <c r="E799" s="5" t="s">
        <v>3306</v>
      </c>
      <c r="F799" s="5" t="s">
        <v>3329</v>
      </c>
      <c r="G799" s="5" t="s">
        <v>3343</v>
      </c>
      <c r="H799" s="5" t="s">
        <v>3344</v>
      </c>
      <c r="I799" s="6" t="s">
        <v>39</v>
      </c>
      <c r="J799" s="6">
        <v>0</v>
      </c>
      <c r="K799" s="6">
        <v>430000000</v>
      </c>
      <c r="L799" s="5" t="s">
        <v>40</v>
      </c>
      <c r="M799" s="6" t="s">
        <v>41</v>
      </c>
      <c r="N799" s="6" t="s">
        <v>73</v>
      </c>
      <c r="O799" s="6" t="s">
        <v>43</v>
      </c>
      <c r="P799" s="6" t="s">
        <v>84</v>
      </c>
      <c r="Q799" s="6" t="s">
        <v>51</v>
      </c>
      <c r="R799" s="6" t="s">
        <v>96</v>
      </c>
      <c r="S799" s="6" t="s">
        <v>97</v>
      </c>
      <c r="T799" s="41">
        <v>500</v>
      </c>
      <c r="U799" s="41">
        <v>8.1</v>
      </c>
      <c r="V799" s="41">
        <f t="shared" si="67"/>
        <v>4050</v>
      </c>
      <c r="W799" s="41">
        <f t="shared" si="68"/>
        <v>4536</v>
      </c>
      <c r="X799" s="6"/>
      <c r="Y799" s="6">
        <v>2016</v>
      </c>
      <c r="Z799" s="42"/>
    </row>
    <row r="800" spans="1:26" ht="51" x14ac:dyDescent="0.2">
      <c r="A800" s="6" t="s">
        <v>3345</v>
      </c>
      <c r="B800" s="5" t="s">
        <v>32</v>
      </c>
      <c r="C800" s="5" t="s">
        <v>3333</v>
      </c>
      <c r="D800" s="5" t="s">
        <v>3321</v>
      </c>
      <c r="E800" s="5" t="s">
        <v>3306</v>
      </c>
      <c r="F800" s="5" t="s">
        <v>3329</v>
      </c>
      <c r="G800" s="5" t="s">
        <v>3346</v>
      </c>
      <c r="H800" s="5" t="s">
        <v>3344</v>
      </c>
      <c r="I800" s="6" t="s">
        <v>39</v>
      </c>
      <c r="J800" s="6">
        <v>0</v>
      </c>
      <c r="K800" s="6">
        <v>430000000</v>
      </c>
      <c r="L800" s="5" t="s">
        <v>40</v>
      </c>
      <c r="M800" s="6" t="s">
        <v>41</v>
      </c>
      <c r="N800" s="6" t="s">
        <v>73</v>
      </c>
      <c r="O800" s="6" t="s">
        <v>43</v>
      </c>
      <c r="P800" s="6" t="s">
        <v>84</v>
      </c>
      <c r="Q800" s="6" t="s">
        <v>51</v>
      </c>
      <c r="R800" s="6" t="s">
        <v>96</v>
      </c>
      <c r="S800" s="6" t="s">
        <v>97</v>
      </c>
      <c r="T800" s="41">
        <v>500</v>
      </c>
      <c r="U800" s="41">
        <v>8.1</v>
      </c>
      <c r="V800" s="41">
        <f t="shared" si="67"/>
        <v>4050</v>
      </c>
      <c r="W800" s="41">
        <f t="shared" si="68"/>
        <v>4536</v>
      </c>
      <c r="X800" s="6"/>
      <c r="Y800" s="6">
        <v>2016</v>
      </c>
      <c r="Z800" s="42"/>
    </row>
    <row r="801" spans="1:26" ht="51" x14ac:dyDescent="0.2">
      <c r="A801" s="6" t="s">
        <v>3347</v>
      </c>
      <c r="B801" s="5" t="s">
        <v>32</v>
      </c>
      <c r="C801" s="5" t="s">
        <v>2035</v>
      </c>
      <c r="D801" s="5" t="s">
        <v>3348</v>
      </c>
      <c r="E801" s="5" t="s">
        <v>3349</v>
      </c>
      <c r="F801" s="5" t="s">
        <v>2038</v>
      </c>
      <c r="G801" s="5" t="s">
        <v>3350</v>
      </c>
      <c r="H801" s="5" t="s">
        <v>3351</v>
      </c>
      <c r="I801" s="6" t="s">
        <v>39</v>
      </c>
      <c r="J801" s="6">
        <v>0</v>
      </c>
      <c r="K801" s="6">
        <v>430000000</v>
      </c>
      <c r="L801" s="5" t="s">
        <v>40</v>
      </c>
      <c r="M801" s="6" t="s">
        <v>41</v>
      </c>
      <c r="N801" s="6" t="s">
        <v>73</v>
      </c>
      <c r="O801" s="6" t="s">
        <v>43</v>
      </c>
      <c r="P801" s="6" t="s">
        <v>84</v>
      </c>
      <c r="Q801" s="6" t="s">
        <v>51</v>
      </c>
      <c r="R801" s="6" t="s">
        <v>96</v>
      </c>
      <c r="S801" s="6" t="s">
        <v>97</v>
      </c>
      <c r="T801" s="41">
        <v>1000</v>
      </c>
      <c r="U801" s="41">
        <v>40</v>
      </c>
      <c r="V801" s="41">
        <f t="shared" si="67"/>
        <v>40000</v>
      </c>
      <c r="W801" s="41">
        <f t="shared" si="68"/>
        <v>44800.000000000007</v>
      </c>
      <c r="X801" s="6"/>
      <c r="Y801" s="6">
        <v>2016</v>
      </c>
      <c r="Z801" s="42"/>
    </row>
    <row r="802" spans="1:26" ht="51" x14ac:dyDescent="0.2">
      <c r="A802" s="6" t="s">
        <v>3352</v>
      </c>
      <c r="B802" s="5" t="s">
        <v>32</v>
      </c>
      <c r="C802" s="5" t="s">
        <v>2035</v>
      </c>
      <c r="D802" s="5" t="s">
        <v>3348</v>
      </c>
      <c r="E802" s="5" t="s">
        <v>3353</v>
      </c>
      <c r="F802" s="5" t="s">
        <v>2038</v>
      </c>
      <c r="G802" s="5" t="s">
        <v>3350</v>
      </c>
      <c r="H802" s="5" t="s">
        <v>3351</v>
      </c>
      <c r="I802" s="6" t="s">
        <v>39</v>
      </c>
      <c r="J802" s="6">
        <v>0</v>
      </c>
      <c r="K802" s="6">
        <v>430000000</v>
      </c>
      <c r="L802" s="5" t="s">
        <v>40</v>
      </c>
      <c r="M802" s="6" t="s">
        <v>41</v>
      </c>
      <c r="N802" s="6" t="s">
        <v>73</v>
      </c>
      <c r="O802" s="6" t="s">
        <v>43</v>
      </c>
      <c r="P802" s="6" t="s">
        <v>84</v>
      </c>
      <c r="Q802" s="6" t="s">
        <v>51</v>
      </c>
      <c r="R802" s="6" t="s">
        <v>96</v>
      </c>
      <c r="S802" s="6" t="s">
        <v>97</v>
      </c>
      <c r="T802" s="41">
        <v>500</v>
      </c>
      <c r="U802" s="41">
        <v>40</v>
      </c>
      <c r="V802" s="41">
        <f t="shared" si="67"/>
        <v>20000</v>
      </c>
      <c r="W802" s="41">
        <f t="shared" si="68"/>
        <v>22400.000000000004</v>
      </c>
      <c r="X802" s="6"/>
      <c r="Y802" s="6">
        <v>2016</v>
      </c>
      <c r="Z802" s="42"/>
    </row>
    <row r="803" spans="1:26" ht="51" x14ac:dyDescent="0.2">
      <c r="A803" s="6" t="s">
        <v>3354</v>
      </c>
      <c r="B803" s="5" t="s">
        <v>32</v>
      </c>
      <c r="C803" s="5" t="s">
        <v>2035</v>
      </c>
      <c r="D803" s="5" t="s">
        <v>3348</v>
      </c>
      <c r="E803" s="5" t="s">
        <v>3349</v>
      </c>
      <c r="F803" s="5" t="s">
        <v>2038</v>
      </c>
      <c r="G803" s="5" t="s">
        <v>3355</v>
      </c>
      <c r="H803" s="5" t="s">
        <v>3356</v>
      </c>
      <c r="I803" s="6" t="s">
        <v>39</v>
      </c>
      <c r="J803" s="6">
        <v>0</v>
      </c>
      <c r="K803" s="6">
        <v>430000000</v>
      </c>
      <c r="L803" s="5" t="s">
        <v>40</v>
      </c>
      <c r="M803" s="6" t="s">
        <v>41</v>
      </c>
      <c r="N803" s="6" t="s">
        <v>73</v>
      </c>
      <c r="O803" s="6" t="s">
        <v>43</v>
      </c>
      <c r="P803" s="6" t="s">
        <v>84</v>
      </c>
      <c r="Q803" s="6" t="s">
        <v>51</v>
      </c>
      <c r="R803" s="6" t="s">
        <v>96</v>
      </c>
      <c r="S803" s="6" t="s">
        <v>97</v>
      </c>
      <c r="T803" s="41">
        <v>1000</v>
      </c>
      <c r="U803" s="41">
        <v>50</v>
      </c>
      <c r="V803" s="41">
        <f t="shared" si="67"/>
        <v>50000</v>
      </c>
      <c r="W803" s="41">
        <f t="shared" si="68"/>
        <v>56000.000000000007</v>
      </c>
      <c r="X803" s="6"/>
      <c r="Y803" s="6">
        <v>2016</v>
      </c>
      <c r="Z803" s="42"/>
    </row>
    <row r="804" spans="1:26" ht="51" x14ac:dyDescent="0.2">
      <c r="A804" s="6" t="s">
        <v>3357</v>
      </c>
      <c r="B804" s="5" t="s">
        <v>32</v>
      </c>
      <c r="C804" s="5" t="s">
        <v>2035</v>
      </c>
      <c r="D804" s="5" t="s">
        <v>2036</v>
      </c>
      <c r="E804" s="5" t="s">
        <v>3353</v>
      </c>
      <c r="F804" s="5" t="s">
        <v>2038</v>
      </c>
      <c r="G804" s="5" t="s">
        <v>3355</v>
      </c>
      <c r="H804" s="5" t="s">
        <v>3356</v>
      </c>
      <c r="I804" s="6" t="s">
        <v>39</v>
      </c>
      <c r="J804" s="6">
        <v>0</v>
      </c>
      <c r="K804" s="6">
        <v>430000000</v>
      </c>
      <c r="L804" s="5" t="s">
        <v>40</v>
      </c>
      <c r="M804" s="6" t="s">
        <v>41</v>
      </c>
      <c r="N804" s="6" t="s">
        <v>73</v>
      </c>
      <c r="O804" s="6" t="s">
        <v>43</v>
      </c>
      <c r="P804" s="6" t="s">
        <v>84</v>
      </c>
      <c r="Q804" s="6" t="s">
        <v>51</v>
      </c>
      <c r="R804" s="6" t="s">
        <v>96</v>
      </c>
      <c r="S804" s="6" t="s">
        <v>97</v>
      </c>
      <c r="T804" s="41">
        <v>500</v>
      </c>
      <c r="U804" s="41">
        <v>50</v>
      </c>
      <c r="V804" s="41">
        <f t="shared" si="67"/>
        <v>25000</v>
      </c>
      <c r="W804" s="41">
        <f t="shared" si="68"/>
        <v>28000.000000000004</v>
      </c>
      <c r="X804" s="6"/>
      <c r="Y804" s="6">
        <v>2016</v>
      </c>
      <c r="Z804" s="42"/>
    </row>
    <row r="805" spans="1:26" ht="51" x14ac:dyDescent="0.2">
      <c r="A805" s="6" t="s">
        <v>3358</v>
      </c>
      <c r="B805" s="5" t="s">
        <v>32</v>
      </c>
      <c r="C805" s="5" t="s">
        <v>3359</v>
      </c>
      <c r="D805" s="5" t="s">
        <v>3360</v>
      </c>
      <c r="E805" s="5" t="s">
        <v>3361</v>
      </c>
      <c r="F805" s="5" t="s">
        <v>3362</v>
      </c>
      <c r="G805" s="5" t="s">
        <v>3363</v>
      </c>
      <c r="H805" s="5" t="s">
        <v>3364</v>
      </c>
      <c r="I805" s="6" t="s">
        <v>39</v>
      </c>
      <c r="J805" s="6">
        <v>0</v>
      </c>
      <c r="K805" s="6">
        <v>430000000</v>
      </c>
      <c r="L805" s="5" t="s">
        <v>40</v>
      </c>
      <c r="M805" s="6" t="s">
        <v>41</v>
      </c>
      <c r="N805" s="6" t="s">
        <v>73</v>
      </c>
      <c r="O805" s="6" t="s">
        <v>43</v>
      </c>
      <c r="P805" s="6" t="s">
        <v>84</v>
      </c>
      <c r="Q805" s="6" t="s">
        <v>51</v>
      </c>
      <c r="R805" s="6" t="s">
        <v>96</v>
      </c>
      <c r="S805" s="6" t="s">
        <v>97</v>
      </c>
      <c r="T805" s="41">
        <v>500</v>
      </c>
      <c r="U805" s="41">
        <v>71.55</v>
      </c>
      <c r="V805" s="41">
        <f t="shared" si="67"/>
        <v>35775</v>
      </c>
      <c r="W805" s="41">
        <f t="shared" si="68"/>
        <v>40068.000000000007</v>
      </c>
      <c r="X805" s="6"/>
      <c r="Y805" s="6">
        <v>2016</v>
      </c>
      <c r="Z805" s="42"/>
    </row>
    <row r="806" spans="1:26" ht="51" x14ac:dyDescent="0.2">
      <c r="A806" s="6" t="s">
        <v>3365</v>
      </c>
      <c r="B806" s="5" t="s">
        <v>32</v>
      </c>
      <c r="C806" s="5" t="s">
        <v>3366</v>
      </c>
      <c r="D806" s="5" t="s">
        <v>3360</v>
      </c>
      <c r="E806" s="5" t="s">
        <v>3361</v>
      </c>
      <c r="F806" s="5" t="s">
        <v>3367</v>
      </c>
      <c r="G806" s="5" t="s">
        <v>3368</v>
      </c>
      <c r="H806" s="5" t="s">
        <v>3369</v>
      </c>
      <c r="I806" s="6" t="s">
        <v>39</v>
      </c>
      <c r="J806" s="6">
        <v>0</v>
      </c>
      <c r="K806" s="6">
        <v>430000000</v>
      </c>
      <c r="L806" s="5" t="s">
        <v>40</v>
      </c>
      <c r="M806" s="6" t="s">
        <v>41</v>
      </c>
      <c r="N806" s="6" t="s">
        <v>73</v>
      </c>
      <c r="O806" s="6" t="s">
        <v>43</v>
      </c>
      <c r="P806" s="6" t="s">
        <v>84</v>
      </c>
      <c r="Q806" s="6" t="s">
        <v>51</v>
      </c>
      <c r="R806" s="6" t="s">
        <v>96</v>
      </c>
      <c r="S806" s="6" t="s">
        <v>97</v>
      </c>
      <c r="T806" s="41">
        <v>500</v>
      </c>
      <c r="U806" s="41">
        <v>85.05</v>
      </c>
      <c r="V806" s="41">
        <f t="shared" si="67"/>
        <v>42525</v>
      </c>
      <c r="W806" s="41">
        <f t="shared" si="68"/>
        <v>47628.000000000007</v>
      </c>
      <c r="X806" s="6"/>
      <c r="Y806" s="6">
        <v>2016</v>
      </c>
      <c r="Z806" s="42"/>
    </row>
    <row r="807" spans="1:26" ht="51" x14ac:dyDescent="0.2">
      <c r="A807" s="6" t="s">
        <v>3370</v>
      </c>
      <c r="B807" s="5" t="s">
        <v>32</v>
      </c>
      <c r="C807" s="5" t="s">
        <v>3359</v>
      </c>
      <c r="D807" s="5" t="s">
        <v>3360</v>
      </c>
      <c r="E807" s="5" t="s">
        <v>3361</v>
      </c>
      <c r="F807" s="5" t="s">
        <v>3362</v>
      </c>
      <c r="G807" s="5" t="s">
        <v>3363</v>
      </c>
      <c r="H807" s="5" t="s">
        <v>3364</v>
      </c>
      <c r="I807" s="6" t="s">
        <v>39</v>
      </c>
      <c r="J807" s="6">
        <v>0</v>
      </c>
      <c r="K807" s="6">
        <v>430000000</v>
      </c>
      <c r="L807" s="5" t="s">
        <v>40</v>
      </c>
      <c r="M807" s="6" t="s">
        <v>41</v>
      </c>
      <c r="N807" s="6" t="s">
        <v>73</v>
      </c>
      <c r="O807" s="6" t="s">
        <v>43</v>
      </c>
      <c r="P807" s="6" t="s">
        <v>84</v>
      </c>
      <c r="Q807" s="6" t="s">
        <v>51</v>
      </c>
      <c r="R807" s="6" t="s">
        <v>96</v>
      </c>
      <c r="S807" s="6" t="s">
        <v>97</v>
      </c>
      <c r="T807" s="41">
        <v>500</v>
      </c>
      <c r="U807" s="41">
        <v>71.55</v>
      </c>
      <c r="V807" s="41">
        <f t="shared" si="67"/>
        <v>35775</v>
      </c>
      <c r="W807" s="41">
        <f t="shared" si="68"/>
        <v>40068.000000000007</v>
      </c>
      <c r="X807" s="6"/>
      <c r="Y807" s="6">
        <v>2016</v>
      </c>
      <c r="Z807" s="42"/>
    </row>
    <row r="808" spans="1:26" ht="51" x14ac:dyDescent="0.2">
      <c r="A808" s="6" t="s">
        <v>3371</v>
      </c>
      <c r="B808" s="5" t="s">
        <v>32</v>
      </c>
      <c r="C808" s="5" t="s">
        <v>3366</v>
      </c>
      <c r="D808" s="5" t="s">
        <v>3360</v>
      </c>
      <c r="E808" s="5" t="s">
        <v>3361</v>
      </c>
      <c r="F808" s="5" t="s">
        <v>3367</v>
      </c>
      <c r="G808" s="5" t="s">
        <v>3368</v>
      </c>
      <c r="H808" s="5" t="s">
        <v>3369</v>
      </c>
      <c r="I808" s="6" t="s">
        <v>39</v>
      </c>
      <c r="J808" s="6">
        <v>0</v>
      </c>
      <c r="K808" s="6">
        <v>430000000</v>
      </c>
      <c r="L808" s="5" t="s">
        <v>40</v>
      </c>
      <c r="M808" s="6" t="s">
        <v>41</v>
      </c>
      <c r="N808" s="6" t="s">
        <v>73</v>
      </c>
      <c r="O808" s="6" t="s">
        <v>43</v>
      </c>
      <c r="P808" s="6" t="s">
        <v>84</v>
      </c>
      <c r="Q808" s="6" t="s">
        <v>51</v>
      </c>
      <c r="R808" s="6" t="s">
        <v>96</v>
      </c>
      <c r="S808" s="6" t="s">
        <v>97</v>
      </c>
      <c r="T808" s="41">
        <v>500</v>
      </c>
      <c r="U808" s="41">
        <v>85.05</v>
      </c>
      <c r="V808" s="41">
        <f t="shared" si="67"/>
        <v>42525</v>
      </c>
      <c r="W808" s="41">
        <f t="shared" si="68"/>
        <v>47628.000000000007</v>
      </c>
      <c r="X808" s="6"/>
      <c r="Y808" s="6">
        <v>2016</v>
      </c>
      <c r="Z808" s="42"/>
    </row>
    <row r="809" spans="1:26" ht="76.5" x14ac:dyDescent="0.2">
      <c r="A809" s="6" t="s">
        <v>3372</v>
      </c>
      <c r="B809" s="5" t="s">
        <v>32</v>
      </c>
      <c r="C809" s="5" t="s">
        <v>3373</v>
      </c>
      <c r="D809" s="5" t="s">
        <v>3374</v>
      </c>
      <c r="E809" s="5" t="s">
        <v>3375</v>
      </c>
      <c r="F809" s="5" t="s">
        <v>3376</v>
      </c>
      <c r="G809" s="5" t="s">
        <v>3377</v>
      </c>
      <c r="H809" s="5" t="s">
        <v>3378</v>
      </c>
      <c r="I809" s="6" t="s">
        <v>60</v>
      </c>
      <c r="J809" s="6">
        <v>0</v>
      </c>
      <c r="K809" s="6">
        <v>430000000</v>
      </c>
      <c r="L809" s="5" t="s">
        <v>40</v>
      </c>
      <c r="M809" s="6" t="s">
        <v>94</v>
      </c>
      <c r="N809" s="6" t="s">
        <v>73</v>
      </c>
      <c r="O809" s="6" t="s">
        <v>43</v>
      </c>
      <c r="P809" s="6" t="s">
        <v>84</v>
      </c>
      <c r="Q809" s="6" t="s">
        <v>51</v>
      </c>
      <c r="R809" s="6" t="s">
        <v>96</v>
      </c>
      <c r="S809" s="6" t="s">
        <v>97</v>
      </c>
      <c r="T809" s="41">
        <v>2</v>
      </c>
      <c r="U809" s="41">
        <v>290000</v>
      </c>
      <c r="V809" s="41">
        <f t="shared" si="67"/>
        <v>580000</v>
      </c>
      <c r="W809" s="41">
        <f t="shared" si="68"/>
        <v>649600.00000000012</v>
      </c>
      <c r="X809" s="6"/>
      <c r="Y809" s="6">
        <v>2016</v>
      </c>
      <c r="Z809" s="42"/>
    </row>
    <row r="810" spans="1:26" ht="102" x14ac:dyDescent="0.2">
      <c r="A810" s="6" t="s">
        <v>3379</v>
      </c>
      <c r="B810" s="5" t="s">
        <v>32</v>
      </c>
      <c r="C810" s="5" t="s">
        <v>3380</v>
      </c>
      <c r="D810" s="5" t="s">
        <v>1468</v>
      </c>
      <c r="E810" s="5" t="s">
        <v>1469</v>
      </c>
      <c r="F810" s="5" t="s">
        <v>3381</v>
      </c>
      <c r="G810" s="5" t="s">
        <v>3382</v>
      </c>
      <c r="H810" s="5" t="s">
        <v>3383</v>
      </c>
      <c r="I810" s="6" t="s">
        <v>60</v>
      </c>
      <c r="J810" s="6">
        <v>0</v>
      </c>
      <c r="K810" s="6">
        <v>430000000</v>
      </c>
      <c r="L810" s="5" t="s">
        <v>40</v>
      </c>
      <c r="M810" s="6" t="s">
        <v>41</v>
      </c>
      <c r="N810" s="6" t="s">
        <v>73</v>
      </c>
      <c r="O810" s="6" t="s">
        <v>43</v>
      </c>
      <c r="P810" s="6" t="s">
        <v>84</v>
      </c>
      <c r="Q810" s="6" t="s">
        <v>51</v>
      </c>
      <c r="R810" s="6" t="s">
        <v>96</v>
      </c>
      <c r="S810" s="6" t="s">
        <v>97</v>
      </c>
      <c r="T810" s="41">
        <v>4</v>
      </c>
      <c r="U810" s="41">
        <v>67365</v>
      </c>
      <c r="V810" s="41"/>
      <c r="W810" s="41"/>
      <c r="X810" s="6"/>
      <c r="Y810" s="6">
        <v>2016</v>
      </c>
      <c r="Z810" s="6" t="s">
        <v>1629</v>
      </c>
    </row>
    <row r="811" spans="1:26" ht="127.5" x14ac:dyDescent="0.2">
      <c r="A811" s="6" t="s">
        <v>3384</v>
      </c>
      <c r="B811" s="5" t="s">
        <v>32</v>
      </c>
      <c r="C811" s="5" t="s">
        <v>3380</v>
      </c>
      <c r="D811" s="5" t="s">
        <v>1468</v>
      </c>
      <c r="E811" s="5" t="s">
        <v>1469</v>
      </c>
      <c r="F811" s="5" t="s">
        <v>3381</v>
      </c>
      <c r="G811" s="5" t="s">
        <v>3385</v>
      </c>
      <c r="H811" s="5" t="s">
        <v>3386</v>
      </c>
      <c r="I811" s="6" t="s">
        <v>60</v>
      </c>
      <c r="J811" s="6">
        <v>0</v>
      </c>
      <c r="K811" s="6">
        <v>430000000</v>
      </c>
      <c r="L811" s="5" t="s">
        <v>40</v>
      </c>
      <c r="M811" s="6" t="s">
        <v>41</v>
      </c>
      <c r="N811" s="6" t="s">
        <v>73</v>
      </c>
      <c r="O811" s="6" t="s">
        <v>43</v>
      </c>
      <c r="P811" s="6" t="s">
        <v>84</v>
      </c>
      <c r="Q811" s="6" t="s">
        <v>51</v>
      </c>
      <c r="R811" s="6" t="s">
        <v>96</v>
      </c>
      <c r="S811" s="6" t="s">
        <v>97</v>
      </c>
      <c r="T811" s="41">
        <v>4</v>
      </c>
      <c r="U811" s="41">
        <v>98246.25</v>
      </c>
      <c r="V811" s="41"/>
      <c r="W811" s="41"/>
      <c r="X811" s="6"/>
      <c r="Y811" s="6">
        <v>2016</v>
      </c>
      <c r="Z811" s="6" t="s">
        <v>1629</v>
      </c>
    </row>
    <row r="812" spans="1:26" ht="153" x14ac:dyDescent="0.2">
      <c r="A812" s="6" t="s">
        <v>3387</v>
      </c>
      <c r="B812" s="5" t="s">
        <v>32</v>
      </c>
      <c r="C812" s="5" t="s">
        <v>3380</v>
      </c>
      <c r="D812" s="5" t="s">
        <v>1468</v>
      </c>
      <c r="E812" s="5" t="s">
        <v>1469</v>
      </c>
      <c r="F812" s="5" t="s">
        <v>3381</v>
      </c>
      <c r="G812" s="5" t="s">
        <v>3388</v>
      </c>
      <c r="H812" s="5" t="s">
        <v>3389</v>
      </c>
      <c r="I812" s="6" t="s">
        <v>60</v>
      </c>
      <c r="J812" s="6">
        <v>0</v>
      </c>
      <c r="K812" s="6">
        <v>430000000</v>
      </c>
      <c r="L812" s="5" t="s">
        <v>40</v>
      </c>
      <c r="M812" s="6" t="s">
        <v>41</v>
      </c>
      <c r="N812" s="6" t="s">
        <v>73</v>
      </c>
      <c r="O812" s="6" t="s">
        <v>43</v>
      </c>
      <c r="P812" s="6" t="s">
        <v>84</v>
      </c>
      <c r="Q812" s="6" t="s">
        <v>51</v>
      </c>
      <c r="R812" s="6" t="s">
        <v>96</v>
      </c>
      <c r="S812" s="6" t="s">
        <v>97</v>
      </c>
      <c r="T812" s="41">
        <v>4</v>
      </c>
      <c r="U812" s="41">
        <v>33750</v>
      </c>
      <c r="V812" s="41"/>
      <c r="W812" s="41"/>
      <c r="X812" s="6"/>
      <c r="Y812" s="6">
        <v>2016</v>
      </c>
      <c r="Z812" s="6" t="s">
        <v>1629</v>
      </c>
    </row>
    <row r="813" spans="1:26" ht="153" x14ac:dyDescent="0.2">
      <c r="A813" s="6" t="s">
        <v>3390</v>
      </c>
      <c r="B813" s="5" t="s">
        <v>32</v>
      </c>
      <c r="C813" s="5" t="s">
        <v>3380</v>
      </c>
      <c r="D813" s="5" t="s">
        <v>1468</v>
      </c>
      <c r="E813" s="5" t="s">
        <v>1469</v>
      </c>
      <c r="F813" s="5" t="s">
        <v>3381</v>
      </c>
      <c r="G813" s="5" t="s">
        <v>3391</v>
      </c>
      <c r="H813" s="5" t="s">
        <v>3392</v>
      </c>
      <c r="I813" s="6" t="s">
        <v>60</v>
      </c>
      <c r="J813" s="6">
        <v>0</v>
      </c>
      <c r="K813" s="6">
        <v>430000000</v>
      </c>
      <c r="L813" s="5" t="s">
        <v>40</v>
      </c>
      <c r="M813" s="6" t="s">
        <v>41</v>
      </c>
      <c r="N813" s="6" t="s">
        <v>73</v>
      </c>
      <c r="O813" s="6" t="s">
        <v>43</v>
      </c>
      <c r="P813" s="6" t="s">
        <v>84</v>
      </c>
      <c r="Q813" s="6" t="s">
        <v>51</v>
      </c>
      <c r="R813" s="6" t="s">
        <v>96</v>
      </c>
      <c r="S813" s="6" t="s">
        <v>97</v>
      </c>
      <c r="T813" s="41">
        <v>4</v>
      </c>
      <c r="U813" s="41">
        <v>71887.5</v>
      </c>
      <c r="V813" s="41"/>
      <c r="W813" s="41"/>
      <c r="X813" s="6"/>
      <c r="Y813" s="6">
        <v>2016</v>
      </c>
      <c r="Z813" s="6" t="s">
        <v>1629</v>
      </c>
    </row>
    <row r="814" spans="1:26" ht="140.25" x14ac:dyDescent="0.2">
      <c r="A814" s="6" t="s">
        <v>3393</v>
      </c>
      <c r="B814" s="5" t="s">
        <v>32</v>
      </c>
      <c r="C814" s="5" t="s">
        <v>3380</v>
      </c>
      <c r="D814" s="5" t="s">
        <v>1468</v>
      </c>
      <c r="E814" s="5" t="s">
        <v>1469</v>
      </c>
      <c r="F814" s="5" t="s">
        <v>3381</v>
      </c>
      <c r="G814" s="5" t="s">
        <v>3394</v>
      </c>
      <c r="H814" s="5" t="s">
        <v>3395</v>
      </c>
      <c r="I814" s="6" t="s">
        <v>60</v>
      </c>
      <c r="J814" s="6">
        <v>0</v>
      </c>
      <c r="K814" s="6">
        <v>430000000</v>
      </c>
      <c r="L814" s="5" t="s">
        <v>40</v>
      </c>
      <c r="M814" s="6" t="s">
        <v>41</v>
      </c>
      <c r="N814" s="6" t="s">
        <v>73</v>
      </c>
      <c r="O814" s="6" t="s">
        <v>43</v>
      </c>
      <c r="P814" s="6" t="s">
        <v>84</v>
      </c>
      <c r="Q814" s="6" t="s">
        <v>51</v>
      </c>
      <c r="R814" s="6" t="s">
        <v>96</v>
      </c>
      <c r="S814" s="6" t="s">
        <v>97</v>
      </c>
      <c r="T814" s="41">
        <v>4</v>
      </c>
      <c r="U814" s="41">
        <v>90868.504821428607</v>
      </c>
      <c r="V814" s="41">
        <f>T814*U814</f>
        <v>363474.01928571443</v>
      </c>
      <c r="W814" s="41">
        <f>V814*1.12</f>
        <v>407090.90160000022</v>
      </c>
      <c r="X814" s="6"/>
      <c r="Y814" s="6">
        <v>2016</v>
      </c>
      <c r="Z814" s="42"/>
    </row>
    <row r="815" spans="1:26" ht="51" x14ac:dyDescent="0.2">
      <c r="A815" s="6" t="s">
        <v>3396</v>
      </c>
      <c r="B815" s="5" t="s">
        <v>32</v>
      </c>
      <c r="C815" s="5" t="s">
        <v>3397</v>
      </c>
      <c r="D815" s="5" t="s">
        <v>2337</v>
      </c>
      <c r="E815" s="5" t="s">
        <v>3398</v>
      </c>
      <c r="F815" s="5" t="s">
        <v>3399</v>
      </c>
      <c r="G815" s="5" t="s">
        <v>3400</v>
      </c>
      <c r="H815" s="5" t="s">
        <v>3401</v>
      </c>
      <c r="I815" s="6" t="s">
        <v>60</v>
      </c>
      <c r="J815" s="6">
        <v>0</v>
      </c>
      <c r="K815" s="6">
        <v>430000000</v>
      </c>
      <c r="L815" s="5" t="s">
        <v>40</v>
      </c>
      <c r="M815" s="6" t="s">
        <v>94</v>
      </c>
      <c r="N815" s="6" t="s">
        <v>73</v>
      </c>
      <c r="O815" s="6" t="s">
        <v>43</v>
      </c>
      <c r="P815" s="6" t="s">
        <v>84</v>
      </c>
      <c r="Q815" s="6" t="s">
        <v>51</v>
      </c>
      <c r="R815" s="6" t="s">
        <v>96</v>
      </c>
      <c r="S815" s="6" t="s">
        <v>97</v>
      </c>
      <c r="T815" s="41">
        <v>4</v>
      </c>
      <c r="U815" s="41">
        <v>20925</v>
      </c>
      <c r="V815" s="41">
        <f>T815*U815</f>
        <v>83700</v>
      </c>
      <c r="W815" s="41">
        <f>V815*1.12</f>
        <v>93744.000000000015</v>
      </c>
      <c r="X815" s="6"/>
      <c r="Y815" s="6">
        <v>2016</v>
      </c>
      <c r="Z815" s="42"/>
    </row>
    <row r="816" spans="1:26" ht="51" x14ac:dyDescent="0.2">
      <c r="A816" s="6" t="s">
        <v>3402</v>
      </c>
      <c r="B816" s="5" t="s">
        <v>32</v>
      </c>
      <c r="C816" s="5" t="s">
        <v>3397</v>
      </c>
      <c r="D816" s="5" t="s">
        <v>2337</v>
      </c>
      <c r="E816" s="5" t="s">
        <v>3403</v>
      </c>
      <c r="F816" s="5" t="s">
        <v>3399</v>
      </c>
      <c r="G816" s="5" t="s">
        <v>3404</v>
      </c>
      <c r="H816" s="5" t="s">
        <v>3405</v>
      </c>
      <c r="I816" s="6" t="s">
        <v>60</v>
      </c>
      <c r="J816" s="6">
        <v>0</v>
      </c>
      <c r="K816" s="6">
        <v>430000000</v>
      </c>
      <c r="L816" s="5" t="s">
        <v>40</v>
      </c>
      <c r="M816" s="6" t="s">
        <v>94</v>
      </c>
      <c r="N816" s="6" t="s">
        <v>73</v>
      </c>
      <c r="O816" s="6" t="s">
        <v>43</v>
      </c>
      <c r="P816" s="6" t="s">
        <v>84</v>
      </c>
      <c r="Q816" s="6" t="s">
        <v>51</v>
      </c>
      <c r="R816" s="6" t="s">
        <v>96</v>
      </c>
      <c r="S816" s="6" t="s">
        <v>97</v>
      </c>
      <c r="T816" s="41">
        <v>4</v>
      </c>
      <c r="U816" s="41">
        <v>17550</v>
      </c>
      <c r="V816" s="41">
        <f>T816*U816</f>
        <v>70200</v>
      </c>
      <c r="W816" s="41">
        <f>V816*1.12</f>
        <v>78624.000000000015</v>
      </c>
      <c r="X816" s="6"/>
      <c r="Y816" s="6">
        <v>2016</v>
      </c>
      <c r="Z816" s="42"/>
    </row>
    <row r="817" spans="1:26" ht="51" x14ac:dyDescent="0.2">
      <c r="A817" s="6" t="s">
        <v>3406</v>
      </c>
      <c r="B817" s="5" t="s">
        <v>32</v>
      </c>
      <c r="C817" s="5" t="s">
        <v>3397</v>
      </c>
      <c r="D817" s="5" t="s">
        <v>2337</v>
      </c>
      <c r="E817" s="5" t="s">
        <v>3407</v>
      </c>
      <c r="F817" s="5" t="s">
        <v>3399</v>
      </c>
      <c r="G817" s="5" t="s">
        <v>3408</v>
      </c>
      <c r="H817" s="5" t="s">
        <v>3409</v>
      </c>
      <c r="I817" s="6" t="s">
        <v>60</v>
      </c>
      <c r="J817" s="6">
        <v>0</v>
      </c>
      <c r="K817" s="6">
        <v>430000000</v>
      </c>
      <c r="L817" s="5" t="s">
        <v>40</v>
      </c>
      <c r="M817" s="6" t="s">
        <v>94</v>
      </c>
      <c r="N817" s="6" t="s">
        <v>73</v>
      </c>
      <c r="O817" s="6" t="s">
        <v>43</v>
      </c>
      <c r="P817" s="6" t="s">
        <v>84</v>
      </c>
      <c r="Q817" s="6" t="s">
        <v>51</v>
      </c>
      <c r="R817" s="6" t="s">
        <v>96</v>
      </c>
      <c r="S817" s="6" t="s">
        <v>97</v>
      </c>
      <c r="T817" s="41">
        <v>4</v>
      </c>
      <c r="U817" s="41">
        <v>16200</v>
      </c>
      <c r="V817" s="41">
        <f>T817*U817</f>
        <v>64800</v>
      </c>
      <c r="W817" s="41">
        <f>V817*1.12</f>
        <v>72576</v>
      </c>
      <c r="X817" s="6"/>
      <c r="Y817" s="6">
        <v>2016</v>
      </c>
      <c r="Z817" s="42"/>
    </row>
    <row r="818" spans="1:26" ht="51" x14ac:dyDescent="0.2">
      <c r="A818" s="6" t="s">
        <v>3410</v>
      </c>
      <c r="B818" s="5" t="s">
        <v>32</v>
      </c>
      <c r="C818" s="5" t="s">
        <v>3397</v>
      </c>
      <c r="D818" s="5" t="s">
        <v>2337</v>
      </c>
      <c r="E818" s="5" t="s">
        <v>2338</v>
      </c>
      <c r="F818" s="5" t="s">
        <v>3399</v>
      </c>
      <c r="G818" s="5" t="s">
        <v>3411</v>
      </c>
      <c r="H818" s="5" t="s">
        <v>3412</v>
      </c>
      <c r="I818" s="6" t="s">
        <v>60</v>
      </c>
      <c r="J818" s="6">
        <v>0</v>
      </c>
      <c r="K818" s="6">
        <v>430000000</v>
      </c>
      <c r="L818" s="5" t="s">
        <v>40</v>
      </c>
      <c r="M818" s="6" t="s">
        <v>94</v>
      </c>
      <c r="N818" s="6" t="s">
        <v>73</v>
      </c>
      <c r="O818" s="6" t="s">
        <v>43</v>
      </c>
      <c r="P818" s="6" t="s">
        <v>84</v>
      </c>
      <c r="Q818" s="6" t="s">
        <v>51</v>
      </c>
      <c r="R818" s="6" t="s">
        <v>96</v>
      </c>
      <c r="S818" s="6" t="s">
        <v>97</v>
      </c>
      <c r="T818" s="41">
        <v>4</v>
      </c>
      <c r="U818" s="41">
        <v>22950</v>
      </c>
      <c r="V818" s="41">
        <f>T818*U818</f>
        <v>91800</v>
      </c>
      <c r="W818" s="41">
        <f>V818*1.12</f>
        <v>102816.00000000001</v>
      </c>
      <c r="X818" s="6"/>
      <c r="Y818" s="6">
        <v>2016</v>
      </c>
      <c r="Z818" s="42"/>
    </row>
    <row r="819" spans="1:26" ht="51" x14ac:dyDescent="0.2">
      <c r="A819" s="6" t="s">
        <v>3413</v>
      </c>
      <c r="B819" s="5" t="s">
        <v>32</v>
      </c>
      <c r="C819" s="5" t="s">
        <v>3414</v>
      </c>
      <c r="D819" s="5" t="s">
        <v>1527</v>
      </c>
      <c r="E819" s="5" t="s">
        <v>2273</v>
      </c>
      <c r="F819" s="5" t="s">
        <v>3415</v>
      </c>
      <c r="G819" s="5" t="s">
        <v>3416</v>
      </c>
      <c r="H819" s="5" t="s">
        <v>3417</v>
      </c>
      <c r="I819" s="6" t="s">
        <v>47</v>
      </c>
      <c r="J819" s="6">
        <v>75</v>
      </c>
      <c r="K819" s="6">
        <v>430000000</v>
      </c>
      <c r="L819" s="5" t="s">
        <v>40</v>
      </c>
      <c r="M819" s="6" t="s">
        <v>41</v>
      </c>
      <c r="N819" s="6" t="s">
        <v>73</v>
      </c>
      <c r="O819" s="6" t="s">
        <v>43</v>
      </c>
      <c r="P819" s="6" t="s">
        <v>84</v>
      </c>
      <c r="Q819" s="6" t="s">
        <v>45</v>
      </c>
      <c r="R819" s="6" t="s">
        <v>75</v>
      </c>
      <c r="S819" s="6" t="s">
        <v>76</v>
      </c>
      <c r="T819" s="41">
        <v>5</v>
      </c>
      <c r="U819" s="41">
        <v>22411.4175</v>
      </c>
      <c r="V819" s="41"/>
      <c r="W819" s="41"/>
      <c r="X819" s="6" t="s">
        <v>47</v>
      </c>
      <c r="Y819" s="6">
        <v>2016</v>
      </c>
      <c r="Z819" s="6" t="s">
        <v>1629</v>
      </c>
    </row>
    <row r="820" spans="1:26" ht="51" x14ac:dyDescent="0.2">
      <c r="A820" s="6" t="s">
        <v>3418</v>
      </c>
      <c r="B820" s="5" t="s">
        <v>32</v>
      </c>
      <c r="C820" s="5" t="s">
        <v>3414</v>
      </c>
      <c r="D820" s="5" t="s">
        <v>1527</v>
      </c>
      <c r="E820" s="5" t="s">
        <v>2273</v>
      </c>
      <c r="F820" s="5" t="s">
        <v>3415</v>
      </c>
      <c r="G820" s="5" t="s">
        <v>3419</v>
      </c>
      <c r="H820" s="5" t="s">
        <v>3420</v>
      </c>
      <c r="I820" s="6" t="s">
        <v>47</v>
      </c>
      <c r="J820" s="6">
        <v>75</v>
      </c>
      <c r="K820" s="6">
        <v>430000000</v>
      </c>
      <c r="L820" s="5" t="s">
        <v>40</v>
      </c>
      <c r="M820" s="6" t="s">
        <v>41</v>
      </c>
      <c r="N820" s="6" t="s">
        <v>73</v>
      </c>
      <c r="O820" s="6" t="s">
        <v>43</v>
      </c>
      <c r="P820" s="6" t="s">
        <v>84</v>
      </c>
      <c r="Q820" s="6" t="s">
        <v>45</v>
      </c>
      <c r="R820" s="6" t="s">
        <v>75</v>
      </c>
      <c r="S820" s="6" t="s">
        <v>76</v>
      </c>
      <c r="T820" s="41">
        <v>5</v>
      </c>
      <c r="U820" s="41">
        <v>123649.2</v>
      </c>
      <c r="V820" s="41"/>
      <c r="W820" s="41"/>
      <c r="X820" s="6" t="s">
        <v>47</v>
      </c>
      <c r="Y820" s="6">
        <v>2016</v>
      </c>
      <c r="Z820" s="6" t="s">
        <v>1629</v>
      </c>
    </row>
    <row r="821" spans="1:26" ht="51" x14ac:dyDescent="0.2">
      <c r="A821" s="6" t="s">
        <v>3421</v>
      </c>
      <c r="B821" s="5" t="s">
        <v>32</v>
      </c>
      <c r="C821" s="5" t="s">
        <v>3422</v>
      </c>
      <c r="D821" s="5" t="s">
        <v>1527</v>
      </c>
      <c r="E821" s="5" t="s">
        <v>3423</v>
      </c>
      <c r="F821" s="5" t="s">
        <v>3424</v>
      </c>
      <c r="G821" s="5" t="s">
        <v>3425</v>
      </c>
      <c r="H821" s="5" t="s">
        <v>3426</v>
      </c>
      <c r="I821" s="6" t="s">
        <v>47</v>
      </c>
      <c r="J821" s="6">
        <v>75</v>
      </c>
      <c r="K821" s="6">
        <v>430000000</v>
      </c>
      <c r="L821" s="5" t="s">
        <v>40</v>
      </c>
      <c r="M821" s="6" t="s">
        <v>41</v>
      </c>
      <c r="N821" s="6" t="s">
        <v>73</v>
      </c>
      <c r="O821" s="6" t="s">
        <v>43</v>
      </c>
      <c r="P821" s="6" t="s">
        <v>84</v>
      </c>
      <c r="Q821" s="6" t="s">
        <v>45</v>
      </c>
      <c r="R821" s="6" t="s">
        <v>96</v>
      </c>
      <c r="S821" s="6" t="s">
        <v>97</v>
      </c>
      <c r="T821" s="41">
        <v>5</v>
      </c>
      <c r="U821" s="41">
        <v>65002.5</v>
      </c>
      <c r="V821" s="41"/>
      <c r="W821" s="41"/>
      <c r="X821" s="6" t="s">
        <v>47</v>
      </c>
      <c r="Y821" s="6">
        <v>2016</v>
      </c>
      <c r="Z821" s="6" t="s">
        <v>1629</v>
      </c>
    </row>
    <row r="822" spans="1:26" ht="51" x14ac:dyDescent="0.2">
      <c r="A822" s="6" t="s">
        <v>3427</v>
      </c>
      <c r="B822" s="5" t="s">
        <v>32</v>
      </c>
      <c r="C822" s="5" t="s">
        <v>3422</v>
      </c>
      <c r="D822" s="5" t="s">
        <v>1527</v>
      </c>
      <c r="E822" s="5" t="s">
        <v>3423</v>
      </c>
      <c r="F822" s="5" t="s">
        <v>3424</v>
      </c>
      <c r="G822" s="5" t="s">
        <v>3428</v>
      </c>
      <c r="H822" s="5" t="s">
        <v>3429</v>
      </c>
      <c r="I822" s="6" t="s">
        <v>47</v>
      </c>
      <c r="J822" s="6">
        <v>75</v>
      </c>
      <c r="K822" s="6">
        <v>430000000</v>
      </c>
      <c r="L822" s="5" t="s">
        <v>40</v>
      </c>
      <c r="M822" s="6" t="s">
        <v>41</v>
      </c>
      <c r="N822" s="6" t="s">
        <v>73</v>
      </c>
      <c r="O822" s="6" t="s">
        <v>43</v>
      </c>
      <c r="P822" s="6" t="s">
        <v>84</v>
      </c>
      <c r="Q822" s="6" t="s">
        <v>45</v>
      </c>
      <c r="R822" s="6" t="s">
        <v>96</v>
      </c>
      <c r="S822" s="6" t="s">
        <v>97</v>
      </c>
      <c r="T822" s="41">
        <v>10</v>
      </c>
      <c r="U822" s="41">
        <v>21378.6</v>
      </c>
      <c r="V822" s="41"/>
      <c r="W822" s="41"/>
      <c r="X822" s="6" t="s">
        <v>47</v>
      </c>
      <c r="Y822" s="6">
        <v>2016</v>
      </c>
      <c r="Z822" s="6" t="s">
        <v>1629</v>
      </c>
    </row>
    <row r="823" spans="1:26" ht="51" x14ac:dyDescent="0.2">
      <c r="A823" s="6" t="s">
        <v>3430</v>
      </c>
      <c r="B823" s="5" t="s">
        <v>32</v>
      </c>
      <c r="C823" s="5" t="s">
        <v>3422</v>
      </c>
      <c r="D823" s="5" t="s">
        <v>1527</v>
      </c>
      <c r="E823" s="5" t="s">
        <v>3423</v>
      </c>
      <c r="F823" s="5" t="s">
        <v>3424</v>
      </c>
      <c r="G823" s="5" t="s">
        <v>3431</v>
      </c>
      <c r="H823" s="5" t="s">
        <v>3432</v>
      </c>
      <c r="I823" s="6" t="s">
        <v>47</v>
      </c>
      <c r="J823" s="6">
        <v>75</v>
      </c>
      <c r="K823" s="6">
        <v>430000000</v>
      </c>
      <c r="L823" s="5" t="s">
        <v>40</v>
      </c>
      <c r="M823" s="6" t="s">
        <v>41</v>
      </c>
      <c r="N823" s="6" t="s">
        <v>73</v>
      </c>
      <c r="O823" s="6" t="s">
        <v>43</v>
      </c>
      <c r="P823" s="6" t="s">
        <v>84</v>
      </c>
      <c r="Q823" s="6" t="s">
        <v>45</v>
      </c>
      <c r="R823" s="6" t="s">
        <v>96</v>
      </c>
      <c r="S823" s="6" t="s">
        <v>97</v>
      </c>
      <c r="T823" s="41">
        <v>5</v>
      </c>
      <c r="U823" s="41">
        <v>18966.285</v>
      </c>
      <c r="V823" s="41">
        <f>T823*U823</f>
        <v>94831.425000000003</v>
      </c>
      <c r="W823" s="41">
        <f>V823*1.12</f>
        <v>106211.19600000001</v>
      </c>
      <c r="X823" s="6" t="s">
        <v>47</v>
      </c>
      <c r="Y823" s="6">
        <v>2016</v>
      </c>
      <c r="Z823" s="42"/>
    </row>
    <row r="824" spans="1:26" ht="51" x14ac:dyDescent="0.2">
      <c r="A824" s="6" t="s">
        <v>3433</v>
      </c>
      <c r="B824" s="5" t="s">
        <v>32</v>
      </c>
      <c r="C824" s="5" t="s">
        <v>3422</v>
      </c>
      <c r="D824" s="5" t="s">
        <v>1527</v>
      </c>
      <c r="E824" s="5" t="s">
        <v>3423</v>
      </c>
      <c r="F824" s="5" t="s">
        <v>3424</v>
      </c>
      <c r="G824" s="5" t="s">
        <v>3434</v>
      </c>
      <c r="H824" s="5" t="s">
        <v>3435</v>
      </c>
      <c r="I824" s="6" t="s">
        <v>47</v>
      </c>
      <c r="J824" s="6">
        <v>75</v>
      </c>
      <c r="K824" s="6">
        <v>430000000</v>
      </c>
      <c r="L824" s="5" t="s">
        <v>40</v>
      </c>
      <c r="M824" s="6" t="s">
        <v>41</v>
      </c>
      <c r="N824" s="6" t="s">
        <v>73</v>
      </c>
      <c r="O824" s="6" t="s">
        <v>43</v>
      </c>
      <c r="P824" s="6" t="s">
        <v>84</v>
      </c>
      <c r="Q824" s="6" t="s">
        <v>45</v>
      </c>
      <c r="R824" s="6" t="s">
        <v>96</v>
      </c>
      <c r="S824" s="6" t="s">
        <v>97</v>
      </c>
      <c r="T824" s="41">
        <v>5</v>
      </c>
      <c r="U824" s="41">
        <v>12986.055</v>
      </c>
      <c r="V824" s="41"/>
      <c r="W824" s="41"/>
      <c r="X824" s="6" t="s">
        <v>47</v>
      </c>
      <c r="Y824" s="6">
        <v>2016</v>
      </c>
      <c r="Z824" s="6" t="s">
        <v>1629</v>
      </c>
    </row>
    <row r="825" spans="1:26" ht="51" x14ac:dyDescent="0.2">
      <c r="A825" s="6" t="s">
        <v>3436</v>
      </c>
      <c r="B825" s="5" t="s">
        <v>32</v>
      </c>
      <c r="C825" s="5" t="s">
        <v>3422</v>
      </c>
      <c r="D825" s="5" t="s">
        <v>1527</v>
      </c>
      <c r="E825" s="5" t="s">
        <v>3423</v>
      </c>
      <c r="F825" s="5" t="s">
        <v>3424</v>
      </c>
      <c r="G825" s="5" t="s">
        <v>3437</v>
      </c>
      <c r="H825" s="5" t="s">
        <v>3438</v>
      </c>
      <c r="I825" s="6" t="s">
        <v>47</v>
      </c>
      <c r="J825" s="6">
        <v>75</v>
      </c>
      <c r="K825" s="6">
        <v>430000000</v>
      </c>
      <c r="L825" s="5" t="s">
        <v>40</v>
      </c>
      <c r="M825" s="6" t="s">
        <v>41</v>
      </c>
      <c r="N825" s="6" t="s">
        <v>73</v>
      </c>
      <c r="O825" s="6" t="s">
        <v>43</v>
      </c>
      <c r="P825" s="6" t="s">
        <v>84</v>
      </c>
      <c r="Q825" s="6" t="s">
        <v>45</v>
      </c>
      <c r="R825" s="6" t="s">
        <v>96</v>
      </c>
      <c r="S825" s="6" t="s">
        <v>97</v>
      </c>
      <c r="T825" s="41">
        <v>5</v>
      </c>
      <c r="U825" s="41">
        <v>18223.812000000002</v>
      </c>
      <c r="V825" s="41"/>
      <c r="W825" s="41"/>
      <c r="X825" s="6" t="s">
        <v>47</v>
      </c>
      <c r="Y825" s="6">
        <v>2016</v>
      </c>
      <c r="Z825" s="6" t="s">
        <v>1629</v>
      </c>
    </row>
    <row r="826" spans="1:26" ht="51" x14ac:dyDescent="0.2">
      <c r="A826" s="6" t="s">
        <v>3439</v>
      </c>
      <c r="B826" s="5" t="s">
        <v>32</v>
      </c>
      <c r="C826" s="5" t="s">
        <v>3422</v>
      </c>
      <c r="D826" s="5" t="s">
        <v>1527</v>
      </c>
      <c r="E826" s="5" t="s">
        <v>3423</v>
      </c>
      <c r="F826" s="5" t="s">
        <v>3424</v>
      </c>
      <c r="G826" s="5" t="s">
        <v>3440</v>
      </c>
      <c r="H826" s="5" t="s">
        <v>3441</v>
      </c>
      <c r="I826" s="6" t="s">
        <v>47</v>
      </c>
      <c r="J826" s="6">
        <v>75</v>
      </c>
      <c r="K826" s="6">
        <v>430000000</v>
      </c>
      <c r="L826" s="5" t="s">
        <v>40</v>
      </c>
      <c r="M826" s="6" t="s">
        <v>41</v>
      </c>
      <c r="N826" s="6" t="s">
        <v>73</v>
      </c>
      <c r="O826" s="6" t="s">
        <v>43</v>
      </c>
      <c r="P826" s="6" t="s">
        <v>84</v>
      </c>
      <c r="Q826" s="6" t="s">
        <v>45</v>
      </c>
      <c r="R826" s="6" t="s">
        <v>96</v>
      </c>
      <c r="S826" s="6" t="s">
        <v>97</v>
      </c>
      <c r="T826" s="41">
        <v>5</v>
      </c>
      <c r="U826" s="41">
        <v>17622.900000000001</v>
      </c>
      <c r="V826" s="41"/>
      <c r="W826" s="41"/>
      <c r="X826" s="6" t="s">
        <v>47</v>
      </c>
      <c r="Y826" s="6">
        <v>2016</v>
      </c>
      <c r="Z826" s="6" t="s">
        <v>1629</v>
      </c>
    </row>
    <row r="827" spans="1:26" ht="51" x14ac:dyDescent="0.2">
      <c r="A827" s="6" t="s">
        <v>3442</v>
      </c>
      <c r="B827" s="5" t="s">
        <v>32</v>
      </c>
      <c r="C827" s="5" t="s">
        <v>3422</v>
      </c>
      <c r="D827" s="5" t="s">
        <v>1527</v>
      </c>
      <c r="E827" s="5" t="s">
        <v>3423</v>
      </c>
      <c r="F827" s="5" t="s">
        <v>3424</v>
      </c>
      <c r="G827" s="5" t="s">
        <v>3443</v>
      </c>
      <c r="H827" s="5" t="s">
        <v>3444</v>
      </c>
      <c r="I827" s="6" t="s">
        <v>47</v>
      </c>
      <c r="J827" s="6">
        <v>75</v>
      </c>
      <c r="K827" s="6">
        <v>430000000</v>
      </c>
      <c r="L827" s="5" t="s">
        <v>40</v>
      </c>
      <c r="M827" s="6" t="s">
        <v>41</v>
      </c>
      <c r="N827" s="6" t="s">
        <v>73</v>
      </c>
      <c r="O827" s="6" t="s">
        <v>43</v>
      </c>
      <c r="P827" s="6" t="s">
        <v>84</v>
      </c>
      <c r="Q827" s="6" t="s">
        <v>45</v>
      </c>
      <c r="R827" s="6" t="s">
        <v>96</v>
      </c>
      <c r="S827" s="6" t="s">
        <v>97</v>
      </c>
      <c r="T827" s="41">
        <v>5</v>
      </c>
      <c r="U827" s="41">
        <v>17622.900000000001</v>
      </c>
      <c r="V827" s="41">
        <f>T827*U827</f>
        <v>88114.5</v>
      </c>
      <c r="W827" s="41">
        <f>V827*1.12</f>
        <v>98688.24</v>
      </c>
      <c r="X827" s="6" t="s">
        <v>47</v>
      </c>
      <c r="Y827" s="6">
        <v>2016</v>
      </c>
      <c r="Z827" s="42"/>
    </row>
    <row r="828" spans="1:26" ht="51" x14ac:dyDescent="0.2">
      <c r="A828" s="6" t="s">
        <v>3445</v>
      </c>
      <c r="B828" s="5" t="s">
        <v>32</v>
      </c>
      <c r="C828" s="5" t="s">
        <v>3422</v>
      </c>
      <c r="D828" s="5" t="s">
        <v>1527</v>
      </c>
      <c r="E828" s="5" t="s">
        <v>3423</v>
      </c>
      <c r="F828" s="5" t="s">
        <v>3424</v>
      </c>
      <c r="G828" s="5" t="s">
        <v>3446</v>
      </c>
      <c r="H828" s="5" t="s">
        <v>3447</v>
      </c>
      <c r="I828" s="6" t="s">
        <v>47</v>
      </c>
      <c r="J828" s="6">
        <v>75</v>
      </c>
      <c r="K828" s="6">
        <v>430000000</v>
      </c>
      <c r="L828" s="5" t="s">
        <v>40</v>
      </c>
      <c r="M828" s="6" t="s">
        <v>41</v>
      </c>
      <c r="N828" s="6" t="s">
        <v>73</v>
      </c>
      <c r="O828" s="6" t="s">
        <v>43</v>
      </c>
      <c r="P828" s="6" t="s">
        <v>84</v>
      </c>
      <c r="Q828" s="6" t="s">
        <v>45</v>
      </c>
      <c r="R828" s="6" t="s">
        <v>96</v>
      </c>
      <c r="S828" s="6" t="s">
        <v>97</v>
      </c>
      <c r="T828" s="41">
        <v>5</v>
      </c>
      <c r="U828" s="41">
        <v>55555.47</v>
      </c>
      <c r="V828" s="41"/>
      <c r="W828" s="41"/>
      <c r="X828" s="6" t="s">
        <v>47</v>
      </c>
      <c r="Y828" s="6">
        <v>2016</v>
      </c>
      <c r="Z828" s="6" t="s">
        <v>1629</v>
      </c>
    </row>
    <row r="829" spans="1:26" ht="51" x14ac:dyDescent="0.2">
      <c r="A829" s="6" t="s">
        <v>3448</v>
      </c>
      <c r="B829" s="5" t="s">
        <v>32</v>
      </c>
      <c r="C829" s="5" t="s">
        <v>3422</v>
      </c>
      <c r="D829" s="5" t="s">
        <v>1527</v>
      </c>
      <c r="E829" s="5" t="s">
        <v>3423</v>
      </c>
      <c r="F829" s="5" t="s">
        <v>3424</v>
      </c>
      <c r="G829" s="5" t="s">
        <v>3449</v>
      </c>
      <c r="H829" s="5" t="s">
        <v>3450</v>
      </c>
      <c r="I829" s="6" t="s">
        <v>47</v>
      </c>
      <c r="J829" s="6">
        <v>75</v>
      </c>
      <c r="K829" s="6">
        <v>430000000</v>
      </c>
      <c r="L829" s="5" t="s">
        <v>40</v>
      </c>
      <c r="M829" s="6" t="s">
        <v>41</v>
      </c>
      <c r="N829" s="6" t="s">
        <v>73</v>
      </c>
      <c r="O829" s="6" t="s">
        <v>43</v>
      </c>
      <c r="P829" s="6" t="s">
        <v>84</v>
      </c>
      <c r="Q829" s="6" t="s">
        <v>45</v>
      </c>
      <c r="R829" s="6" t="s">
        <v>96</v>
      </c>
      <c r="S829" s="6" t="s">
        <v>97</v>
      </c>
      <c r="T829" s="41">
        <v>5</v>
      </c>
      <c r="U829" s="41">
        <v>49768.803</v>
      </c>
      <c r="V829" s="41"/>
      <c r="W829" s="41"/>
      <c r="X829" s="6" t="s">
        <v>47</v>
      </c>
      <c r="Y829" s="6">
        <v>2016</v>
      </c>
      <c r="Z829" s="6" t="s">
        <v>1629</v>
      </c>
    </row>
    <row r="830" spans="1:26" ht="51" x14ac:dyDescent="0.2">
      <c r="A830" s="6" t="s">
        <v>3451</v>
      </c>
      <c r="B830" s="5" t="s">
        <v>32</v>
      </c>
      <c r="C830" s="5" t="s">
        <v>3422</v>
      </c>
      <c r="D830" s="5" t="s">
        <v>1527</v>
      </c>
      <c r="E830" s="5" t="s">
        <v>3423</v>
      </c>
      <c r="F830" s="5" t="s">
        <v>3424</v>
      </c>
      <c r="G830" s="5" t="s">
        <v>3452</v>
      </c>
      <c r="H830" s="5" t="s">
        <v>3453</v>
      </c>
      <c r="I830" s="6" t="s">
        <v>47</v>
      </c>
      <c r="J830" s="6">
        <v>75</v>
      </c>
      <c r="K830" s="6">
        <v>430000000</v>
      </c>
      <c r="L830" s="5" t="s">
        <v>40</v>
      </c>
      <c r="M830" s="6" t="s">
        <v>41</v>
      </c>
      <c r="N830" s="6" t="s">
        <v>73</v>
      </c>
      <c r="O830" s="6" t="s">
        <v>43</v>
      </c>
      <c r="P830" s="6" t="s">
        <v>84</v>
      </c>
      <c r="Q830" s="6" t="s">
        <v>45</v>
      </c>
      <c r="R830" s="6" t="s">
        <v>96</v>
      </c>
      <c r="S830" s="6" t="s">
        <v>97</v>
      </c>
      <c r="T830" s="41">
        <v>5</v>
      </c>
      <c r="U830" s="41">
        <v>45946.656000000003</v>
      </c>
      <c r="V830" s="41"/>
      <c r="W830" s="41"/>
      <c r="X830" s="6" t="s">
        <v>47</v>
      </c>
      <c r="Y830" s="6">
        <v>2016</v>
      </c>
      <c r="Z830" s="6" t="s">
        <v>1629</v>
      </c>
    </row>
    <row r="831" spans="1:26" ht="51" x14ac:dyDescent="0.2">
      <c r="A831" s="6" t="s">
        <v>3454</v>
      </c>
      <c r="B831" s="5" t="s">
        <v>32</v>
      </c>
      <c r="C831" s="5" t="s">
        <v>3422</v>
      </c>
      <c r="D831" s="5" t="s">
        <v>1527</v>
      </c>
      <c r="E831" s="5" t="s">
        <v>3423</v>
      </c>
      <c r="F831" s="5" t="s">
        <v>3424</v>
      </c>
      <c r="G831" s="5" t="s">
        <v>3455</v>
      </c>
      <c r="H831" s="5" t="s">
        <v>3456</v>
      </c>
      <c r="I831" s="6" t="s">
        <v>47</v>
      </c>
      <c r="J831" s="6">
        <v>75</v>
      </c>
      <c r="K831" s="6">
        <v>430000000</v>
      </c>
      <c r="L831" s="5" t="s">
        <v>40</v>
      </c>
      <c r="M831" s="6" t="s">
        <v>41</v>
      </c>
      <c r="N831" s="6" t="s">
        <v>73</v>
      </c>
      <c r="O831" s="6" t="s">
        <v>43</v>
      </c>
      <c r="P831" s="6" t="s">
        <v>84</v>
      </c>
      <c r="Q831" s="6" t="s">
        <v>45</v>
      </c>
      <c r="R831" s="6" t="s">
        <v>96</v>
      </c>
      <c r="S831" s="6" t="s">
        <v>97</v>
      </c>
      <c r="T831" s="41">
        <v>5</v>
      </c>
      <c r="U831" s="41">
        <v>49768.803</v>
      </c>
      <c r="V831" s="41"/>
      <c r="W831" s="41"/>
      <c r="X831" s="6" t="s">
        <v>47</v>
      </c>
      <c r="Y831" s="6">
        <v>2016</v>
      </c>
      <c r="Z831" s="6" t="s">
        <v>1629</v>
      </c>
    </row>
    <row r="832" spans="1:26" ht="51" x14ac:dyDescent="0.2">
      <c r="A832" s="6" t="s">
        <v>3457</v>
      </c>
      <c r="B832" s="5" t="s">
        <v>32</v>
      </c>
      <c r="C832" s="5" t="s">
        <v>3458</v>
      </c>
      <c r="D832" s="5" t="s">
        <v>1527</v>
      </c>
      <c r="E832" s="5" t="s">
        <v>3459</v>
      </c>
      <c r="F832" s="5" t="s">
        <v>3460</v>
      </c>
      <c r="G832" s="5" t="s">
        <v>3461</v>
      </c>
      <c r="H832" s="5" t="s">
        <v>3462</v>
      </c>
      <c r="I832" s="6" t="s">
        <v>47</v>
      </c>
      <c r="J832" s="6">
        <v>75</v>
      </c>
      <c r="K832" s="6">
        <v>430000000</v>
      </c>
      <c r="L832" s="5" t="s">
        <v>40</v>
      </c>
      <c r="M832" s="6" t="s">
        <v>41</v>
      </c>
      <c r="N832" s="6" t="s">
        <v>73</v>
      </c>
      <c r="O832" s="6" t="s">
        <v>43</v>
      </c>
      <c r="P832" s="6" t="s">
        <v>84</v>
      </c>
      <c r="Q832" s="6" t="s">
        <v>45</v>
      </c>
      <c r="R832" s="6" t="s">
        <v>96</v>
      </c>
      <c r="S832" s="6" t="s">
        <v>97</v>
      </c>
      <c r="T832" s="41">
        <v>10</v>
      </c>
      <c r="U832" s="41">
        <v>33750</v>
      </c>
      <c r="V832" s="41"/>
      <c r="W832" s="41"/>
      <c r="X832" s="6" t="s">
        <v>47</v>
      </c>
      <c r="Y832" s="6">
        <v>2016</v>
      </c>
      <c r="Z832" s="6" t="s">
        <v>1629</v>
      </c>
    </row>
    <row r="833" spans="1:26" ht="51" x14ac:dyDescent="0.2">
      <c r="A833" s="6" t="s">
        <v>3463</v>
      </c>
      <c r="B833" s="5" t="s">
        <v>32</v>
      </c>
      <c r="C833" s="5" t="s">
        <v>3458</v>
      </c>
      <c r="D833" s="5" t="s">
        <v>1527</v>
      </c>
      <c r="E833" s="5" t="s">
        <v>3459</v>
      </c>
      <c r="F833" s="5" t="s">
        <v>3460</v>
      </c>
      <c r="G833" s="5" t="s">
        <v>3464</v>
      </c>
      <c r="H833" s="5" t="s">
        <v>3465</v>
      </c>
      <c r="I833" s="6" t="s">
        <v>47</v>
      </c>
      <c r="J833" s="6">
        <v>75</v>
      </c>
      <c r="K833" s="6">
        <v>430000000</v>
      </c>
      <c r="L833" s="5" t="s">
        <v>40</v>
      </c>
      <c r="M833" s="6" t="s">
        <v>41</v>
      </c>
      <c r="N833" s="6" t="s">
        <v>73</v>
      </c>
      <c r="O833" s="6" t="s">
        <v>43</v>
      </c>
      <c r="P833" s="6" t="s">
        <v>84</v>
      </c>
      <c r="Q833" s="6" t="s">
        <v>45</v>
      </c>
      <c r="R833" s="6" t="s">
        <v>96</v>
      </c>
      <c r="S833" s="6" t="s">
        <v>97</v>
      </c>
      <c r="T833" s="41">
        <v>10</v>
      </c>
      <c r="U833" s="41">
        <v>23625</v>
      </c>
      <c r="V833" s="41"/>
      <c r="W833" s="41"/>
      <c r="X833" s="6" t="s">
        <v>47</v>
      </c>
      <c r="Y833" s="6">
        <v>2016</v>
      </c>
      <c r="Z833" s="6" t="s">
        <v>1629</v>
      </c>
    </row>
    <row r="834" spans="1:26" ht="51" x14ac:dyDescent="0.2">
      <c r="A834" s="6" t="s">
        <v>3466</v>
      </c>
      <c r="B834" s="5" t="s">
        <v>32</v>
      </c>
      <c r="C834" s="5" t="s">
        <v>3458</v>
      </c>
      <c r="D834" s="5" t="s">
        <v>1527</v>
      </c>
      <c r="E834" s="5" t="s">
        <v>3459</v>
      </c>
      <c r="F834" s="5" t="s">
        <v>3460</v>
      </c>
      <c r="G834" s="5" t="s">
        <v>3467</v>
      </c>
      <c r="H834" s="5" t="s">
        <v>3468</v>
      </c>
      <c r="I834" s="6" t="s">
        <v>47</v>
      </c>
      <c r="J834" s="6">
        <v>75</v>
      </c>
      <c r="K834" s="6">
        <v>430000000</v>
      </c>
      <c r="L834" s="5" t="s">
        <v>40</v>
      </c>
      <c r="M834" s="6" t="s">
        <v>41</v>
      </c>
      <c r="N834" s="6" t="s">
        <v>73</v>
      </c>
      <c r="O834" s="6" t="s">
        <v>43</v>
      </c>
      <c r="P834" s="6" t="s">
        <v>84</v>
      </c>
      <c r="Q834" s="6" t="s">
        <v>45</v>
      </c>
      <c r="R834" s="6" t="s">
        <v>96</v>
      </c>
      <c r="S834" s="6" t="s">
        <v>97</v>
      </c>
      <c r="T834" s="41">
        <v>10</v>
      </c>
      <c r="U834" s="41">
        <v>19710</v>
      </c>
      <c r="V834" s="41"/>
      <c r="W834" s="41"/>
      <c r="X834" s="6" t="s">
        <v>47</v>
      </c>
      <c r="Y834" s="6">
        <v>2016</v>
      </c>
      <c r="Z834" s="6" t="s">
        <v>1629</v>
      </c>
    </row>
    <row r="835" spans="1:26" ht="51" x14ac:dyDescent="0.2">
      <c r="A835" s="6" t="s">
        <v>3469</v>
      </c>
      <c r="B835" s="5" t="s">
        <v>32</v>
      </c>
      <c r="C835" s="5" t="s">
        <v>3458</v>
      </c>
      <c r="D835" s="5" t="s">
        <v>1527</v>
      </c>
      <c r="E835" s="5" t="s">
        <v>3459</v>
      </c>
      <c r="F835" s="5" t="s">
        <v>3460</v>
      </c>
      <c r="G835" s="5" t="s">
        <v>3470</v>
      </c>
      <c r="H835" s="5" t="s">
        <v>3471</v>
      </c>
      <c r="I835" s="6" t="s">
        <v>47</v>
      </c>
      <c r="J835" s="6">
        <v>75</v>
      </c>
      <c r="K835" s="6">
        <v>430000000</v>
      </c>
      <c r="L835" s="5" t="s">
        <v>40</v>
      </c>
      <c r="M835" s="6" t="s">
        <v>41</v>
      </c>
      <c r="N835" s="6" t="s">
        <v>73</v>
      </c>
      <c r="O835" s="6" t="s">
        <v>43</v>
      </c>
      <c r="P835" s="6" t="s">
        <v>84</v>
      </c>
      <c r="Q835" s="6" t="s">
        <v>45</v>
      </c>
      <c r="R835" s="6" t="s">
        <v>96</v>
      </c>
      <c r="S835" s="6" t="s">
        <v>97</v>
      </c>
      <c r="T835" s="41">
        <v>10</v>
      </c>
      <c r="U835" s="41">
        <v>18225</v>
      </c>
      <c r="V835" s="41"/>
      <c r="W835" s="41"/>
      <c r="X835" s="6" t="s">
        <v>47</v>
      </c>
      <c r="Y835" s="6">
        <v>2016</v>
      </c>
      <c r="Z835" s="6" t="s">
        <v>1629</v>
      </c>
    </row>
    <row r="836" spans="1:26" ht="51" x14ac:dyDescent="0.2">
      <c r="A836" s="6" t="s">
        <v>3472</v>
      </c>
      <c r="B836" s="5" t="s">
        <v>32</v>
      </c>
      <c r="C836" s="5" t="s">
        <v>3458</v>
      </c>
      <c r="D836" s="5" t="s">
        <v>1527</v>
      </c>
      <c r="E836" s="5" t="s">
        <v>3459</v>
      </c>
      <c r="F836" s="5" t="s">
        <v>3460</v>
      </c>
      <c r="G836" s="5" t="s">
        <v>3473</v>
      </c>
      <c r="H836" s="5" t="s">
        <v>3474</v>
      </c>
      <c r="I836" s="6" t="s">
        <v>47</v>
      </c>
      <c r="J836" s="6">
        <v>75</v>
      </c>
      <c r="K836" s="6">
        <v>430000000</v>
      </c>
      <c r="L836" s="5" t="s">
        <v>40</v>
      </c>
      <c r="M836" s="6" t="s">
        <v>41</v>
      </c>
      <c r="N836" s="6" t="s">
        <v>73</v>
      </c>
      <c r="O836" s="6" t="s">
        <v>43</v>
      </c>
      <c r="P836" s="6" t="s">
        <v>84</v>
      </c>
      <c r="Q836" s="6" t="s">
        <v>45</v>
      </c>
      <c r="R836" s="6" t="s">
        <v>96</v>
      </c>
      <c r="S836" s="6" t="s">
        <v>97</v>
      </c>
      <c r="T836" s="41">
        <v>10</v>
      </c>
      <c r="U836" s="41">
        <v>20925</v>
      </c>
      <c r="V836" s="41"/>
      <c r="W836" s="41"/>
      <c r="X836" s="6" t="s">
        <v>47</v>
      </c>
      <c r="Y836" s="6">
        <v>2016</v>
      </c>
      <c r="Z836" s="6" t="s">
        <v>1629</v>
      </c>
    </row>
    <row r="837" spans="1:26" ht="51" x14ac:dyDescent="0.2">
      <c r="A837" s="6" t="s">
        <v>3475</v>
      </c>
      <c r="B837" s="5" t="s">
        <v>32</v>
      </c>
      <c r="C837" s="5" t="s">
        <v>3458</v>
      </c>
      <c r="D837" s="5" t="s">
        <v>1527</v>
      </c>
      <c r="E837" s="5" t="s">
        <v>3459</v>
      </c>
      <c r="F837" s="5" t="s">
        <v>3460</v>
      </c>
      <c r="G837" s="5" t="s">
        <v>3476</v>
      </c>
      <c r="H837" s="5" t="s">
        <v>3477</v>
      </c>
      <c r="I837" s="6" t="s">
        <v>47</v>
      </c>
      <c r="J837" s="6">
        <v>75</v>
      </c>
      <c r="K837" s="6">
        <v>430000000</v>
      </c>
      <c r="L837" s="5" t="s">
        <v>40</v>
      </c>
      <c r="M837" s="6" t="s">
        <v>41</v>
      </c>
      <c r="N837" s="6" t="s">
        <v>73</v>
      </c>
      <c r="O837" s="6" t="s">
        <v>43</v>
      </c>
      <c r="P837" s="6" t="s">
        <v>84</v>
      </c>
      <c r="Q837" s="6" t="s">
        <v>45</v>
      </c>
      <c r="R837" s="6" t="s">
        <v>96</v>
      </c>
      <c r="S837" s="6" t="s">
        <v>97</v>
      </c>
      <c r="T837" s="41">
        <v>10</v>
      </c>
      <c r="U837" s="41">
        <v>33075</v>
      </c>
      <c r="V837" s="41"/>
      <c r="W837" s="41"/>
      <c r="X837" s="6" t="s">
        <v>47</v>
      </c>
      <c r="Y837" s="6">
        <v>2016</v>
      </c>
      <c r="Z837" s="6" t="s">
        <v>1629</v>
      </c>
    </row>
    <row r="838" spans="1:26" ht="51" x14ac:dyDescent="0.2">
      <c r="A838" s="6" t="s">
        <v>3478</v>
      </c>
      <c r="B838" s="5" t="s">
        <v>32</v>
      </c>
      <c r="C838" s="5" t="s">
        <v>3458</v>
      </c>
      <c r="D838" s="5" t="s">
        <v>1527</v>
      </c>
      <c r="E838" s="5" t="s">
        <v>3459</v>
      </c>
      <c r="F838" s="5" t="s">
        <v>3460</v>
      </c>
      <c r="G838" s="5" t="s">
        <v>3479</v>
      </c>
      <c r="H838" s="5" t="s">
        <v>3480</v>
      </c>
      <c r="I838" s="6" t="s">
        <v>47</v>
      </c>
      <c r="J838" s="6">
        <v>75</v>
      </c>
      <c r="K838" s="6">
        <v>430000000</v>
      </c>
      <c r="L838" s="5" t="s">
        <v>40</v>
      </c>
      <c r="M838" s="6" t="s">
        <v>41</v>
      </c>
      <c r="N838" s="6" t="s">
        <v>73</v>
      </c>
      <c r="O838" s="6" t="s">
        <v>43</v>
      </c>
      <c r="P838" s="6" t="s">
        <v>84</v>
      </c>
      <c r="Q838" s="6" t="s">
        <v>45</v>
      </c>
      <c r="R838" s="6" t="s">
        <v>96</v>
      </c>
      <c r="S838" s="6" t="s">
        <v>97</v>
      </c>
      <c r="T838" s="41">
        <v>5</v>
      </c>
      <c r="U838" s="41">
        <v>44550</v>
      </c>
      <c r="V838" s="41"/>
      <c r="W838" s="41"/>
      <c r="X838" s="6" t="s">
        <v>47</v>
      </c>
      <c r="Y838" s="6">
        <v>2016</v>
      </c>
      <c r="Z838" s="6" t="s">
        <v>1629</v>
      </c>
    </row>
    <row r="839" spans="1:26" ht="51" x14ac:dyDescent="0.2">
      <c r="A839" s="6" t="s">
        <v>3481</v>
      </c>
      <c r="B839" s="5" t="s">
        <v>32</v>
      </c>
      <c r="C839" s="5" t="s">
        <v>3458</v>
      </c>
      <c r="D839" s="5" t="s">
        <v>1527</v>
      </c>
      <c r="E839" s="5" t="s">
        <v>3459</v>
      </c>
      <c r="F839" s="5" t="s">
        <v>3460</v>
      </c>
      <c r="G839" s="5" t="s">
        <v>3482</v>
      </c>
      <c r="H839" s="5" t="s">
        <v>3483</v>
      </c>
      <c r="I839" s="6" t="s">
        <v>47</v>
      </c>
      <c r="J839" s="6">
        <v>75</v>
      </c>
      <c r="K839" s="6">
        <v>430000000</v>
      </c>
      <c r="L839" s="5" t="s">
        <v>40</v>
      </c>
      <c r="M839" s="6" t="s">
        <v>41</v>
      </c>
      <c r="N839" s="6" t="s">
        <v>73</v>
      </c>
      <c r="O839" s="6" t="s">
        <v>43</v>
      </c>
      <c r="P839" s="6" t="s">
        <v>84</v>
      </c>
      <c r="Q839" s="6" t="s">
        <v>45</v>
      </c>
      <c r="R839" s="6" t="s">
        <v>96</v>
      </c>
      <c r="S839" s="6" t="s">
        <v>97</v>
      </c>
      <c r="T839" s="41">
        <v>10</v>
      </c>
      <c r="U839" s="41">
        <v>35100</v>
      </c>
      <c r="V839" s="41"/>
      <c r="W839" s="41"/>
      <c r="X839" s="6" t="s">
        <v>47</v>
      </c>
      <c r="Y839" s="6">
        <v>2016</v>
      </c>
      <c r="Z839" s="6" t="s">
        <v>1629</v>
      </c>
    </row>
    <row r="840" spans="1:26" ht="51" x14ac:dyDescent="0.2">
      <c r="A840" s="6" t="s">
        <v>3484</v>
      </c>
      <c r="B840" s="5" t="s">
        <v>32</v>
      </c>
      <c r="C840" s="5" t="s">
        <v>3458</v>
      </c>
      <c r="D840" s="5" t="s">
        <v>1527</v>
      </c>
      <c r="E840" s="5" t="s">
        <v>3459</v>
      </c>
      <c r="F840" s="5" t="s">
        <v>3460</v>
      </c>
      <c r="G840" s="5" t="s">
        <v>3485</v>
      </c>
      <c r="H840" s="5" t="s">
        <v>3486</v>
      </c>
      <c r="I840" s="6" t="s">
        <v>47</v>
      </c>
      <c r="J840" s="6">
        <v>75</v>
      </c>
      <c r="K840" s="6">
        <v>430000000</v>
      </c>
      <c r="L840" s="5" t="s">
        <v>40</v>
      </c>
      <c r="M840" s="6" t="s">
        <v>41</v>
      </c>
      <c r="N840" s="6" t="s">
        <v>73</v>
      </c>
      <c r="O840" s="6" t="s">
        <v>43</v>
      </c>
      <c r="P840" s="6" t="s">
        <v>84</v>
      </c>
      <c r="Q840" s="6" t="s">
        <v>45</v>
      </c>
      <c r="R840" s="6" t="s">
        <v>96</v>
      </c>
      <c r="S840" s="6" t="s">
        <v>97</v>
      </c>
      <c r="T840" s="41">
        <v>10</v>
      </c>
      <c r="U840" s="41">
        <v>20250</v>
      </c>
      <c r="V840" s="41"/>
      <c r="W840" s="41"/>
      <c r="X840" s="6" t="s">
        <v>47</v>
      </c>
      <c r="Y840" s="6">
        <v>2016</v>
      </c>
      <c r="Z840" s="6" t="s">
        <v>1629</v>
      </c>
    </row>
    <row r="841" spans="1:26" ht="51" x14ac:dyDescent="0.2">
      <c r="A841" s="6" t="s">
        <v>3487</v>
      </c>
      <c r="B841" s="5" t="s">
        <v>32</v>
      </c>
      <c r="C841" s="5" t="s">
        <v>3458</v>
      </c>
      <c r="D841" s="5" t="s">
        <v>1527</v>
      </c>
      <c r="E841" s="5" t="s">
        <v>3459</v>
      </c>
      <c r="F841" s="5" t="s">
        <v>3460</v>
      </c>
      <c r="G841" s="5" t="s">
        <v>3488</v>
      </c>
      <c r="H841" s="5" t="s">
        <v>3489</v>
      </c>
      <c r="I841" s="6" t="s">
        <v>47</v>
      </c>
      <c r="J841" s="6">
        <v>75</v>
      </c>
      <c r="K841" s="6">
        <v>430000000</v>
      </c>
      <c r="L841" s="5" t="s">
        <v>40</v>
      </c>
      <c r="M841" s="6" t="s">
        <v>41</v>
      </c>
      <c r="N841" s="6" t="s">
        <v>73</v>
      </c>
      <c r="O841" s="6" t="s">
        <v>43</v>
      </c>
      <c r="P841" s="6" t="s">
        <v>84</v>
      </c>
      <c r="Q841" s="6" t="s">
        <v>45</v>
      </c>
      <c r="R841" s="6" t="s">
        <v>96</v>
      </c>
      <c r="S841" s="6" t="s">
        <v>97</v>
      </c>
      <c r="T841" s="41">
        <v>10</v>
      </c>
      <c r="U841" s="41">
        <v>17145</v>
      </c>
      <c r="V841" s="41"/>
      <c r="W841" s="41"/>
      <c r="X841" s="6" t="s">
        <v>47</v>
      </c>
      <c r="Y841" s="6">
        <v>2016</v>
      </c>
      <c r="Z841" s="6" t="s">
        <v>1629</v>
      </c>
    </row>
    <row r="842" spans="1:26" ht="51" x14ac:dyDescent="0.2">
      <c r="A842" s="6" t="s">
        <v>3490</v>
      </c>
      <c r="B842" s="5" t="s">
        <v>32</v>
      </c>
      <c r="C842" s="5" t="s">
        <v>3458</v>
      </c>
      <c r="D842" s="5" t="s">
        <v>1527</v>
      </c>
      <c r="E842" s="5" t="s">
        <v>3459</v>
      </c>
      <c r="F842" s="5" t="s">
        <v>3460</v>
      </c>
      <c r="G842" s="5" t="s">
        <v>3491</v>
      </c>
      <c r="H842" s="5" t="s">
        <v>3492</v>
      </c>
      <c r="I842" s="6" t="s">
        <v>47</v>
      </c>
      <c r="J842" s="6">
        <v>75</v>
      </c>
      <c r="K842" s="6">
        <v>430000000</v>
      </c>
      <c r="L842" s="5" t="s">
        <v>40</v>
      </c>
      <c r="M842" s="6" t="s">
        <v>41</v>
      </c>
      <c r="N842" s="6" t="s">
        <v>73</v>
      </c>
      <c r="O842" s="6" t="s">
        <v>43</v>
      </c>
      <c r="P842" s="6" t="s">
        <v>84</v>
      </c>
      <c r="Q842" s="6" t="s">
        <v>45</v>
      </c>
      <c r="R842" s="6" t="s">
        <v>96</v>
      </c>
      <c r="S842" s="6" t="s">
        <v>97</v>
      </c>
      <c r="T842" s="41">
        <v>10</v>
      </c>
      <c r="U842" s="41">
        <v>11475</v>
      </c>
      <c r="V842" s="41"/>
      <c r="W842" s="41"/>
      <c r="X842" s="6" t="s">
        <v>47</v>
      </c>
      <c r="Y842" s="6">
        <v>2016</v>
      </c>
      <c r="Z842" s="6" t="s">
        <v>1629</v>
      </c>
    </row>
    <row r="843" spans="1:26" ht="51" x14ac:dyDescent="0.2">
      <c r="A843" s="6" t="s">
        <v>3493</v>
      </c>
      <c r="B843" s="5" t="s">
        <v>32</v>
      </c>
      <c r="C843" s="5" t="s">
        <v>3458</v>
      </c>
      <c r="D843" s="5" t="s">
        <v>1527</v>
      </c>
      <c r="E843" s="5" t="s">
        <v>3459</v>
      </c>
      <c r="F843" s="5" t="s">
        <v>3460</v>
      </c>
      <c r="G843" s="5" t="s">
        <v>3494</v>
      </c>
      <c r="H843" s="5" t="s">
        <v>3495</v>
      </c>
      <c r="I843" s="6" t="s">
        <v>47</v>
      </c>
      <c r="J843" s="6">
        <v>75</v>
      </c>
      <c r="K843" s="6">
        <v>430000000</v>
      </c>
      <c r="L843" s="5" t="s">
        <v>40</v>
      </c>
      <c r="M843" s="6" t="s">
        <v>41</v>
      </c>
      <c r="N843" s="6" t="s">
        <v>73</v>
      </c>
      <c r="O843" s="6" t="s">
        <v>43</v>
      </c>
      <c r="P843" s="6" t="s">
        <v>84</v>
      </c>
      <c r="Q843" s="6" t="s">
        <v>45</v>
      </c>
      <c r="R843" s="6" t="s">
        <v>96</v>
      </c>
      <c r="S843" s="6" t="s">
        <v>97</v>
      </c>
      <c r="T843" s="41">
        <v>10</v>
      </c>
      <c r="U843" s="41">
        <v>7155</v>
      </c>
      <c r="V843" s="41">
        <f>T843*U843</f>
        <v>71550</v>
      </c>
      <c r="W843" s="41">
        <f>V843*1.12</f>
        <v>80136.000000000015</v>
      </c>
      <c r="X843" s="6" t="s">
        <v>47</v>
      </c>
      <c r="Y843" s="6">
        <v>2016</v>
      </c>
      <c r="Z843" s="42"/>
    </row>
    <row r="844" spans="1:26" ht="51" x14ac:dyDescent="0.2">
      <c r="A844" s="6" t="s">
        <v>3496</v>
      </c>
      <c r="B844" s="5" t="s">
        <v>32</v>
      </c>
      <c r="C844" s="5" t="s">
        <v>3458</v>
      </c>
      <c r="D844" s="5" t="s">
        <v>1527</v>
      </c>
      <c r="E844" s="5" t="s">
        <v>3497</v>
      </c>
      <c r="F844" s="5" t="s">
        <v>3460</v>
      </c>
      <c r="G844" s="5" t="s">
        <v>3498</v>
      </c>
      <c r="H844" s="5" t="s">
        <v>3499</v>
      </c>
      <c r="I844" s="6" t="s">
        <v>47</v>
      </c>
      <c r="J844" s="6">
        <v>75</v>
      </c>
      <c r="K844" s="6">
        <v>430000000</v>
      </c>
      <c r="L844" s="5" t="s">
        <v>40</v>
      </c>
      <c r="M844" s="6" t="s">
        <v>41</v>
      </c>
      <c r="N844" s="6" t="s">
        <v>73</v>
      </c>
      <c r="O844" s="6" t="s">
        <v>43</v>
      </c>
      <c r="P844" s="6" t="s">
        <v>84</v>
      </c>
      <c r="Q844" s="6" t="s">
        <v>45</v>
      </c>
      <c r="R844" s="6" t="s">
        <v>96</v>
      </c>
      <c r="S844" s="6" t="s">
        <v>97</v>
      </c>
      <c r="T844" s="41">
        <v>10</v>
      </c>
      <c r="U844" s="41">
        <v>48600</v>
      </c>
      <c r="V844" s="41"/>
      <c r="W844" s="41"/>
      <c r="X844" s="6" t="s">
        <v>47</v>
      </c>
      <c r="Y844" s="6">
        <v>2016</v>
      </c>
      <c r="Z844" s="6" t="s">
        <v>1629</v>
      </c>
    </row>
    <row r="845" spans="1:26" ht="51" x14ac:dyDescent="0.2">
      <c r="A845" s="6" t="s">
        <v>3500</v>
      </c>
      <c r="B845" s="5" t="s">
        <v>32</v>
      </c>
      <c r="C845" s="5" t="s">
        <v>3458</v>
      </c>
      <c r="D845" s="5" t="s">
        <v>1527</v>
      </c>
      <c r="E845" s="5" t="s">
        <v>3459</v>
      </c>
      <c r="F845" s="5" t="s">
        <v>3460</v>
      </c>
      <c r="G845" s="5" t="s">
        <v>3501</v>
      </c>
      <c r="H845" s="5" t="s">
        <v>3502</v>
      </c>
      <c r="I845" s="6" t="s">
        <v>47</v>
      </c>
      <c r="J845" s="6">
        <v>75</v>
      </c>
      <c r="K845" s="6">
        <v>430000000</v>
      </c>
      <c r="L845" s="5" t="s">
        <v>40</v>
      </c>
      <c r="M845" s="6" t="s">
        <v>41</v>
      </c>
      <c r="N845" s="6" t="s">
        <v>73</v>
      </c>
      <c r="O845" s="6" t="s">
        <v>43</v>
      </c>
      <c r="P845" s="6" t="s">
        <v>84</v>
      </c>
      <c r="Q845" s="6" t="s">
        <v>45</v>
      </c>
      <c r="R845" s="6" t="s">
        <v>96</v>
      </c>
      <c r="S845" s="6" t="s">
        <v>97</v>
      </c>
      <c r="T845" s="41">
        <v>10</v>
      </c>
      <c r="U845" s="41">
        <v>5130</v>
      </c>
      <c r="V845" s="41">
        <f>T845*U845</f>
        <v>51300</v>
      </c>
      <c r="W845" s="41">
        <f>V845*1.12</f>
        <v>57456.000000000007</v>
      </c>
      <c r="X845" s="6" t="s">
        <v>47</v>
      </c>
      <c r="Y845" s="6">
        <v>2016</v>
      </c>
      <c r="Z845" s="42"/>
    </row>
    <row r="846" spans="1:26" ht="51" x14ac:dyDescent="0.2">
      <c r="A846" s="6" t="s">
        <v>3503</v>
      </c>
      <c r="B846" s="5" t="s">
        <v>32</v>
      </c>
      <c r="C846" s="5" t="s">
        <v>3504</v>
      </c>
      <c r="D846" s="5" t="s">
        <v>1527</v>
      </c>
      <c r="E846" s="5" t="s">
        <v>3497</v>
      </c>
      <c r="F846" s="5" t="s">
        <v>3505</v>
      </c>
      <c r="G846" s="5" t="s">
        <v>3506</v>
      </c>
      <c r="H846" s="5" t="s">
        <v>3507</v>
      </c>
      <c r="I846" s="6" t="s">
        <v>47</v>
      </c>
      <c r="J846" s="6">
        <v>75</v>
      </c>
      <c r="K846" s="6">
        <v>430000000</v>
      </c>
      <c r="L846" s="5" t="s">
        <v>40</v>
      </c>
      <c r="M846" s="6" t="s">
        <v>41</v>
      </c>
      <c r="N846" s="6" t="s">
        <v>73</v>
      </c>
      <c r="O846" s="6" t="s">
        <v>43</v>
      </c>
      <c r="P846" s="6" t="s">
        <v>84</v>
      </c>
      <c r="Q846" s="6" t="s">
        <v>45</v>
      </c>
      <c r="R846" s="6" t="s">
        <v>96</v>
      </c>
      <c r="S846" s="6" t="s">
        <v>97</v>
      </c>
      <c r="T846" s="41">
        <v>10</v>
      </c>
      <c r="U846" s="41">
        <v>5400</v>
      </c>
      <c r="V846" s="41"/>
      <c r="W846" s="41"/>
      <c r="X846" s="6" t="s">
        <v>47</v>
      </c>
      <c r="Y846" s="6">
        <v>2016</v>
      </c>
      <c r="Z846" s="6" t="s">
        <v>1629</v>
      </c>
    </row>
    <row r="847" spans="1:26" ht="51" x14ac:dyDescent="0.2">
      <c r="A847" s="6" t="s">
        <v>3508</v>
      </c>
      <c r="B847" s="5" t="s">
        <v>32</v>
      </c>
      <c r="C847" s="5" t="s">
        <v>3504</v>
      </c>
      <c r="D847" s="5" t="s">
        <v>1527</v>
      </c>
      <c r="E847" s="5" t="s">
        <v>3497</v>
      </c>
      <c r="F847" s="5" t="s">
        <v>3505</v>
      </c>
      <c r="G847" s="5" t="s">
        <v>3509</v>
      </c>
      <c r="H847" s="5" t="s">
        <v>3510</v>
      </c>
      <c r="I847" s="6" t="s">
        <v>47</v>
      </c>
      <c r="J847" s="6">
        <v>75</v>
      </c>
      <c r="K847" s="6">
        <v>430000000</v>
      </c>
      <c r="L847" s="5" t="s">
        <v>40</v>
      </c>
      <c r="M847" s="6" t="s">
        <v>41</v>
      </c>
      <c r="N847" s="6" t="s">
        <v>73</v>
      </c>
      <c r="O847" s="6" t="s">
        <v>43</v>
      </c>
      <c r="P847" s="6" t="s">
        <v>84</v>
      </c>
      <c r="Q847" s="6" t="s">
        <v>45</v>
      </c>
      <c r="R847" s="6" t="s">
        <v>96</v>
      </c>
      <c r="S847" s="6" t="s">
        <v>97</v>
      </c>
      <c r="T847" s="41">
        <v>10</v>
      </c>
      <c r="U847" s="41">
        <v>12825</v>
      </c>
      <c r="V847" s="41">
        <f>T847*U847</f>
        <v>128250</v>
      </c>
      <c r="W847" s="41">
        <f>V847*1.12</f>
        <v>143640</v>
      </c>
      <c r="X847" s="6" t="s">
        <v>47</v>
      </c>
      <c r="Y847" s="6">
        <v>2016</v>
      </c>
      <c r="Z847" s="42"/>
    </row>
    <row r="848" spans="1:26" ht="51" x14ac:dyDescent="0.2">
      <c r="A848" s="6" t="s">
        <v>3511</v>
      </c>
      <c r="B848" s="5" t="s">
        <v>32</v>
      </c>
      <c r="C848" s="5" t="s">
        <v>3504</v>
      </c>
      <c r="D848" s="5" t="s">
        <v>1527</v>
      </c>
      <c r="E848" s="5" t="s">
        <v>3497</v>
      </c>
      <c r="F848" s="5" t="s">
        <v>3505</v>
      </c>
      <c r="G848" s="5" t="s">
        <v>3512</v>
      </c>
      <c r="H848" s="5" t="s">
        <v>3513</v>
      </c>
      <c r="I848" s="6" t="s">
        <v>47</v>
      </c>
      <c r="J848" s="6">
        <v>75</v>
      </c>
      <c r="K848" s="6">
        <v>430000000</v>
      </c>
      <c r="L848" s="5" t="s">
        <v>40</v>
      </c>
      <c r="M848" s="6" t="s">
        <v>41</v>
      </c>
      <c r="N848" s="6" t="s">
        <v>73</v>
      </c>
      <c r="O848" s="6" t="s">
        <v>43</v>
      </c>
      <c r="P848" s="6" t="s">
        <v>84</v>
      </c>
      <c r="Q848" s="6" t="s">
        <v>45</v>
      </c>
      <c r="R848" s="6" t="s">
        <v>96</v>
      </c>
      <c r="S848" s="6" t="s">
        <v>97</v>
      </c>
      <c r="T848" s="41">
        <v>10</v>
      </c>
      <c r="U848" s="41">
        <v>16200</v>
      </c>
      <c r="V848" s="41"/>
      <c r="W848" s="41"/>
      <c r="X848" s="6" t="s">
        <v>47</v>
      </c>
      <c r="Y848" s="6">
        <v>2016</v>
      </c>
      <c r="Z848" s="6" t="s">
        <v>1629</v>
      </c>
    </row>
    <row r="849" spans="1:26" ht="51" x14ac:dyDescent="0.2">
      <c r="A849" s="6" t="s">
        <v>3514</v>
      </c>
      <c r="B849" s="5" t="s">
        <v>32</v>
      </c>
      <c r="C849" s="5" t="s">
        <v>3504</v>
      </c>
      <c r="D849" s="5" t="s">
        <v>1527</v>
      </c>
      <c r="E849" s="5" t="s">
        <v>3497</v>
      </c>
      <c r="F849" s="5" t="s">
        <v>3505</v>
      </c>
      <c r="G849" s="5" t="s">
        <v>3515</v>
      </c>
      <c r="H849" s="5" t="s">
        <v>3516</v>
      </c>
      <c r="I849" s="6" t="s">
        <v>47</v>
      </c>
      <c r="J849" s="6">
        <v>75</v>
      </c>
      <c r="K849" s="6">
        <v>430000000</v>
      </c>
      <c r="L849" s="5" t="s">
        <v>40</v>
      </c>
      <c r="M849" s="6" t="s">
        <v>41</v>
      </c>
      <c r="N849" s="6" t="s">
        <v>73</v>
      </c>
      <c r="O849" s="6" t="s">
        <v>43</v>
      </c>
      <c r="P849" s="6" t="s">
        <v>84</v>
      </c>
      <c r="Q849" s="6" t="s">
        <v>45</v>
      </c>
      <c r="R849" s="6" t="s">
        <v>96</v>
      </c>
      <c r="S849" s="6" t="s">
        <v>97</v>
      </c>
      <c r="T849" s="41">
        <v>10</v>
      </c>
      <c r="U849" s="41">
        <v>9315</v>
      </c>
      <c r="V849" s="41"/>
      <c r="W849" s="41"/>
      <c r="X849" s="6" t="s">
        <v>47</v>
      </c>
      <c r="Y849" s="6">
        <v>2016</v>
      </c>
      <c r="Z849" s="6" t="s">
        <v>1629</v>
      </c>
    </row>
    <row r="850" spans="1:26" ht="51" x14ac:dyDescent="0.2">
      <c r="A850" s="6" t="s">
        <v>3517</v>
      </c>
      <c r="B850" s="5" t="s">
        <v>32</v>
      </c>
      <c r="C850" s="5" t="s">
        <v>3504</v>
      </c>
      <c r="D850" s="5" t="s">
        <v>1527</v>
      </c>
      <c r="E850" s="5" t="s">
        <v>3497</v>
      </c>
      <c r="F850" s="5" t="s">
        <v>3505</v>
      </c>
      <c r="G850" s="5" t="s">
        <v>3518</v>
      </c>
      <c r="H850" s="5" t="s">
        <v>3519</v>
      </c>
      <c r="I850" s="6" t="s">
        <v>47</v>
      </c>
      <c r="J850" s="6">
        <v>75</v>
      </c>
      <c r="K850" s="6">
        <v>430000000</v>
      </c>
      <c r="L850" s="5" t="s">
        <v>40</v>
      </c>
      <c r="M850" s="6" t="s">
        <v>41</v>
      </c>
      <c r="N850" s="6" t="s">
        <v>73</v>
      </c>
      <c r="O850" s="6" t="s">
        <v>43</v>
      </c>
      <c r="P850" s="6" t="s">
        <v>84</v>
      </c>
      <c r="Q850" s="6" t="s">
        <v>45</v>
      </c>
      <c r="R850" s="6" t="s">
        <v>96</v>
      </c>
      <c r="S850" s="6" t="s">
        <v>97</v>
      </c>
      <c r="T850" s="41">
        <v>10</v>
      </c>
      <c r="U850" s="41">
        <v>16200</v>
      </c>
      <c r="V850" s="41"/>
      <c r="W850" s="41"/>
      <c r="X850" s="6" t="s">
        <v>47</v>
      </c>
      <c r="Y850" s="6">
        <v>2016</v>
      </c>
      <c r="Z850" s="6" t="s">
        <v>1629</v>
      </c>
    </row>
    <row r="851" spans="1:26" ht="51" x14ac:dyDescent="0.2">
      <c r="A851" s="6" t="s">
        <v>3520</v>
      </c>
      <c r="B851" s="5" t="s">
        <v>32</v>
      </c>
      <c r="C851" s="5" t="s">
        <v>3504</v>
      </c>
      <c r="D851" s="5" t="s">
        <v>1527</v>
      </c>
      <c r="E851" s="5" t="s">
        <v>3497</v>
      </c>
      <c r="F851" s="5" t="s">
        <v>3505</v>
      </c>
      <c r="G851" s="5" t="s">
        <v>3521</v>
      </c>
      <c r="H851" s="5" t="s">
        <v>3507</v>
      </c>
      <c r="I851" s="6" t="s">
        <v>47</v>
      </c>
      <c r="J851" s="6">
        <v>75</v>
      </c>
      <c r="K851" s="6">
        <v>430000000</v>
      </c>
      <c r="L851" s="5" t="s">
        <v>40</v>
      </c>
      <c r="M851" s="6" t="s">
        <v>41</v>
      </c>
      <c r="N851" s="6" t="s">
        <v>73</v>
      </c>
      <c r="O851" s="6" t="s">
        <v>43</v>
      </c>
      <c r="P851" s="6" t="s">
        <v>84</v>
      </c>
      <c r="Q851" s="6" t="s">
        <v>45</v>
      </c>
      <c r="R851" s="6" t="s">
        <v>96</v>
      </c>
      <c r="S851" s="6" t="s">
        <v>97</v>
      </c>
      <c r="T851" s="41">
        <v>10</v>
      </c>
      <c r="U851" s="41">
        <v>5778</v>
      </c>
      <c r="V851" s="41">
        <f>T851*U851</f>
        <v>57780</v>
      </c>
      <c r="W851" s="41">
        <f>V851*1.12</f>
        <v>64713.600000000006</v>
      </c>
      <c r="X851" s="6" t="s">
        <v>47</v>
      </c>
      <c r="Y851" s="6">
        <v>2016</v>
      </c>
      <c r="Z851" s="42"/>
    </row>
    <row r="852" spans="1:26" ht="51" x14ac:dyDescent="0.2">
      <c r="A852" s="6" t="s">
        <v>3522</v>
      </c>
      <c r="B852" s="5" t="s">
        <v>32</v>
      </c>
      <c r="C852" s="5" t="s">
        <v>3504</v>
      </c>
      <c r="D852" s="5" t="s">
        <v>1527</v>
      </c>
      <c r="E852" s="5" t="s">
        <v>3497</v>
      </c>
      <c r="F852" s="5" t="s">
        <v>3505</v>
      </c>
      <c r="G852" s="5" t="s">
        <v>3523</v>
      </c>
      <c r="H852" s="5" t="s">
        <v>3524</v>
      </c>
      <c r="I852" s="6" t="s">
        <v>47</v>
      </c>
      <c r="J852" s="6">
        <v>75</v>
      </c>
      <c r="K852" s="6">
        <v>430000000</v>
      </c>
      <c r="L852" s="5" t="s">
        <v>40</v>
      </c>
      <c r="M852" s="6" t="s">
        <v>41</v>
      </c>
      <c r="N852" s="6" t="s">
        <v>73</v>
      </c>
      <c r="O852" s="6" t="s">
        <v>43</v>
      </c>
      <c r="P852" s="6" t="s">
        <v>84</v>
      </c>
      <c r="Q852" s="6" t="s">
        <v>45</v>
      </c>
      <c r="R852" s="6" t="s">
        <v>96</v>
      </c>
      <c r="S852" s="6" t="s">
        <v>97</v>
      </c>
      <c r="T852" s="41">
        <v>10</v>
      </c>
      <c r="U852" s="41">
        <v>5400</v>
      </c>
      <c r="V852" s="41"/>
      <c r="W852" s="41"/>
      <c r="X852" s="6" t="s">
        <v>47</v>
      </c>
      <c r="Y852" s="6">
        <v>2016</v>
      </c>
      <c r="Z852" s="6" t="s">
        <v>1629</v>
      </c>
    </row>
    <row r="853" spans="1:26" ht="51" x14ac:dyDescent="0.2">
      <c r="A853" s="6" t="s">
        <v>3525</v>
      </c>
      <c r="B853" s="5" t="s">
        <v>32</v>
      </c>
      <c r="C853" s="5" t="s">
        <v>3504</v>
      </c>
      <c r="D853" s="5" t="s">
        <v>1527</v>
      </c>
      <c r="E853" s="5" t="s">
        <v>3497</v>
      </c>
      <c r="F853" s="5" t="s">
        <v>3505</v>
      </c>
      <c r="G853" s="5" t="s">
        <v>3526</v>
      </c>
      <c r="H853" s="5" t="s">
        <v>3527</v>
      </c>
      <c r="I853" s="6" t="s">
        <v>47</v>
      </c>
      <c r="J853" s="6">
        <v>75</v>
      </c>
      <c r="K853" s="6">
        <v>430000000</v>
      </c>
      <c r="L853" s="5" t="s">
        <v>40</v>
      </c>
      <c r="M853" s="6" t="s">
        <v>41</v>
      </c>
      <c r="N853" s="6" t="s">
        <v>73</v>
      </c>
      <c r="O853" s="6" t="s">
        <v>43</v>
      </c>
      <c r="P853" s="6" t="s">
        <v>84</v>
      </c>
      <c r="Q853" s="6" t="s">
        <v>45</v>
      </c>
      <c r="R853" s="6" t="s">
        <v>96</v>
      </c>
      <c r="S853" s="6" t="s">
        <v>97</v>
      </c>
      <c r="T853" s="41">
        <v>10</v>
      </c>
      <c r="U853" s="41">
        <v>5265</v>
      </c>
      <c r="V853" s="41">
        <f>T853*U853</f>
        <v>52650</v>
      </c>
      <c r="W853" s="41">
        <f>V853*1.12</f>
        <v>58968.000000000007</v>
      </c>
      <c r="X853" s="6" t="s">
        <v>47</v>
      </c>
      <c r="Y853" s="6">
        <v>2016</v>
      </c>
      <c r="Z853" s="42"/>
    </row>
    <row r="854" spans="1:26" ht="51" x14ac:dyDescent="0.2">
      <c r="A854" s="6" t="s">
        <v>3528</v>
      </c>
      <c r="B854" s="5" t="s">
        <v>32</v>
      </c>
      <c r="C854" s="5" t="s">
        <v>3504</v>
      </c>
      <c r="D854" s="5" t="s">
        <v>1527</v>
      </c>
      <c r="E854" s="5" t="s">
        <v>3497</v>
      </c>
      <c r="F854" s="5" t="s">
        <v>3505</v>
      </c>
      <c r="G854" s="5" t="s">
        <v>3529</v>
      </c>
      <c r="H854" s="5" t="s">
        <v>3530</v>
      </c>
      <c r="I854" s="6" t="s">
        <v>47</v>
      </c>
      <c r="J854" s="6">
        <v>75</v>
      </c>
      <c r="K854" s="6">
        <v>430000000</v>
      </c>
      <c r="L854" s="5" t="s">
        <v>40</v>
      </c>
      <c r="M854" s="6" t="s">
        <v>41</v>
      </c>
      <c r="N854" s="6" t="s">
        <v>73</v>
      </c>
      <c r="O854" s="6" t="s">
        <v>43</v>
      </c>
      <c r="P854" s="6" t="s">
        <v>84</v>
      </c>
      <c r="Q854" s="6" t="s">
        <v>45</v>
      </c>
      <c r="R854" s="6" t="s">
        <v>96</v>
      </c>
      <c r="S854" s="6" t="s">
        <v>97</v>
      </c>
      <c r="T854" s="41">
        <v>10</v>
      </c>
      <c r="U854" s="41">
        <v>12150</v>
      </c>
      <c r="V854" s="41"/>
      <c r="W854" s="41"/>
      <c r="X854" s="6" t="s">
        <v>47</v>
      </c>
      <c r="Y854" s="6">
        <v>2016</v>
      </c>
      <c r="Z854" s="6" t="s">
        <v>1629</v>
      </c>
    </row>
    <row r="855" spans="1:26" ht="51" x14ac:dyDescent="0.2">
      <c r="A855" s="6" t="s">
        <v>3531</v>
      </c>
      <c r="B855" s="5" t="s">
        <v>32</v>
      </c>
      <c r="C855" s="5" t="s">
        <v>3504</v>
      </c>
      <c r="D855" s="5" t="s">
        <v>1527</v>
      </c>
      <c r="E855" s="5" t="s">
        <v>3497</v>
      </c>
      <c r="F855" s="5" t="s">
        <v>3505</v>
      </c>
      <c r="G855" s="5" t="s">
        <v>3532</v>
      </c>
      <c r="H855" s="5" t="s">
        <v>3533</v>
      </c>
      <c r="I855" s="6" t="s">
        <v>47</v>
      </c>
      <c r="J855" s="6">
        <v>75</v>
      </c>
      <c r="K855" s="6">
        <v>430000000</v>
      </c>
      <c r="L855" s="5" t="s">
        <v>40</v>
      </c>
      <c r="M855" s="6" t="s">
        <v>41</v>
      </c>
      <c r="N855" s="6" t="s">
        <v>73</v>
      </c>
      <c r="O855" s="6" t="s">
        <v>43</v>
      </c>
      <c r="P855" s="6" t="s">
        <v>84</v>
      </c>
      <c r="Q855" s="6" t="s">
        <v>45</v>
      </c>
      <c r="R855" s="6" t="s">
        <v>96</v>
      </c>
      <c r="S855" s="6" t="s">
        <v>97</v>
      </c>
      <c r="T855" s="41">
        <v>10</v>
      </c>
      <c r="U855" s="41">
        <v>4050</v>
      </c>
      <c r="V855" s="41">
        <f>T855*U855</f>
        <v>40500</v>
      </c>
      <c r="W855" s="41">
        <f>V855*1.12</f>
        <v>45360.000000000007</v>
      </c>
      <c r="X855" s="6" t="s">
        <v>47</v>
      </c>
      <c r="Y855" s="6">
        <v>2016</v>
      </c>
      <c r="Z855" s="42"/>
    </row>
    <row r="856" spans="1:26" ht="51" x14ac:dyDescent="0.2">
      <c r="A856" s="6" t="s">
        <v>3534</v>
      </c>
      <c r="B856" s="5" t="s">
        <v>32</v>
      </c>
      <c r="C856" s="5" t="s">
        <v>3504</v>
      </c>
      <c r="D856" s="5" t="s">
        <v>1527</v>
      </c>
      <c r="E856" s="5" t="s">
        <v>3497</v>
      </c>
      <c r="F856" s="5" t="s">
        <v>3505</v>
      </c>
      <c r="G856" s="5" t="s">
        <v>3535</v>
      </c>
      <c r="H856" s="5" t="s">
        <v>3536</v>
      </c>
      <c r="I856" s="6" t="s">
        <v>47</v>
      </c>
      <c r="J856" s="6">
        <v>75</v>
      </c>
      <c r="K856" s="6">
        <v>430000000</v>
      </c>
      <c r="L856" s="5" t="s">
        <v>40</v>
      </c>
      <c r="M856" s="6" t="s">
        <v>41</v>
      </c>
      <c r="N856" s="6" t="s">
        <v>73</v>
      </c>
      <c r="O856" s="6" t="s">
        <v>43</v>
      </c>
      <c r="P856" s="6" t="s">
        <v>84</v>
      </c>
      <c r="Q856" s="6" t="s">
        <v>45</v>
      </c>
      <c r="R856" s="6" t="s">
        <v>96</v>
      </c>
      <c r="S856" s="6" t="s">
        <v>97</v>
      </c>
      <c r="T856" s="41">
        <v>10</v>
      </c>
      <c r="U856" s="41">
        <v>7830</v>
      </c>
      <c r="V856" s="41"/>
      <c r="W856" s="41"/>
      <c r="X856" s="6" t="s">
        <v>47</v>
      </c>
      <c r="Y856" s="6">
        <v>2016</v>
      </c>
      <c r="Z856" s="6" t="s">
        <v>1629</v>
      </c>
    </row>
    <row r="857" spans="1:26" ht="51" x14ac:dyDescent="0.2">
      <c r="A857" s="6" t="s">
        <v>3537</v>
      </c>
      <c r="B857" s="5" t="s">
        <v>32</v>
      </c>
      <c r="C857" s="5" t="s">
        <v>3504</v>
      </c>
      <c r="D857" s="5" t="s">
        <v>1527</v>
      </c>
      <c r="E857" s="5" t="s">
        <v>3497</v>
      </c>
      <c r="F857" s="5" t="s">
        <v>3505</v>
      </c>
      <c r="G857" s="5" t="s">
        <v>3538</v>
      </c>
      <c r="H857" s="5" t="s">
        <v>3539</v>
      </c>
      <c r="I857" s="6" t="s">
        <v>47</v>
      </c>
      <c r="J857" s="6">
        <v>0</v>
      </c>
      <c r="K857" s="6">
        <v>430000000</v>
      </c>
      <c r="L857" s="5" t="s">
        <v>40</v>
      </c>
      <c r="M857" s="6" t="s">
        <v>41</v>
      </c>
      <c r="N857" s="6" t="s">
        <v>73</v>
      </c>
      <c r="O857" s="6" t="s">
        <v>43</v>
      </c>
      <c r="P857" s="6" t="s">
        <v>84</v>
      </c>
      <c r="Q857" s="6" t="s">
        <v>51</v>
      </c>
      <c r="R857" s="6" t="s">
        <v>96</v>
      </c>
      <c r="S857" s="6" t="s">
        <v>97</v>
      </c>
      <c r="T857" s="41">
        <v>10</v>
      </c>
      <c r="U857" s="41">
        <v>5400</v>
      </c>
      <c r="V857" s="41"/>
      <c r="W857" s="41"/>
      <c r="X857" s="6"/>
      <c r="Y857" s="6">
        <v>2016</v>
      </c>
      <c r="Z857" s="6" t="s">
        <v>1629</v>
      </c>
    </row>
    <row r="858" spans="1:26" ht="51" x14ac:dyDescent="0.2">
      <c r="A858" s="6" t="s">
        <v>3540</v>
      </c>
      <c r="B858" s="5" t="s">
        <v>32</v>
      </c>
      <c r="C858" s="5" t="s">
        <v>3504</v>
      </c>
      <c r="D858" s="5" t="s">
        <v>1527</v>
      </c>
      <c r="E858" s="5" t="s">
        <v>3497</v>
      </c>
      <c r="F858" s="5" t="s">
        <v>3505</v>
      </c>
      <c r="G858" s="5" t="s">
        <v>3541</v>
      </c>
      <c r="H858" s="5" t="s">
        <v>3542</v>
      </c>
      <c r="I858" s="6" t="s">
        <v>47</v>
      </c>
      <c r="J858" s="6">
        <v>0</v>
      </c>
      <c r="K858" s="6">
        <v>430000000</v>
      </c>
      <c r="L858" s="5" t="s">
        <v>40</v>
      </c>
      <c r="M858" s="6" t="s">
        <v>41</v>
      </c>
      <c r="N858" s="6" t="s">
        <v>73</v>
      </c>
      <c r="O858" s="6" t="s">
        <v>43</v>
      </c>
      <c r="P858" s="6" t="s">
        <v>84</v>
      </c>
      <c r="Q858" s="6" t="s">
        <v>51</v>
      </c>
      <c r="R858" s="6" t="s">
        <v>96</v>
      </c>
      <c r="S858" s="6" t="s">
        <v>97</v>
      </c>
      <c r="T858" s="41">
        <v>10</v>
      </c>
      <c r="U858" s="41">
        <v>9045</v>
      </c>
      <c r="V858" s="41"/>
      <c r="W858" s="41"/>
      <c r="X858" s="6"/>
      <c r="Y858" s="6">
        <v>2016</v>
      </c>
      <c r="Z858" s="6" t="s">
        <v>1629</v>
      </c>
    </row>
    <row r="859" spans="1:26" ht="51" x14ac:dyDescent="0.2">
      <c r="A859" s="6" t="s">
        <v>3543</v>
      </c>
      <c r="B859" s="5" t="s">
        <v>32</v>
      </c>
      <c r="C859" s="5" t="s">
        <v>3504</v>
      </c>
      <c r="D859" s="5" t="s">
        <v>1527</v>
      </c>
      <c r="E859" s="5" t="s">
        <v>3497</v>
      </c>
      <c r="F859" s="5" t="s">
        <v>3505</v>
      </c>
      <c r="G859" s="5" t="s">
        <v>3544</v>
      </c>
      <c r="H859" s="5" t="s">
        <v>3545</v>
      </c>
      <c r="I859" s="6" t="s">
        <v>47</v>
      </c>
      <c r="J859" s="6">
        <v>0</v>
      </c>
      <c r="K859" s="6">
        <v>430000000</v>
      </c>
      <c r="L859" s="5" t="s">
        <v>40</v>
      </c>
      <c r="M859" s="6" t="s">
        <v>41</v>
      </c>
      <c r="N859" s="6" t="s">
        <v>73</v>
      </c>
      <c r="O859" s="6" t="s">
        <v>43</v>
      </c>
      <c r="P859" s="6" t="s">
        <v>84</v>
      </c>
      <c r="Q859" s="6" t="s">
        <v>51</v>
      </c>
      <c r="R859" s="6" t="s">
        <v>96</v>
      </c>
      <c r="S859" s="6" t="s">
        <v>97</v>
      </c>
      <c r="T859" s="41">
        <v>10</v>
      </c>
      <c r="U859" s="41">
        <v>9450</v>
      </c>
      <c r="V859" s="41"/>
      <c r="W859" s="41"/>
      <c r="X859" s="6"/>
      <c r="Y859" s="6">
        <v>2016</v>
      </c>
      <c r="Z859" s="6" t="s">
        <v>1629</v>
      </c>
    </row>
    <row r="860" spans="1:26" ht="51" x14ac:dyDescent="0.2">
      <c r="A860" s="6" t="s">
        <v>3546</v>
      </c>
      <c r="B860" s="5" t="s">
        <v>32</v>
      </c>
      <c r="C860" s="5" t="s">
        <v>3504</v>
      </c>
      <c r="D860" s="5" t="s">
        <v>1527</v>
      </c>
      <c r="E860" s="5" t="s">
        <v>3497</v>
      </c>
      <c r="F860" s="5" t="s">
        <v>3505</v>
      </c>
      <c r="G860" s="5" t="s">
        <v>3547</v>
      </c>
      <c r="H860" s="5" t="s">
        <v>3548</v>
      </c>
      <c r="I860" s="6" t="s">
        <v>47</v>
      </c>
      <c r="J860" s="6">
        <v>0</v>
      </c>
      <c r="K860" s="6">
        <v>430000000</v>
      </c>
      <c r="L860" s="5" t="s">
        <v>40</v>
      </c>
      <c r="M860" s="6" t="s">
        <v>41</v>
      </c>
      <c r="N860" s="6" t="s">
        <v>73</v>
      </c>
      <c r="O860" s="6" t="s">
        <v>43</v>
      </c>
      <c r="P860" s="6" t="s">
        <v>84</v>
      </c>
      <c r="Q860" s="6" t="s">
        <v>51</v>
      </c>
      <c r="R860" s="6" t="s">
        <v>96</v>
      </c>
      <c r="S860" s="6" t="s">
        <v>97</v>
      </c>
      <c r="T860" s="41">
        <v>10</v>
      </c>
      <c r="U860" s="41">
        <v>14175</v>
      </c>
      <c r="V860" s="41">
        <f>T860*U860</f>
        <v>141750</v>
      </c>
      <c r="W860" s="41">
        <f>V860*1.12</f>
        <v>158760.00000000003</v>
      </c>
      <c r="X860" s="6"/>
      <c r="Y860" s="6">
        <v>2016</v>
      </c>
      <c r="Z860" s="42"/>
    </row>
    <row r="861" spans="1:26" ht="51" x14ac:dyDescent="0.2">
      <c r="A861" s="6" t="s">
        <v>3549</v>
      </c>
      <c r="B861" s="5" t="s">
        <v>32</v>
      </c>
      <c r="C861" s="5" t="s">
        <v>3504</v>
      </c>
      <c r="D861" s="5" t="s">
        <v>1527</v>
      </c>
      <c r="E861" s="5" t="s">
        <v>3497</v>
      </c>
      <c r="F861" s="5" t="s">
        <v>3505</v>
      </c>
      <c r="G861" s="5" t="s">
        <v>3550</v>
      </c>
      <c r="H861" s="5" t="s">
        <v>3551</v>
      </c>
      <c r="I861" s="6" t="s">
        <v>47</v>
      </c>
      <c r="J861" s="6">
        <v>0</v>
      </c>
      <c r="K861" s="6">
        <v>430000000</v>
      </c>
      <c r="L861" s="5" t="s">
        <v>40</v>
      </c>
      <c r="M861" s="6" t="s">
        <v>41</v>
      </c>
      <c r="N861" s="6" t="s">
        <v>73</v>
      </c>
      <c r="O861" s="6" t="s">
        <v>43</v>
      </c>
      <c r="P861" s="6" t="s">
        <v>84</v>
      </c>
      <c r="Q861" s="6" t="s">
        <v>51</v>
      </c>
      <c r="R861" s="6" t="s">
        <v>96</v>
      </c>
      <c r="S861" s="6" t="s">
        <v>97</v>
      </c>
      <c r="T861" s="41">
        <v>10</v>
      </c>
      <c r="U861" s="41">
        <v>5265</v>
      </c>
      <c r="V861" s="41"/>
      <c r="W861" s="41"/>
      <c r="X861" s="6"/>
      <c r="Y861" s="6">
        <v>2016</v>
      </c>
      <c r="Z861" s="6" t="s">
        <v>1629</v>
      </c>
    </row>
    <row r="862" spans="1:26" ht="51" x14ac:dyDescent="0.2">
      <c r="A862" s="6" t="s">
        <v>3552</v>
      </c>
      <c r="B862" s="5" t="s">
        <v>32</v>
      </c>
      <c r="C862" s="5" t="s">
        <v>3504</v>
      </c>
      <c r="D862" s="5" t="s">
        <v>1527</v>
      </c>
      <c r="E862" s="5" t="s">
        <v>3497</v>
      </c>
      <c r="F862" s="5" t="s">
        <v>3505</v>
      </c>
      <c r="G862" s="5" t="s">
        <v>3553</v>
      </c>
      <c r="H862" s="5" t="s">
        <v>3554</v>
      </c>
      <c r="I862" s="6" t="s">
        <v>47</v>
      </c>
      <c r="J862" s="6">
        <v>0</v>
      </c>
      <c r="K862" s="6">
        <v>430000000</v>
      </c>
      <c r="L862" s="5" t="s">
        <v>40</v>
      </c>
      <c r="M862" s="6" t="s">
        <v>41</v>
      </c>
      <c r="N862" s="6" t="s">
        <v>73</v>
      </c>
      <c r="O862" s="6" t="s">
        <v>43</v>
      </c>
      <c r="P862" s="6" t="s">
        <v>84</v>
      </c>
      <c r="Q862" s="6" t="s">
        <v>51</v>
      </c>
      <c r="R862" s="6" t="s">
        <v>96</v>
      </c>
      <c r="S862" s="6" t="s">
        <v>97</v>
      </c>
      <c r="T862" s="41">
        <v>10</v>
      </c>
      <c r="U862" s="41">
        <v>5400</v>
      </c>
      <c r="V862" s="41">
        <f>T862*U862</f>
        <v>54000</v>
      </c>
      <c r="W862" s="41">
        <f>V862*1.12</f>
        <v>60480.000000000007</v>
      </c>
      <c r="X862" s="6"/>
      <c r="Y862" s="6">
        <v>2016</v>
      </c>
      <c r="Z862" s="42"/>
    </row>
    <row r="863" spans="1:26" ht="51" x14ac:dyDescent="0.2">
      <c r="A863" s="6" t="s">
        <v>3555</v>
      </c>
      <c r="B863" s="5" t="s">
        <v>32</v>
      </c>
      <c r="C863" s="5" t="s">
        <v>3504</v>
      </c>
      <c r="D863" s="5" t="s">
        <v>1527</v>
      </c>
      <c r="E863" s="5" t="s">
        <v>3497</v>
      </c>
      <c r="F863" s="5" t="s">
        <v>3505</v>
      </c>
      <c r="G863" s="5" t="s">
        <v>3556</v>
      </c>
      <c r="H863" s="5" t="s">
        <v>3557</v>
      </c>
      <c r="I863" s="6" t="s">
        <v>47</v>
      </c>
      <c r="J863" s="6">
        <v>0</v>
      </c>
      <c r="K863" s="6">
        <v>430000000</v>
      </c>
      <c r="L863" s="5" t="s">
        <v>40</v>
      </c>
      <c r="M863" s="6" t="s">
        <v>41</v>
      </c>
      <c r="N863" s="6" t="s">
        <v>73</v>
      </c>
      <c r="O863" s="6" t="s">
        <v>43</v>
      </c>
      <c r="P863" s="6" t="s">
        <v>84</v>
      </c>
      <c r="Q863" s="6" t="s">
        <v>51</v>
      </c>
      <c r="R863" s="6" t="s">
        <v>96</v>
      </c>
      <c r="S863" s="6" t="s">
        <v>97</v>
      </c>
      <c r="T863" s="41">
        <v>10</v>
      </c>
      <c r="U863" s="41">
        <v>12825</v>
      </c>
      <c r="V863" s="41">
        <f>T863*U863</f>
        <v>128250</v>
      </c>
      <c r="W863" s="41">
        <f>V863*1.12</f>
        <v>143640</v>
      </c>
      <c r="X863" s="6"/>
      <c r="Y863" s="6">
        <v>2016</v>
      </c>
      <c r="Z863" s="42"/>
    </row>
    <row r="864" spans="1:26" ht="51" x14ac:dyDescent="0.2">
      <c r="A864" s="6" t="s">
        <v>3558</v>
      </c>
      <c r="B864" s="5" t="s">
        <v>32</v>
      </c>
      <c r="C864" s="5" t="s">
        <v>3504</v>
      </c>
      <c r="D864" s="5" t="s">
        <v>1527</v>
      </c>
      <c r="E864" s="5" t="s">
        <v>3497</v>
      </c>
      <c r="F864" s="5" t="s">
        <v>3505</v>
      </c>
      <c r="G864" s="5" t="s">
        <v>3559</v>
      </c>
      <c r="H864" s="5" t="s">
        <v>3560</v>
      </c>
      <c r="I864" s="6" t="s">
        <v>47</v>
      </c>
      <c r="J864" s="6">
        <v>0</v>
      </c>
      <c r="K864" s="6">
        <v>430000000</v>
      </c>
      <c r="L864" s="5" t="s">
        <v>40</v>
      </c>
      <c r="M864" s="6" t="s">
        <v>41</v>
      </c>
      <c r="N864" s="6" t="s">
        <v>73</v>
      </c>
      <c r="O864" s="6" t="s">
        <v>43</v>
      </c>
      <c r="P864" s="6" t="s">
        <v>84</v>
      </c>
      <c r="Q864" s="6" t="s">
        <v>51</v>
      </c>
      <c r="R864" s="6" t="s">
        <v>96</v>
      </c>
      <c r="S864" s="6" t="s">
        <v>97</v>
      </c>
      <c r="T864" s="41">
        <v>10</v>
      </c>
      <c r="U864" s="41">
        <v>9315</v>
      </c>
      <c r="V864" s="41"/>
      <c r="W864" s="41"/>
      <c r="X864" s="6"/>
      <c r="Y864" s="6">
        <v>2016</v>
      </c>
      <c r="Z864" s="6" t="s">
        <v>1629</v>
      </c>
    </row>
    <row r="865" spans="1:26" ht="51" x14ac:dyDescent="0.2">
      <c r="A865" s="6" t="s">
        <v>3561</v>
      </c>
      <c r="B865" s="5" t="s">
        <v>32</v>
      </c>
      <c r="C865" s="5" t="s">
        <v>3504</v>
      </c>
      <c r="D865" s="5" t="s">
        <v>1527</v>
      </c>
      <c r="E865" s="5" t="s">
        <v>2273</v>
      </c>
      <c r="F865" s="5" t="s">
        <v>3505</v>
      </c>
      <c r="G865" s="5" t="s">
        <v>3562</v>
      </c>
      <c r="H865" s="5" t="s">
        <v>3563</v>
      </c>
      <c r="I865" s="6" t="s">
        <v>47</v>
      </c>
      <c r="J865" s="6">
        <v>0</v>
      </c>
      <c r="K865" s="6">
        <v>430000000</v>
      </c>
      <c r="L865" s="5" t="s">
        <v>40</v>
      </c>
      <c r="M865" s="6" t="s">
        <v>41</v>
      </c>
      <c r="N865" s="6" t="s">
        <v>73</v>
      </c>
      <c r="O865" s="6" t="s">
        <v>43</v>
      </c>
      <c r="P865" s="6" t="s">
        <v>84</v>
      </c>
      <c r="Q865" s="6" t="s">
        <v>51</v>
      </c>
      <c r="R865" s="6" t="s">
        <v>96</v>
      </c>
      <c r="S865" s="6" t="s">
        <v>97</v>
      </c>
      <c r="T865" s="41">
        <v>10</v>
      </c>
      <c r="U865" s="41">
        <v>4185</v>
      </c>
      <c r="V865" s="41"/>
      <c r="W865" s="41"/>
      <c r="X865" s="6"/>
      <c r="Y865" s="6">
        <v>2016</v>
      </c>
      <c r="Z865" s="6" t="s">
        <v>1629</v>
      </c>
    </row>
    <row r="866" spans="1:26" ht="51" x14ac:dyDescent="0.2">
      <c r="A866" s="6" t="s">
        <v>3564</v>
      </c>
      <c r="B866" s="5" t="s">
        <v>32</v>
      </c>
      <c r="C866" s="5" t="s">
        <v>3565</v>
      </c>
      <c r="D866" s="5" t="s">
        <v>2304</v>
      </c>
      <c r="E866" s="5" t="s">
        <v>3566</v>
      </c>
      <c r="F866" s="5" t="s">
        <v>3567</v>
      </c>
      <c r="G866" s="5" t="s">
        <v>3568</v>
      </c>
      <c r="H866" s="5" t="s">
        <v>3569</v>
      </c>
      <c r="I866" s="6" t="s">
        <v>47</v>
      </c>
      <c r="J866" s="6">
        <v>0</v>
      </c>
      <c r="K866" s="6">
        <v>430000000</v>
      </c>
      <c r="L866" s="5" t="s">
        <v>40</v>
      </c>
      <c r="M866" s="6" t="s">
        <v>41</v>
      </c>
      <c r="N866" s="6" t="s">
        <v>73</v>
      </c>
      <c r="O866" s="6" t="s">
        <v>43</v>
      </c>
      <c r="P866" s="6" t="s">
        <v>84</v>
      </c>
      <c r="Q866" s="6" t="s">
        <v>51</v>
      </c>
      <c r="R866" s="6" t="s">
        <v>96</v>
      </c>
      <c r="S866" s="6" t="s">
        <v>97</v>
      </c>
      <c r="T866" s="41">
        <v>2</v>
      </c>
      <c r="U866" s="41">
        <v>447862.5</v>
      </c>
      <c r="V866" s="41">
        <f t="shared" ref="V866:V886" si="69">T866*U866</f>
        <v>895725</v>
      </c>
      <c r="W866" s="41">
        <f t="shared" ref="W866:W886" si="70">V866*1.12</f>
        <v>1003212.0000000001</v>
      </c>
      <c r="X866" s="6"/>
      <c r="Y866" s="6">
        <v>2016</v>
      </c>
      <c r="Z866" s="42"/>
    </row>
    <row r="867" spans="1:26" ht="51" x14ac:dyDescent="0.2">
      <c r="A867" s="6" t="s">
        <v>3570</v>
      </c>
      <c r="B867" s="5" t="s">
        <v>32</v>
      </c>
      <c r="C867" s="5" t="s">
        <v>584</v>
      </c>
      <c r="D867" s="5" t="s">
        <v>585</v>
      </c>
      <c r="E867" s="5" t="s">
        <v>3571</v>
      </c>
      <c r="F867" s="5" t="s">
        <v>587</v>
      </c>
      <c r="G867" s="5" t="s">
        <v>3572</v>
      </c>
      <c r="H867" s="5" t="s">
        <v>3573</v>
      </c>
      <c r="I867" s="6" t="s">
        <v>47</v>
      </c>
      <c r="J867" s="6">
        <v>0</v>
      </c>
      <c r="K867" s="6">
        <v>430000000</v>
      </c>
      <c r="L867" s="5" t="s">
        <v>40</v>
      </c>
      <c r="M867" s="6" t="s">
        <v>94</v>
      </c>
      <c r="N867" s="6" t="s">
        <v>73</v>
      </c>
      <c r="O867" s="6" t="s">
        <v>43</v>
      </c>
      <c r="P867" s="6" t="s">
        <v>84</v>
      </c>
      <c r="Q867" s="6" t="s">
        <v>51</v>
      </c>
      <c r="R867" s="6" t="s">
        <v>96</v>
      </c>
      <c r="S867" s="6" t="s">
        <v>97</v>
      </c>
      <c r="T867" s="41">
        <v>4</v>
      </c>
      <c r="U867" s="41">
        <v>121500</v>
      </c>
      <c r="V867" s="41">
        <f t="shared" si="69"/>
        <v>486000</v>
      </c>
      <c r="W867" s="41">
        <f t="shared" si="70"/>
        <v>544320</v>
      </c>
      <c r="X867" s="6"/>
      <c r="Y867" s="6">
        <v>2016</v>
      </c>
      <c r="Z867" s="42"/>
    </row>
    <row r="868" spans="1:26" ht="51" x14ac:dyDescent="0.2">
      <c r="A868" s="6" t="s">
        <v>3574</v>
      </c>
      <c r="B868" s="5" t="s">
        <v>32</v>
      </c>
      <c r="C868" s="5" t="s">
        <v>3575</v>
      </c>
      <c r="D868" s="5" t="s">
        <v>3576</v>
      </c>
      <c r="E868" s="5" t="s">
        <v>3577</v>
      </c>
      <c r="F868" s="5" t="s">
        <v>3578</v>
      </c>
      <c r="G868" s="5" t="s">
        <v>3579</v>
      </c>
      <c r="H868" s="5" t="s">
        <v>3580</v>
      </c>
      <c r="I868" s="6" t="s">
        <v>39</v>
      </c>
      <c r="J868" s="6">
        <v>0</v>
      </c>
      <c r="K868" s="6">
        <v>430000000</v>
      </c>
      <c r="L868" s="5" t="s">
        <v>40</v>
      </c>
      <c r="M868" s="6" t="s">
        <v>41</v>
      </c>
      <c r="N868" s="6" t="s">
        <v>73</v>
      </c>
      <c r="O868" s="6" t="s">
        <v>43</v>
      </c>
      <c r="P868" s="6" t="s">
        <v>84</v>
      </c>
      <c r="Q868" s="6" t="s">
        <v>51</v>
      </c>
      <c r="R868" s="6" t="s">
        <v>96</v>
      </c>
      <c r="S868" s="6" t="s">
        <v>97</v>
      </c>
      <c r="T868" s="41">
        <v>12</v>
      </c>
      <c r="U868" s="41">
        <v>2018.25</v>
      </c>
      <c r="V868" s="41">
        <f t="shared" si="69"/>
        <v>24219</v>
      </c>
      <c r="W868" s="41">
        <f t="shared" si="70"/>
        <v>27125.280000000002</v>
      </c>
      <c r="X868" s="6"/>
      <c r="Y868" s="6">
        <v>2016</v>
      </c>
      <c r="Z868" s="42"/>
    </row>
    <row r="869" spans="1:26" ht="51" x14ac:dyDescent="0.2">
      <c r="A869" s="6" t="s">
        <v>3581</v>
      </c>
      <c r="B869" s="5" t="s">
        <v>32</v>
      </c>
      <c r="C869" s="5" t="s">
        <v>3582</v>
      </c>
      <c r="D869" s="5" t="s">
        <v>1191</v>
      </c>
      <c r="E869" s="5" t="s">
        <v>3583</v>
      </c>
      <c r="F869" s="5" t="s">
        <v>3584</v>
      </c>
      <c r="G869" s="5" t="s">
        <v>3585</v>
      </c>
      <c r="H869" s="5" t="s">
        <v>3586</v>
      </c>
      <c r="I869" s="6" t="s">
        <v>39</v>
      </c>
      <c r="J869" s="6">
        <v>0</v>
      </c>
      <c r="K869" s="6">
        <v>430000000</v>
      </c>
      <c r="L869" s="5" t="s">
        <v>40</v>
      </c>
      <c r="M869" s="6" t="s">
        <v>41</v>
      </c>
      <c r="N869" s="6" t="s">
        <v>73</v>
      </c>
      <c r="O869" s="6" t="s">
        <v>43</v>
      </c>
      <c r="P869" s="6" t="s">
        <v>84</v>
      </c>
      <c r="Q869" s="6" t="s">
        <v>51</v>
      </c>
      <c r="R869" s="6" t="s">
        <v>96</v>
      </c>
      <c r="S869" s="6" t="s">
        <v>97</v>
      </c>
      <c r="T869" s="41">
        <v>20</v>
      </c>
      <c r="U869" s="41">
        <v>174.15</v>
      </c>
      <c r="V869" s="41">
        <f t="shared" si="69"/>
        <v>3483</v>
      </c>
      <c r="W869" s="41">
        <f t="shared" si="70"/>
        <v>3900.9600000000005</v>
      </c>
      <c r="X869" s="6"/>
      <c r="Y869" s="6">
        <v>2016</v>
      </c>
      <c r="Z869" s="42"/>
    </row>
    <row r="870" spans="1:26" ht="51" x14ac:dyDescent="0.2">
      <c r="A870" s="6" t="s">
        <v>3587</v>
      </c>
      <c r="B870" s="5" t="s">
        <v>32</v>
      </c>
      <c r="C870" s="5" t="s">
        <v>3588</v>
      </c>
      <c r="D870" s="5" t="s">
        <v>1191</v>
      </c>
      <c r="E870" s="5" t="s">
        <v>3583</v>
      </c>
      <c r="F870" s="5" t="s">
        <v>3589</v>
      </c>
      <c r="G870" s="5" t="s">
        <v>3590</v>
      </c>
      <c r="H870" s="5" t="s">
        <v>3591</v>
      </c>
      <c r="I870" s="6" t="s">
        <v>39</v>
      </c>
      <c r="J870" s="6">
        <v>0</v>
      </c>
      <c r="K870" s="6">
        <v>430000000</v>
      </c>
      <c r="L870" s="5" t="s">
        <v>40</v>
      </c>
      <c r="M870" s="6" t="s">
        <v>41</v>
      </c>
      <c r="N870" s="6" t="s">
        <v>73</v>
      </c>
      <c r="O870" s="6" t="s">
        <v>43</v>
      </c>
      <c r="P870" s="6" t="s">
        <v>84</v>
      </c>
      <c r="Q870" s="6" t="s">
        <v>51</v>
      </c>
      <c r="R870" s="6" t="s">
        <v>96</v>
      </c>
      <c r="S870" s="6" t="s">
        <v>97</v>
      </c>
      <c r="T870" s="41">
        <v>20</v>
      </c>
      <c r="U870" s="41">
        <v>201.15</v>
      </c>
      <c r="V870" s="41">
        <f t="shared" si="69"/>
        <v>4023</v>
      </c>
      <c r="W870" s="41">
        <f t="shared" si="70"/>
        <v>4505.76</v>
      </c>
      <c r="X870" s="6"/>
      <c r="Y870" s="6">
        <v>2016</v>
      </c>
      <c r="Z870" s="42"/>
    </row>
    <row r="871" spans="1:26" ht="51" x14ac:dyDescent="0.2">
      <c r="A871" s="6" t="s">
        <v>3592</v>
      </c>
      <c r="B871" s="5" t="s">
        <v>32</v>
      </c>
      <c r="C871" s="5" t="s">
        <v>3593</v>
      </c>
      <c r="D871" s="5" t="s">
        <v>1191</v>
      </c>
      <c r="E871" s="5" t="s">
        <v>3583</v>
      </c>
      <c r="F871" s="5" t="s">
        <v>3594</v>
      </c>
      <c r="G871" s="5" t="s">
        <v>3595</v>
      </c>
      <c r="H871" s="5" t="s">
        <v>3596</v>
      </c>
      <c r="I871" s="6" t="s">
        <v>39</v>
      </c>
      <c r="J871" s="6">
        <v>0</v>
      </c>
      <c r="K871" s="6">
        <v>430000000</v>
      </c>
      <c r="L871" s="5" t="s">
        <v>40</v>
      </c>
      <c r="M871" s="6" t="s">
        <v>41</v>
      </c>
      <c r="N871" s="6" t="s">
        <v>73</v>
      </c>
      <c r="O871" s="6" t="s">
        <v>43</v>
      </c>
      <c r="P871" s="6" t="s">
        <v>84</v>
      </c>
      <c r="Q871" s="6" t="s">
        <v>51</v>
      </c>
      <c r="R871" s="6" t="s">
        <v>96</v>
      </c>
      <c r="S871" s="6" t="s">
        <v>97</v>
      </c>
      <c r="T871" s="41">
        <v>20</v>
      </c>
      <c r="U871" s="41">
        <v>228.15</v>
      </c>
      <c r="V871" s="41">
        <f t="shared" si="69"/>
        <v>4563</v>
      </c>
      <c r="W871" s="41">
        <f t="shared" si="70"/>
        <v>5110.5600000000004</v>
      </c>
      <c r="X871" s="6"/>
      <c r="Y871" s="6">
        <v>2016</v>
      </c>
      <c r="Z871" s="42"/>
    </row>
    <row r="872" spans="1:26" ht="51" x14ac:dyDescent="0.2">
      <c r="A872" s="6" t="s">
        <v>3597</v>
      </c>
      <c r="B872" s="5" t="s">
        <v>32</v>
      </c>
      <c r="C872" s="5" t="s">
        <v>3598</v>
      </c>
      <c r="D872" s="5" t="s">
        <v>1191</v>
      </c>
      <c r="E872" s="5" t="s">
        <v>3583</v>
      </c>
      <c r="F872" s="5" t="s">
        <v>3599</v>
      </c>
      <c r="G872" s="5" t="s">
        <v>3600</v>
      </c>
      <c r="H872" s="5" t="s">
        <v>3601</v>
      </c>
      <c r="I872" s="6" t="s">
        <v>39</v>
      </c>
      <c r="J872" s="6">
        <v>0</v>
      </c>
      <c r="K872" s="6">
        <v>430000000</v>
      </c>
      <c r="L872" s="5" t="s">
        <v>40</v>
      </c>
      <c r="M872" s="6" t="s">
        <v>41</v>
      </c>
      <c r="N872" s="6" t="s">
        <v>73</v>
      </c>
      <c r="O872" s="6" t="s">
        <v>43</v>
      </c>
      <c r="P872" s="6" t="s">
        <v>84</v>
      </c>
      <c r="Q872" s="6" t="s">
        <v>51</v>
      </c>
      <c r="R872" s="6" t="s">
        <v>96</v>
      </c>
      <c r="S872" s="6" t="s">
        <v>97</v>
      </c>
      <c r="T872" s="41">
        <v>20</v>
      </c>
      <c r="U872" s="41">
        <v>268.64999999999998</v>
      </c>
      <c r="V872" s="41">
        <f t="shared" si="69"/>
        <v>5373</v>
      </c>
      <c r="W872" s="41">
        <f t="shared" si="70"/>
        <v>6017.76</v>
      </c>
      <c r="X872" s="6"/>
      <c r="Y872" s="6">
        <v>2016</v>
      </c>
      <c r="Z872" s="42"/>
    </row>
    <row r="873" spans="1:26" ht="51" x14ac:dyDescent="0.2">
      <c r="A873" s="6" t="s">
        <v>3602</v>
      </c>
      <c r="B873" s="5" t="s">
        <v>32</v>
      </c>
      <c r="C873" s="5" t="s">
        <v>3603</v>
      </c>
      <c r="D873" s="5" t="s">
        <v>3604</v>
      </c>
      <c r="E873" s="5" t="s">
        <v>3605</v>
      </c>
      <c r="F873" s="5" t="s">
        <v>3606</v>
      </c>
      <c r="G873" s="5" t="s">
        <v>3607</v>
      </c>
      <c r="H873" s="5" t="s">
        <v>3608</v>
      </c>
      <c r="I873" s="6" t="s">
        <v>39</v>
      </c>
      <c r="J873" s="6">
        <v>0</v>
      </c>
      <c r="K873" s="6">
        <v>430000000</v>
      </c>
      <c r="L873" s="5" t="s">
        <v>40</v>
      </c>
      <c r="M873" s="6" t="s">
        <v>41</v>
      </c>
      <c r="N873" s="6" t="s">
        <v>73</v>
      </c>
      <c r="O873" s="6" t="s">
        <v>43</v>
      </c>
      <c r="P873" s="6" t="s">
        <v>84</v>
      </c>
      <c r="Q873" s="6" t="s">
        <v>51</v>
      </c>
      <c r="R873" s="6">
        <v>166</v>
      </c>
      <c r="S873" s="6" t="s">
        <v>152</v>
      </c>
      <c r="T873" s="41">
        <v>15</v>
      </c>
      <c r="U873" s="41">
        <v>1620</v>
      </c>
      <c r="V873" s="41">
        <f t="shared" si="69"/>
        <v>24300</v>
      </c>
      <c r="W873" s="41">
        <f t="shared" si="70"/>
        <v>27216.000000000004</v>
      </c>
      <c r="X873" s="6"/>
      <c r="Y873" s="6">
        <v>2016</v>
      </c>
      <c r="Z873" s="42"/>
    </row>
    <row r="874" spans="1:26" ht="51" x14ac:dyDescent="0.2">
      <c r="A874" s="6" t="s">
        <v>3609</v>
      </c>
      <c r="B874" s="5" t="s">
        <v>32</v>
      </c>
      <c r="C874" s="5" t="s">
        <v>3603</v>
      </c>
      <c r="D874" s="5" t="s">
        <v>3604</v>
      </c>
      <c r="E874" s="5" t="s">
        <v>3605</v>
      </c>
      <c r="F874" s="5" t="s">
        <v>3606</v>
      </c>
      <c r="G874" s="5" t="s">
        <v>3607</v>
      </c>
      <c r="H874" s="5" t="s">
        <v>3608</v>
      </c>
      <c r="I874" s="6" t="s">
        <v>39</v>
      </c>
      <c r="J874" s="6">
        <v>0</v>
      </c>
      <c r="K874" s="6">
        <v>430000000</v>
      </c>
      <c r="L874" s="5" t="s">
        <v>40</v>
      </c>
      <c r="M874" s="6" t="s">
        <v>41</v>
      </c>
      <c r="N874" s="6" t="s">
        <v>73</v>
      </c>
      <c r="O874" s="6" t="s">
        <v>43</v>
      </c>
      <c r="P874" s="6" t="s">
        <v>84</v>
      </c>
      <c r="Q874" s="6" t="s">
        <v>51</v>
      </c>
      <c r="R874" s="6">
        <v>166</v>
      </c>
      <c r="S874" s="6" t="s">
        <v>152</v>
      </c>
      <c r="T874" s="41">
        <v>30</v>
      </c>
      <c r="U874" s="41">
        <v>1620</v>
      </c>
      <c r="V874" s="41">
        <f t="shared" si="69"/>
        <v>48600</v>
      </c>
      <c r="W874" s="41">
        <f t="shared" si="70"/>
        <v>54432.000000000007</v>
      </c>
      <c r="X874" s="6"/>
      <c r="Y874" s="6">
        <v>2016</v>
      </c>
      <c r="Z874" s="42"/>
    </row>
    <row r="875" spans="1:26" ht="51" x14ac:dyDescent="0.2">
      <c r="A875" s="6" t="s">
        <v>3610</v>
      </c>
      <c r="B875" s="5" t="s">
        <v>32</v>
      </c>
      <c r="C875" s="5" t="s">
        <v>1500</v>
      </c>
      <c r="D875" s="5" t="s">
        <v>1501</v>
      </c>
      <c r="E875" s="5" t="s">
        <v>3611</v>
      </c>
      <c r="F875" s="5" t="s">
        <v>1503</v>
      </c>
      <c r="G875" s="5" t="s">
        <v>3612</v>
      </c>
      <c r="H875" s="5" t="s">
        <v>3613</v>
      </c>
      <c r="I875" s="6" t="s">
        <v>39</v>
      </c>
      <c r="J875" s="6">
        <v>0</v>
      </c>
      <c r="K875" s="6">
        <v>430000000</v>
      </c>
      <c r="L875" s="5" t="s">
        <v>40</v>
      </c>
      <c r="M875" s="6" t="s">
        <v>94</v>
      </c>
      <c r="N875" s="6" t="s">
        <v>73</v>
      </c>
      <c r="O875" s="6" t="s">
        <v>43</v>
      </c>
      <c r="P875" s="6" t="s">
        <v>84</v>
      </c>
      <c r="Q875" s="6" t="s">
        <v>51</v>
      </c>
      <c r="R875" s="6" t="s">
        <v>96</v>
      </c>
      <c r="S875" s="6" t="s">
        <v>97</v>
      </c>
      <c r="T875" s="41">
        <v>20</v>
      </c>
      <c r="U875" s="41">
        <v>1890</v>
      </c>
      <c r="V875" s="41">
        <f t="shared" si="69"/>
        <v>37800</v>
      </c>
      <c r="W875" s="41">
        <f t="shared" si="70"/>
        <v>42336.000000000007</v>
      </c>
      <c r="X875" s="6"/>
      <c r="Y875" s="6">
        <v>2016</v>
      </c>
      <c r="Z875" s="42"/>
    </row>
    <row r="876" spans="1:26" ht="51" x14ac:dyDescent="0.2">
      <c r="A876" s="6" t="s">
        <v>3614</v>
      </c>
      <c r="B876" s="5" t="s">
        <v>32</v>
      </c>
      <c r="C876" s="5" t="s">
        <v>3615</v>
      </c>
      <c r="D876" s="5" t="s">
        <v>1604</v>
      </c>
      <c r="E876" s="5" t="s">
        <v>3616</v>
      </c>
      <c r="F876" s="5" t="s">
        <v>3617</v>
      </c>
      <c r="G876" s="5" t="s">
        <v>3618</v>
      </c>
      <c r="H876" s="5" t="s">
        <v>3619</v>
      </c>
      <c r="I876" s="6" t="s">
        <v>60</v>
      </c>
      <c r="J876" s="6">
        <v>0</v>
      </c>
      <c r="K876" s="6">
        <v>430000000</v>
      </c>
      <c r="L876" s="5" t="s">
        <v>40</v>
      </c>
      <c r="M876" s="6" t="s">
        <v>94</v>
      </c>
      <c r="N876" s="6" t="s">
        <v>73</v>
      </c>
      <c r="O876" s="6" t="s">
        <v>43</v>
      </c>
      <c r="P876" s="6" t="s">
        <v>84</v>
      </c>
      <c r="Q876" s="6" t="s">
        <v>51</v>
      </c>
      <c r="R876" s="6" t="s">
        <v>85</v>
      </c>
      <c r="S876" s="6" t="s">
        <v>86</v>
      </c>
      <c r="T876" s="41">
        <v>20</v>
      </c>
      <c r="U876" s="41">
        <v>668.25</v>
      </c>
      <c r="V876" s="41">
        <f t="shared" si="69"/>
        <v>13365</v>
      </c>
      <c r="W876" s="41">
        <f t="shared" si="70"/>
        <v>14968.800000000001</v>
      </c>
      <c r="X876" s="6"/>
      <c r="Y876" s="6">
        <v>2016</v>
      </c>
      <c r="Z876" s="42"/>
    </row>
    <row r="877" spans="1:26" ht="51" x14ac:dyDescent="0.2">
      <c r="A877" s="6" t="s">
        <v>3620</v>
      </c>
      <c r="B877" s="5" t="s">
        <v>32</v>
      </c>
      <c r="C877" s="5" t="s">
        <v>3615</v>
      </c>
      <c r="D877" s="5" t="s">
        <v>1604</v>
      </c>
      <c r="E877" s="5" t="s">
        <v>3616</v>
      </c>
      <c r="F877" s="5" t="s">
        <v>3617</v>
      </c>
      <c r="G877" s="5" t="s">
        <v>3621</v>
      </c>
      <c r="H877" s="5" t="s">
        <v>3622</v>
      </c>
      <c r="I877" s="6" t="s">
        <v>60</v>
      </c>
      <c r="J877" s="6">
        <v>0</v>
      </c>
      <c r="K877" s="6">
        <v>430000000</v>
      </c>
      <c r="L877" s="5" t="s">
        <v>40</v>
      </c>
      <c r="M877" s="6" t="s">
        <v>94</v>
      </c>
      <c r="N877" s="6" t="s">
        <v>73</v>
      </c>
      <c r="O877" s="6" t="s">
        <v>43</v>
      </c>
      <c r="P877" s="6" t="s">
        <v>84</v>
      </c>
      <c r="Q877" s="6" t="s">
        <v>51</v>
      </c>
      <c r="R877" s="6" t="s">
        <v>85</v>
      </c>
      <c r="S877" s="6" t="s">
        <v>86</v>
      </c>
      <c r="T877" s="41">
        <v>20</v>
      </c>
      <c r="U877" s="41">
        <v>803.25</v>
      </c>
      <c r="V877" s="41">
        <f t="shared" si="69"/>
        <v>16065</v>
      </c>
      <c r="W877" s="41">
        <f t="shared" si="70"/>
        <v>17992.800000000003</v>
      </c>
      <c r="X877" s="6"/>
      <c r="Y877" s="6">
        <v>2016</v>
      </c>
      <c r="Z877" s="42"/>
    </row>
    <row r="878" spans="1:26" ht="63.75" x14ac:dyDescent="0.2">
      <c r="A878" s="6" t="s">
        <v>3623</v>
      </c>
      <c r="B878" s="5" t="s">
        <v>32</v>
      </c>
      <c r="C878" s="5" t="s">
        <v>3624</v>
      </c>
      <c r="D878" s="5" t="s">
        <v>3625</v>
      </c>
      <c r="E878" s="5" t="s">
        <v>3626</v>
      </c>
      <c r="F878" s="5" t="s">
        <v>3627</v>
      </c>
      <c r="G878" s="5" t="s">
        <v>3628</v>
      </c>
      <c r="H878" s="5" t="s">
        <v>3629</v>
      </c>
      <c r="I878" s="6" t="s">
        <v>60</v>
      </c>
      <c r="J878" s="6">
        <v>0</v>
      </c>
      <c r="K878" s="6">
        <v>430000000</v>
      </c>
      <c r="L878" s="5" t="s">
        <v>40</v>
      </c>
      <c r="M878" s="6" t="s">
        <v>41</v>
      </c>
      <c r="N878" s="6" t="s">
        <v>73</v>
      </c>
      <c r="O878" s="6" t="s">
        <v>43</v>
      </c>
      <c r="P878" s="6" t="s">
        <v>84</v>
      </c>
      <c r="Q878" s="6" t="s">
        <v>51</v>
      </c>
      <c r="R878" s="6" t="s">
        <v>96</v>
      </c>
      <c r="S878" s="6" t="s">
        <v>97</v>
      </c>
      <c r="T878" s="41">
        <v>10</v>
      </c>
      <c r="U878" s="41">
        <v>66150</v>
      </c>
      <c r="V878" s="41">
        <f t="shared" si="69"/>
        <v>661500</v>
      </c>
      <c r="W878" s="41">
        <f t="shared" si="70"/>
        <v>740880.00000000012</v>
      </c>
      <c r="X878" s="6"/>
      <c r="Y878" s="6">
        <v>2016</v>
      </c>
      <c r="Z878" s="42"/>
    </row>
    <row r="879" spans="1:26" ht="51" x14ac:dyDescent="0.2">
      <c r="A879" s="6" t="s">
        <v>3630</v>
      </c>
      <c r="B879" s="5" t="s">
        <v>32</v>
      </c>
      <c r="C879" s="5" t="s">
        <v>3631</v>
      </c>
      <c r="D879" s="5" t="s">
        <v>893</v>
      </c>
      <c r="E879" s="5" t="s">
        <v>3632</v>
      </c>
      <c r="F879" s="5" t="s">
        <v>3633</v>
      </c>
      <c r="G879" s="5" t="s">
        <v>3634</v>
      </c>
      <c r="H879" s="5" t="s">
        <v>3635</v>
      </c>
      <c r="I879" s="6" t="s">
        <v>47</v>
      </c>
      <c r="J879" s="6">
        <v>0</v>
      </c>
      <c r="K879" s="6">
        <v>430000000</v>
      </c>
      <c r="L879" s="5" t="s">
        <v>40</v>
      </c>
      <c r="M879" s="6" t="s">
        <v>94</v>
      </c>
      <c r="N879" s="6" t="s">
        <v>73</v>
      </c>
      <c r="O879" s="6" t="s">
        <v>43</v>
      </c>
      <c r="P879" s="6" t="s">
        <v>84</v>
      </c>
      <c r="Q879" s="6" t="s">
        <v>51</v>
      </c>
      <c r="R879" s="6" t="s">
        <v>96</v>
      </c>
      <c r="S879" s="6" t="s">
        <v>97</v>
      </c>
      <c r="T879" s="41">
        <v>1</v>
      </c>
      <c r="U879" s="41">
        <v>257850</v>
      </c>
      <c r="V879" s="41">
        <f t="shared" si="69"/>
        <v>257850</v>
      </c>
      <c r="W879" s="41">
        <f t="shared" si="70"/>
        <v>288792</v>
      </c>
      <c r="X879" s="6"/>
      <c r="Y879" s="6">
        <v>2016</v>
      </c>
      <c r="Z879" s="42"/>
    </row>
    <row r="880" spans="1:26" ht="51" x14ac:dyDescent="0.2">
      <c r="A880" s="6" t="s">
        <v>3636</v>
      </c>
      <c r="B880" s="5" t="s">
        <v>32</v>
      </c>
      <c r="C880" s="5" t="s">
        <v>3615</v>
      </c>
      <c r="D880" s="5" t="s">
        <v>1604</v>
      </c>
      <c r="E880" s="5" t="s">
        <v>3616</v>
      </c>
      <c r="F880" s="5" t="s">
        <v>3617</v>
      </c>
      <c r="G880" s="5" t="s">
        <v>3637</v>
      </c>
      <c r="H880" s="5" t="s">
        <v>3638</v>
      </c>
      <c r="I880" s="6" t="s">
        <v>60</v>
      </c>
      <c r="J880" s="6">
        <v>0</v>
      </c>
      <c r="K880" s="6">
        <v>430000000</v>
      </c>
      <c r="L880" s="5" t="s">
        <v>40</v>
      </c>
      <c r="M880" s="6" t="s">
        <v>94</v>
      </c>
      <c r="N880" s="6" t="s">
        <v>73</v>
      </c>
      <c r="O880" s="6" t="s">
        <v>43</v>
      </c>
      <c r="P880" s="6" t="s">
        <v>84</v>
      </c>
      <c r="Q880" s="6" t="s">
        <v>51</v>
      </c>
      <c r="R880" s="6" t="s">
        <v>85</v>
      </c>
      <c r="S880" s="6" t="s">
        <v>86</v>
      </c>
      <c r="T880" s="41">
        <v>20</v>
      </c>
      <c r="U880" s="41">
        <v>735.75</v>
      </c>
      <c r="V880" s="41">
        <f t="shared" si="69"/>
        <v>14715</v>
      </c>
      <c r="W880" s="41">
        <f t="shared" si="70"/>
        <v>16480.800000000003</v>
      </c>
      <c r="X880" s="6"/>
      <c r="Y880" s="6">
        <v>2016</v>
      </c>
      <c r="Z880" s="42"/>
    </row>
    <row r="881" spans="1:26" ht="51" x14ac:dyDescent="0.2">
      <c r="A881" s="6" t="s">
        <v>3639</v>
      </c>
      <c r="B881" s="5" t="s">
        <v>32</v>
      </c>
      <c r="C881" s="5" t="s">
        <v>3640</v>
      </c>
      <c r="D881" s="5" t="s">
        <v>2337</v>
      </c>
      <c r="E881" s="5" t="s">
        <v>2338</v>
      </c>
      <c r="F881" s="5" t="s">
        <v>3641</v>
      </c>
      <c r="G881" s="5" t="s">
        <v>3642</v>
      </c>
      <c r="H881" s="5" t="s">
        <v>3643</v>
      </c>
      <c r="I881" s="6" t="s">
        <v>60</v>
      </c>
      <c r="J881" s="6">
        <v>0</v>
      </c>
      <c r="K881" s="6">
        <v>430000000</v>
      </c>
      <c r="L881" s="5" t="s">
        <v>40</v>
      </c>
      <c r="M881" s="6" t="s">
        <v>94</v>
      </c>
      <c r="N881" s="6" t="s">
        <v>73</v>
      </c>
      <c r="O881" s="6" t="s">
        <v>43</v>
      </c>
      <c r="P881" s="6" t="s">
        <v>84</v>
      </c>
      <c r="Q881" s="6" t="s">
        <v>51</v>
      </c>
      <c r="R881" s="6" t="s">
        <v>96</v>
      </c>
      <c r="S881" s="6" t="s">
        <v>97</v>
      </c>
      <c r="T881" s="41">
        <v>4</v>
      </c>
      <c r="U881" s="41">
        <v>20250</v>
      </c>
      <c r="V881" s="41">
        <f t="shared" si="69"/>
        <v>81000</v>
      </c>
      <c r="W881" s="41">
        <f t="shared" si="70"/>
        <v>90720.000000000015</v>
      </c>
      <c r="X881" s="6"/>
      <c r="Y881" s="6">
        <v>2016</v>
      </c>
      <c r="Z881" s="42"/>
    </row>
    <row r="882" spans="1:26" ht="51" x14ac:dyDescent="0.2">
      <c r="A882" s="6" t="s">
        <v>3644</v>
      </c>
      <c r="B882" s="5" t="s">
        <v>32</v>
      </c>
      <c r="C882" s="5" t="s">
        <v>3131</v>
      </c>
      <c r="D882" s="5" t="s">
        <v>3132</v>
      </c>
      <c r="E882" s="5" t="s">
        <v>3645</v>
      </c>
      <c r="F882" s="5" t="s">
        <v>3134</v>
      </c>
      <c r="G882" s="5" t="s">
        <v>3645</v>
      </c>
      <c r="H882" s="5" t="s">
        <v>3646</v>
      </c>
      <c r="I882" s="6" t="s">
        <v>39</v>
      </c>
      <c r="J882" s="6">
        <v>0</v>
      </c>
      <c r="K882" s="6">
        <v>430000000</v>
      </c>
      <c r="L882" s="5" t="s">
        <v>40</v>
      </c>
      <c r="M882" s="6" t="s">
        <v>41</v>
      </c>
      <c r="N882" s="6" t="s">
        <v>73</v>
      </c>
      <c r="O882" s="6" t="s">
        <v>43</v>
      </c>
      <c r="P882" s="6" t="s">
        <v>84</v>
      </c>
      <c r="Q882" s="6" t="s">
        <v>51</v>
      </c>
      <c r="R882" s="6">
        <v>166</v>
      </c>
      <c r="S882" s="6" t="s">
        <v>152</v>
      </c>
      <c r="T882" s="41">
        <v>30</v>
      </c>
      <c r="U882" s="41">
        <v>657</v>
      </c>
      <c r="V882" s="41">
        <f t="shared" si="69"/>
        <v>19710</v>
      </c>
      <c r="W882" s="41">
        <f t="shared" si="70"/>
        <v>22075.200000000001</v>
      </c>
      <c r="X882" s="6"/>
      <c r="Y882" s="6">
        <v>2016</v>
      </c>
      <c r="Z882" s="42"/>
    </row>
    <row r="883" spans="1:26" ht="51" x14ac:dyDescent="0.2">
      <c r="A883" s="6" t="s">
        <v>3647</v>
      </c>
      <c r="B883" s="5" t="s">
        <v>32</v>
      </c>
      <c r="C883" s="5" t="s">
        <v>3615</v>
      </c>
      <c r="D883" s="5" t="s">
        <v>1604</v>
      </c>
      <c r="E883" s="5" t="s">
        <v>3616</v>
      </c>
      <c r="F883" s="5" t="s">
        <v>3617</v>
      </c>
      <c r="G883" s="5" t="s">
        <v>3648</v>
      </c>
      <c r="H883" s="5" t="s">
        <v>3649</v>
      </c>
      <c r="I883" s="6" t="s">
        <v>60</v>
      </c>
      <c r="J883" s="6">
        <v>0</v>
      </c>
      <c r="K883" s="6">
        <v>430000000</v>
      </c>
      <c r="L883" s="5" t="s">
        <v>40</v>
      </c>
      <c r="M883" s="6" t="s">
        <v>94</v>
      </c>
      <c r="N883" s="6" t="s">
        <v>73</v>
      </c>
      <c r="O883" s="6" t="s">
        <v>43</v>
      </c>
      <c r="P883" s="6" t="s">
        <v>84</v>
      </c>
      <c r="Q883" s="6" t="s">
        <v>51</v>
      </c>
      <c r="R883" s="6" t="s">
        <v>85</v>
      </c>
      <c r="S883" s="6" t="s">
        <v>86</v>
      </c>
      <c r="T883" s="41">
        <v>20</v>
      </c>
      <c r="U883" s="41">
        <v>870.75</v>
      </c>
      <c r="V883" s="41">
        <f t="shared" si="69"/>
        <v>17415</v>
      </c>
      <c r="W883" s="41">
        <f t="shared" si="70"/>
        <v>19504.800000000003</v>
      </c>
      <c r="X883" s="6"/>
      <c r="Y883" s="6">
        <v>2016</v>
      </c>
      <c r="Z883" s="42"/>
    </row>
    <row r="884" spans="1:26" ht="51" x14ac:dyDescent="0.2">
      <c r="A884" s="6" t="s">
        <v>3650</v>
      </c>
      <c r="B884" s="5" t="s">
        <v>32</v>
      </c>
      <c r="C884" s="5" t="s">
        <v>3651</v>
      </c>
      <c r="D884" s="5" t="s">
        <v>3652</v>
      </c>
      <c r="E884" s="5" t="s">
        <v>3653</v>
      </c>
      <c r="F884" s="5" t="s">
        <v>3654</v>
      </c>
      <c r="G884" s="5" t="s">
        <v>3653</v>
      </c>
      <c r="H884" s="5" t="s">
        <v>3655</v>
      </c>
      <c r="I884" s="6" t="s">
        <v>39</v>
      </c>
      <c r="J884" s="6">
        <v>0</v>
      </c>
      <c r="K884" s="6">
        <v>430000000</v>
      </c>
      <c r="L884" s="5" t="s">
        <v>40</v>
      </c>
      <c r="M884" s="6" t="s">
        <v>94</v>
      </c>
      <c r="N884" s="6" t="s">
        <v>73</v>
      </c>
      <c r="O884" s="6" t="s">
        <v>43</v>
      </c>
      <c r="P884" s="6" t="s">
        <v>84</v>
      </c>
      <c r="Q884" s="6" t="s">
        <v>51</v>
      </c>
      <c r="R884" s="6" t="s">
        <v>96</v>
      </c>
      <c r="S884" s="6" t="s">
        <v>97</v>
      </c>
      <c r="T884" s="41">
        <v>20</v>
      </c>
      <c r="U884" s="41">
        <v>675</v>
      </c>
      <c r="V884" s="41">
        <f t="shared" si="69"/>
        <v>13500</v>
      </c>
      <c r="W884" s="41">
        <f t="shared" si="70"/>
        <v>15120.000000000002</v>
      </c>
      <c r="X884" s="6"/>
      <c r="Y884" s="6">
        <v>2016</v>
      </c>
      <c r="Z884" s="42"/>
    </row>
    <row r="885" spans="1:26" ht="51" x14ac:dyDescent="0.2">
      <c r="A885" s="6" t="s">
        <v>3656</v>
      </c>
      <c r="B885" s="5" t="s">
        <v>32</v>
      </c>
      <c r="C885" s="5" t="s">
        <v>3651</v>
      </c>
      <c r="D885" s="5" t="s">
        <v>3652</v>
      </c>
      <c r="E885" s="5" t="s">
        <v>3657</v>
      </c>
      <c r="F885" s="5" t="s">
        <v>3654</v>
      </c>
      <c r="G885" s="5" t="s">
        <v>3657</v>
      </c>
      <c r="H885" s="5" t="s">
        <v>3658</v>
      </c>
      <c r="I885" s="6" t="s">
        <v>39</v>
      </c>
      <c r="J885" s="6">
        <v>0</v>
      </c>
      <c r="K885" s="6">
        <v>430000000</v>
      </c>
      <c r="L885" s="5" t="s">
        <v>40</v>
      </c>
      <c r="M885" s="6" t="s">
        <v>94</v>
      </c>
      <c r="N885" s="6" t="s">
        <v>73</v>
      </c>
      <c r="O885" s="6" t="s">
        <v>43</v>
      </c>
      <c r="P885" s="6" t="s">
        <v>84</v>
      </c>
      <c r="Q885" s="6" t="s">
        <v>51</v>
      </c>
      <c r="R885" s="6" t="s">
        <v>96</v>
      </c>
      <c r="S885" s="6" t="s">
        <v>97</v>
      </c>
      <c r="T885" s="41">
        <v>20</v>
      </c>
      <c r="U885" s="41">
        <v>675</v>
      </c>
      <c r="V885" s="41">
        <f t="shared" si="69"/>
        <v>13500</v>
      </c>
      <c r="W885" s="41">
        <f t="shared" si="70"/>
        <v>15120.000000000002</v>
      </c>
      <c r="X885" s="6"/>
      <c r="Y885" s="6">
        <v>2016</v>
      </c>
      <c r="Z885" s="42"/>
    </row>
    <row r="886" spans="1:26" ht="140.25" x14ac:dyDescent="0.2">
      <c r="A886" s="6" t="s">
        <v>3659</v>
      </c>
      <c r="B886" s="5" t="s">
        <v>32</v>
      </c>
      <c r="C886" s="5" t="s">
        <v>3660</v>
      </c>
      <c r="D886" s="5" t="s">
        <v>1725</v>
      </c>
      <c r="E886" s="5" t="s">
        <v>3661</v>
      </c>
      <c r="F886" s="5" t="s">
        <v>3662</v>
      </c>
      <c r="G886" s="5" t="s">
        <v>3663</v>
      </c>
      <c r="H886" s="5" t="s">
        <v>3664</v>
      </c>
      <c r="I886" s="6" t="s">
        <v>47</v>
      </c>
      <c r="J886" s="6">
        <v>0</v>
      </c>
      <c r="K886" s="6">
        <v>430000000</v>
      </c>
      <c r="L886" s="5" t="s">
        <v>40</v>
      </c>
      <c r="M886" s="6" t="s">
        <v>94</v>
      </c>
      <c r="N886" s="6" t="s">
        <v>73</v>
      </c>
      <c r="O886" s="6" t="s">
        <v>43</v>
      </c>
      <c r="P886" s="6" t="s">
        <v>84</v>
      </c>
      <c r="Q886" s="6" t="s">
        <v>51</v>
      </c>
      <c r="R886" s="6">
        <v>112</v>
      </c>
      <c r="S886" s="6" t="s">
        <v>3665</v>
      </c>
      <c r="T886" s="41">
        <v>1000</v>
      </c>
      <c r="U886" s="41">
        <v>1417.5</v>
      </c>
      <c r="V886" s="41">
        <f t="shared" si="69"/>
        <v>1417500</v>
      </c>
      <c r="W886" s="41">
        <f t="shared" si="70"/>
        <v>1587600.0000000002</v>
      </c>
      <c r="X886" s="6"/>
      <c r="Y886" s="6">
        <v>2016</v>
      </c>
      <c r="Z886" s="42"/>
    </row>
    <row r="887" spans="1:26" ht="51" x14ac:dyDescent="0.2">
      <c r="A887" s="6" t="s">
        <v>3666</v>
      </c>
      <c r="B887" s="5" t="s">
        <v>32</v>
      </c>
      <c r="C887" s="5" t="s">
        <v>3667</v>
      </c>
      <c r="D887" s="5" t="s">
        <v>3668</v>
      </c>
      <c r="E887" s="5" t="s">
        <v>3669</v>
      </c>
      <c r="F887" s="5" t="s">
        <v>3670</v>
      </c>
      <c r="G887" s="5" t="s">
        <v>3671</v>
      </c>
      <c r="H887" s="5" t="s">
        <v>3672</v>
      </c>
      <c r="I887" s="6" t="s">
        <v>39</v>
      </c>
      <c r="J887" s="6">
        <v>0</v>
      </c>
      <c r="K887" s="6">
        <v>430000000</v>
      </c>
      <c r="L887" s="5" t="s">
        <v>40</v>
      </c>
      <c r="M887" s="6" t="s">
        <v>41</v>
      </c>
      <c r="N887" s="6" t="s">
        <v>73</v>
      </c>
      <c r="O887" s="6" t="s">
        <v>43</v>
      </c>
      <c r="P887" s="6" t="s">
        <v>84</v>
      </c>
      <c r="Q887" s="6" t="s">
        <v>51</v>
      </c>
      <c r="R887" s="6" t="s">
        <v>96</v>
      </c>
      <c r="S887" s="6" t="s">
        <v>97</v>
      </c>
      <c r="T887" s="41">
        <v>1</v>
      </c>
      <c r="U887" s="41">
        <v>229500</v>
      </c>
      <c r="V887" s="41"/>
      <c r="W887" s="41"/>
      <c r="X887" s="6"/>
      <c r="Y887" s="6">
        <v>2016</v>
      </c>
      <c r="Z887" s="6" t="s">
        <v>1629</v>
      </c>
    </row>
    <row r="888" spans="1:26" ht="51" x14ac:dyDescent="0.2">
      <c r="A888" s="6" t="s">
        <v>3673</v>
      </c>
      <c r="B888" s="5" t="s">
        <v>32</v>
      </c>
      <c r="C888" s="5" t="s">
        <v>3397</v>
      </c>
      <c r="D888" s="5" t="s">
        <v>2337</v>
      </c>
      <c r="E888" s="5" t="s">
        <v>2338</v>
      </c>
      <c r="F888" s="5" t="s">
        <v>3399</v>
      </c>
      <c r="G888" s="5" t="s">
        <v>3674</v>
      </c>
      <c r="H888" s="5" t="s">
        <v>3675</v>
      </c>
      <c r="I888" s="6" t="s">
        <v>60</v>
      </c>
      <c r="J888" s="6">
        <v>0</v>
      </c>
      <c r="K888" s="6">
        <v>430000000</v>
      </c>
      <c r="L888" s="5" t="s">
        <v>40</v>
      </c>
      <c r="M888" s="6" t="s">
        <v>94</v>
      </c>
      <c r="N888" s="6" t="s">
        <v>73</v>
      </c>
      <c r="O888" s="6" t="s">
        <v>43</v>
      </c>
      <c r="P888" s="6" t="s">
        <v>84</v>
      </c>
      <c r="Q888" s="6" t="s">
        <v>51</v>
      </c>
      <c r="R888" s="6" t="s">
        <v>96</v>
      </c>
      <c r="S888" s="6" t="s">
        <v>97</v>
      </c>
      <c r="T888" s="41">
        <v>4</v>
      </c>
      <c r="U888" s="41">
        <v>5400</v>
      </c>
      <c r="V888" s="41">
        <f>T888*U888</f>
        <v>21600</v>
      </c>
      <c r="W888" s="41">
        <f>V888*1.12</f>
        <v>24192.000000000004</v>
      </c>
      <c r="X888" s="6"/>
      <c r="Y888" s="6">
        <v>2016</v>
      </c>
      <c r="Z888" s="42"/>
    </row>
    <row r="889" spans="1:26" ht="51" x14ac:dyDescent="0.2">
      <c r="A889" s="6" t="s">
        <v>3676</v>
      </c>
      <c r="B889" s="5" t="s">
        <v>32</v>
      </c>
      <c r="C889" s="5" t="s">
        <v>3397</v>
      </c>
      <c r="D889" s="5" t="s">
        <v>2337</v>
      </c>
      <c r="E889" s="5" t="s">
        <v>2338</v>
      </c>
      <c r="F889" s="5" t="s">
        <v>3399</v>
      </c>
      <c r="G889" s="5" t="s">
        <v>3677</v>
      </c>
      <c r="H889" s="5" t="s">
        <v>3678</v>
      </c>
      <c r="I889" s="6" t="s">
        <v>60</v>
      </c>
      <c r="J889" s="6">
        <v>0</v>
      </c>
      <c r="K889" s="6">
        <v>430000000</v>
      </c>
      <c r="L889" s="5" t="s">
        <v>40</v>
      </c>
      <c r="M889" s="6" t="s">
        <v>94</v>
      </c>
      <c r="N889" s="6" t="s">
        <v>73</v>
      </c>
      <c r="O889" s="6" t="s">
        <v>43</v>
      </c>
      <c r="P889" s="6" t="s">
        <v>84</v>
      </c>
      <c r="Q889" s="6" t="s">
        <v>51</v>
      </c>
      <c r="R889" s="6" t="s">
        <v>96</v>
      </c>
      <c r="S889" s="6" t="s">
        <v>97</v>
      </c>
      <c r="T889" s="41">
        <v>4</v>
      </c>
      <c r="U889" s="41">
        <v>20250</v>
      </c>
      <c r="V889" s="41">
        <f>T889*U889</f>
        <v>81000</v>
      </c>
      <c r="W889" s="41">
        <f>V889*1.12</f>
        <v>90720.000000000015</v>
      </c>
      <c r="X889" s="6"/>
      <c r="Y889" s="6">
        <v>2016</v>
      </c>
      <c r="Z889" s="42"/>
    </row>
    <row r="890" spans="1:26" ht="63.75" x14ac:dyDescent="0.2">
      <c r="A890" s="6" t="s">
        <v>3679</v>
      </c>
      <c r="B890" s="5" t="s">
        <v>32</v>
      </c>
      <c r="C890" s="5" t="s">
        <v>3565</v>
      </c>
      <c r="D890" s="5" t="s">
        <v>2304</v>
      </c>
      <c r="E890" s="5" t="s">
        <v>3566</v>
      </c>
      <c r="F890" s="5" t="s">
        <v>3567</v>
      </c>
      <c r="G890" s="5" t="s">
        <v>3680</v>
      </c>
      <c r="H890" s="5" t="s">
        <v>3681</v>
      </c>
      <c r="I890" s="6" t="s">
        <v>60</v>
      </c>
      <c r="J890" s="6">
        <v>0</v>
      </c>
      <c r="K890" s="6">
        <v>430000000</v>
      </c>
      <c r="L890" s="5" t="s">
        <v>40</v>
      </c>
      <c r="M890" s="6" t="s">
        <v>41</v>
      </c>
      <c r="N890" s="6" t="s">
        <v>73</v>
      </c>
      <c r="O890" s="6" t="s">
        <v>43</v>
      </c>
      <c r="P890" s="6" t="s">
        <v>84</v>
      </c>
      <c r="Q890" s="6" t="s">
        <v>51</v>
      </c>
      <c r="R890" s="6" t="s">
        <v>96</v>
      </c>
      <c r="S890" s="6" t="s">
        <v>97</v>
      </c>
      <c r="T890" s="41">
        <v>2</v>
      </c>
      <c r="U890" s="41">
        <v>447862.5</v>
      </c>
      <c r="V890" s="41">
        <f>T890*U890</f>
        <v>895725</v>
      </c>
      <c r="W890" s="41">
        <f>V890*1.12</f>
        <v>1003212.0000000001</v>
      </c>
      <c r="X890" s="6"/>
      <c r="Y890" s="6">
        <v>2016</v>
      </c>
      <c r="Z890" s="42"/>
    </row>
    <row r="891" spans="1:26" ht="51" x14ac:dyDescent="0.2">
      <c r="A891" s="6" t="s">
        <v>3682</v>
      </c>
      <c r="B891" s="5" t="s">
        <v>32</v>
      </c>
      <c r="C891" s="5" t="s">
        <v>3565</v>
      </c>
      <c r="D891" s="5" t="s">
        <v>2304</v>
      </c>
      <c r="E891" s="5" t="s">
        <v>3566</v>
      </c>
      <c r="F891" s="5" t="s">
        <v>3567</v>
      </c>
      <c r="G891" s="5" t="s">
        <v>3683</v>
      </c>
      <c r="H891" s="5" t="s">
        <v>3684</v>
      </c>
      <c r="I891" s="6" t="s">
        <v>60</v>
      </c>
      <c r="J891" s="6">
        <v>0</v>
      </c>
      <c r="K891" s="6">
        <v>430000000</v>
      </c>
      <c r="L891" s="5" t="s">
        <v>40</v>
      </c>
      <c r="M891" s="6" t="s">
        <v>41</v>
      </c>
      <c r="N891" s="6" t="s">
        <v>73</v>
      </c>
      <c r="O891" s="6" t="s">
        <v>43</v>
      </c>
      <c r="P891" s="6" t="s">
        <v>84</v>
      </c>
      <c r="Q891" s="6" t="s">
        <v>51</v>
      </c>
      <c r="R891" s="6" t="s">
        <v>96</v>
      </c>
      <c r="S891" s="6" t="s">
        <v>97</v>
      </c>
      <c r="T891" s="41">
        <v>1</v>
      </c>
      <c r="U891" s="41">
        <v>510705</v>
      </c>
      <c r="V891" s="41"/>
      <c r="W891" s="41"/>
      <c r="X891" s="6"/>
      <c r="Y891" s="6">
        <v>2016</v>
      </c>
      <c r="Z891" s="5"/>
    </row>
    <row r="892" spans="1:26" ht="51" x14ac:dyDescent="0.2">
      <c r="A892" s="6" t="s">
        <v>3685</v>
      </c>
      <c r="B892" s="5" t="s">
        <v>32</v>
      </c>
      <c r="C892" s="5" t="s">
        <v>3565</v>
      </c>
      <c r="D892" s="5" t="s">
        <v>2304</v>
      </c>
      <c r="E892" s="5" t="s">
        <v>3566</v>
      </c>
      <c r="F892" s="5" t="s">
        <v>3567</v>
      </c>
      <c r="G892" s="5" t="s">
        <v>3683</v>
      </c>
      <c r="H892" s="5" t="s">
        <v>3684</v>
      </c>
      <c r="I892" s="6" t="s">
        <v>60</v>
      </c>
      <c r="J892" s="6">
        <v>0</v>
      </c>
      <c r="K892" s="6">
        <v>430000000</v>
      </c>
      <c r="L892" s="5" t="s">
        <v>40</v>
      </c>
      <c r="M892" s="6" t="s">
        <v>591</v>
      </c>
      <c r="N892" s="6" t="s">
        <v>73</v>
      </c>
      <c r="O892" s="6" t="s">
        <v>43</v>
      </c>
      <c r="P892" s="6" t="s">
        <v>84</v>
      </c>
      <c r="Q892" s="6" t="s">
        <v>51</v>
      </c>
      <c r="R892" s="6" t="s">
        <v>96</v>
      </c>
      <c r="S892" s="6" t="s">
        <v>97</v>
      </c>
      <c r="T892" s="41">
        <v>1</v>
      </c>
      <c r="U892" s="41">
        <v>1280000</v>
      </c>
      <c r="V892" s="41">
        <f t="shared" ref="V892:V927" si="71">T892*U892</f>
        <v>1280000</v>
      </c>
      <c r="W892" s="41">
        <f t="shared" ref="W892:W927" si="72">V892*1.12</f>
        <v>1433600.0000000002</v>
      </c>
      <c r="X892" s="6"/>
      <c r="Y892" s="6">
        <v>2016</v>
      </c>
      <c r="Z892" s="6" t="s">
        <v>567</v>
      </c>
    </row>
    <row r="893" spans="1:26" ht="51" x14ac:dyDescent="0.2">
      <c r="A893" s="6" t="s">
        <v>3686</v>
      </c>
      <c r="B893" s="5" t="s">
        <v>32</v>
      </c>
      <c r="C893" s="5" t="s">
        <v>3624</v>
      </c>
      <c r="D893" s="5" t="s">
        <v>3625</v>
      </c>
      <c r="E893" s="5" t="s">
        <v>3687</v>
      </c>
      <c r="F893" s="5" t="s">
        <v>3627</v>
      </c>
      <c r="G893" s="5" t="s">
        <v>3688</v>
      </c>
      <c r="H893" s="5" t="s">
        <v>3689</v>
      </c>
      <c r="I893" s="6" t="s">
        <v>60</v>
      </c>
      <c r="J893" s="6">
        <v>0</v>
      </c>
      <c r="K893" s="6">
        <v>430000000</v>
      </c>
      <c r="L893" s="5" t="s">
        <v>40</v>
      </c>
      <c r="M893" s="6" t="s">
        <v>41</v>
      </c>
      <c r="N893" s="6" t="s">
        <v>73</v>
      </c>
      <c r="O893" s="6" t="s">
        <v>43</v>
      </c>
      <c r="P893" s="6" t="s">
        <v>84</v>
      </c>
      <c r="Q893" s="6" t="s">
        <v>51</v>
      </c>
      <c r="R893" s="6" t="s">
        <v>96</v>
      </c>
      <c r="S893" s="6" t="s">
        <v>97</v>
      </c>
      <c r="T893" s="41">
        <v>12</v>
      </c>
      <c r="U893" s="41">
        <v>64800</v>
      </c>
      <c r="V893" s="41">
        <f t="shared" si="71"/>
        <v>777600</v>
      </c>
      <c r="W893" s="41">
        <f t="shared" si="72"/>
        <v>870912.00000000012</v>
      </c>
      <c r="X893" s="6"/>
      <c r="Y893" s="6">
        <v>2016</v>
      </c>
      <c r="Z893" s="42"/>
    </row>
    <row r="894" spans="1:26" ht="51" x14ac:dyDescent="0.2">
      <c r="A894" s="6" t="s">
        <v>3690</v>
      </c>
      <c r="B894" s="5" t="s">
        <v>32</v>
      </c>
      <c r="C894" s="5" t="s">
        <v>3624</v>
      </c>
      <c r="D894" s="5" t="s">
        <v>3625</v>
      </c>
      <c r="E894" s="5" t="s">
        <v>3687</v>
      </c>
      <c r="F894" s="5" t="s">
        <v>3627</v>
      </c>
      <c r="G894" s="5" t="s">
        <v>3691</v>
      </c>
      <c r="H894" s="5" t="s">
        <v>3692</v>
      </c>
      <c r="I894" s="6" t="s">
        <v>60</v>
      </c>
      <c r="J894" s="6">
        <v>0</v>
      </c>
      <c r="K894" s="6">
        <v>430000000</v>
      </c>
      <c r="L894" s="5" t="s">
        <v>40</v>
      </c>
      <c r="M894" s="6" t="s">
        <v>41</v>
      </c>
      <c r="N894" s="6" t="s">
        <v>73</v>
      </c>
      <c r="O894" s="6" t="s">
        <v>43</v>
      </c>
      <c r="P894" s="6" t="s">
        <v>84</v>
      </c>
      <c r="Q894" s="6" t="s">
        <v>51</v>
      </c>
      <c r="R894" s="6" t="s">
        <v>96</v>
      </c>
      <c r="S894" s="6" t="s">
        <v>97</v>
      </c>
      <c r="T894" s="41">
        <v>4</v>
      </c>
      <c r="U894" s="41">
        <v>74250</v>
      </c>
      <c r="V894" s="41">
        <f t="shared" si="71"/>
        <v>297000</v>
      </c>
      <c r="W894" s="41">
        <f t="shared" si="72"/>
        <v>332640.00000000006</v>
      </c>
      <c r="X894" s="6"/>
      <c r="Y894" s="6">
        <v>2016</v>
      </c>
      <c r="Z894" s="42"/>
    </row>
    <row r="895" spans="1:26" ht="51" x14ac:dyDescent="0.2">
      <c r="A895" s="6" t="s">
        <v>3693</v>
      </c>
      <c r="B895" s="5" t="s">
        <v>32</v>
      </c>
      <c r="C895" s="5" t="s">
        <v>3694</v>
      </c>
      <c r="D895" s="5" t="s">
        <v>2815</v>
      </c>
      <c r="E895" s="5" t="s">
        <v>3695</v>
      </c>
      <c r="F895" s="5" t="s">
        <v>3399</v>
      </c>
      <c r="G895" s="5" t="s">
        <v>3696</v>
      </c>
      <c r="H895" s="5" t="s">
        <v>3697</v>
      </c>
      <c r="I895" s="6" t="s">
        <v>60</v>
      </c>
      <c r="J895" s="6">
        <v>0</v>
      </c>
      <c r="K895" s="6">
        <v>430000000</v>
      </c>
      <c r="L895" s="5" t="s">
        <v>40</v>
      </c>
      <c r="M895" s="6" t="s">
        <v>41</v>
      </c>
      <c r="N895" s="6" t="s">
        <v>73</v>
      </c>
      <c r="O895" s="6" t="s">
        <v>43</v>
      </c>
      <c r="P895" s="6" t="s">
        <v>84</v>
      </c>
      <c r="Q895" s="6" t="s">
        <v>51</v>
      </c>
      <c r="R895" s="6" t="s">
        <v>96</v>
      </c>
      <c r="S895" s="6" t="s">
        <v>97</v>
      </c>
      <c r="T895" s="41">
        <v>1</v>
      </c>
      <c r="U895" s="41">
        <v>114750</v>
      </c>
      <c r="V895" s="41">
        <f t="shared" si="71"/>
        <v>114750</v>
      </c>
      <c r="W895" s="41">
        <f t="shared" si="72"/>
        <v>128520.00000000001</v>
      </c>
      <c r="X895" s="6"/>
      <c r="Y895" s="6">
        <v>2016</v>
      </c>
      <c r="Z895" s="42"/>
    </row>
    <row r="896" spans="1:26" ht="51" x14ac:dyDescent="0.2">
      <c r="A896" s="6" t="s">
        <v>3698</v>
      </c>
      <c r="B896" s="5" t="s">
        <v>32</v>
      </c>
      <c r="C896" s="5" t="s">
        <v>3699</v>
      </c>
      <c r="D896" s="5" t="s">
        <v>3700</v>
      </c>
      <c r="E896" s="5" t="s">
        <v>3701</v>
      </c>
      <c r="F896" s="5" t="s">
        <v>3702</v>
      </c>
      <c r="G896" s="5" t="s">
        <v>3703</v>
      </c>
      <c r="H896" s="5" t="s">
        <v>3704</v>
      </c>
      <c r="I896" s="6" t="s">
        <v>39</v>
      </c>
      <c r="J896" s="6">
        <v>0</v>
      </c>
      <c r="K896" s="6">
        <v>430000000</v>
      </c>
      <c r="L896" s="5" t="s">
        <v>40</v>
      </c>
      <c r="M896" s="6" t="s">
        <v>94</v>
      </c>
      <c r="N896" s="6" t="s">
        <v>73</v>
      </c>
      <c r="O896" s="6" t="s">
        <v>43</v>
      </c>
      <c r="P896" s="6" t="s">
        <v>84</v>
      </c>
      <c r="Q896" s="6" t="s">
        <v>51</v>
      </c>
      <c r="R896" s="6" t="s">
        <v>96</v>
      </c>
      <c r="S896" s="6" t="s">
        <v>97</v>
      </c>
      <c r="T896" s="41">
        <v>50</v>
      </c>
      <c r="U896" s="41">
        <v>232.83449999999999</v>
      </c>
      <c r="V896" s="41">
        <f t="shared" si="71"/>
        <v>11641.725</v>
      </c>
      <c r="W896" s="41">
        <f t="shared" si="72"/>
        <v>13038.732000000002</v>
      </c>
      <c r="X896" s="6"/>
      <c r="Y896" s="6">
        <v>2016</v>
      </c>
      <c r="Z896" s="42"/>
    </row>
    <row r="897" spans="1:26" ht="51" x14ac:dyDescent="0.2">
      <c r="A897" s="6" t="s">
        <v>3705</v>
      </c>
      <c r="B897" s="5" t="s">
        <v>32</v>
      </c>
      <c r="C897" s="5" t="s">
        <v>3699</v>
      </c>
      <c r="D897" s="5" t="s">
        <v>3700</v>
      </c>
      <c r="E897" s="5" t="s">
        <v>3701</v>
      </c>
      <c r="F897" s="5" t="s">
        <v>3702</v>
      </c>
      <c r="G897" s="5" t="s">
        <v>3706</v>
      </c>
      <c r="H897" s="5" t="s">
        <v>3707</v>
      </c>
      <c r="I897" s="6" t="s">
        <v>39</v>
      </c>
      <c r="J897" s="6">
        <v>0</v>
      </c>
      <c r="K897" s="6">
        <v>430000000</v>
      </c>
      <c r="L897" s="5" t="s">
        <v>40</v>
      </c>
      <c r="M897" s="6" t="s">
        <v>94</v>
      </c>
      <c r="N897" s="6" t="s">
        <v>73</v>
      </c>
      <c r="O897" s="6" t="s">
        <v>43</v>
      </c>
      <c r="P897" s="6" t="s">
        <v>84</v>
      </c>
      <c r="Q897" s="6" t="s">
        <v>51</v>
      </c>
      <c r="R897" s="6" t="s">
        <v>96</v>
      </c>
      <c r="S897" s="6" t="s">
        <v>97</v>
      </c>
      <c r="T897" s="41">
        <v>50</v>
      </c>
      <c r="U897" s="41">
        <v>234.22499999999999</v>
      </c>
      <c r="V897" s="41">
        <f t="shared" si="71"/>
        <v>11711.25</v>
      </c>
      <c r="W897" s="41">
        <f t="shared" si="72"/>
        <v>13116.6</v>
      </c>
      <c r="X897" s="6"/>
      <c r="Y897" s="6">
        <v>2016</v>
      </c>
      <c r="Z897" s="42"/>
    </row>
    <row r="898" spans="1:26" ht="51" x14ac:dyDescent="0.2">
      <c r="A898" s="6" t="s">
        <v>3708</v>
      </c>
      <c r="B898" s="5" t="s">
        <v>32</v>
      </c>
      <c r="C898" s="5" t="s">
        <v>3699</v>
      </c>
      <c r="D898" s="5" t="s">
        <v>3700</v>
      </c>
      <c r="E898" s="5" t="s">
        <v>3701</v>
      </c>
      <c r="F898" s="5" t="s">
        <v>3702</v>
      </c>
      <c r="G898" s="5" t="s">
        <v>3709</v>
      </c>
      <c r="H898" s="5" t="s">
        <v>3710</v>
      </c>
      <c r="I898" s="6" t="s">
        <v>39</v>
      </c>
      <c r="J898" s="6">
        <v>0</v>
      </c>
      <c r="K898" s="6">
        <v>430000000</v>
      </c>
      <c r="L898" s="5" t="s">
        <v>40</v>
      </c>
      <c r="M898" s="6" t="s">
        <v>94</v>
      </c>
      <c r="N898" s="6" t="s">
        <v>73</v>
      </c>
      <c r="O898" s="6" t="s">
        <v>43</v>
      </c>
      <c r="P898" s="6" t="s">
        <v>84</v>
      </c>
      <c r="Q898" s="6" t="s">
        <v>51</v>
      </c>
      <c r="R898" s="6" t="s">
        <v>96</v>
      </c>
      <c r="S898" s="6" t="s">
        <v>97</v>
      </c>
      <c r="T898" s="41">
        <v>50</v>
      </c>
      <c r="U898" s="41">
        <v>232.065</v>
      </c>
      <c r="V898" s="41">
        <f t="shared" si="71"/>
        <v>11603.25</v>
      </c>
      <c r="W898" s="41">
        <f t="shared" si="72"/>
        <v>12995.640000000001</v>
      </c>
      <c r="X898" s="6"/>
      <c r="Y898" s="6">
        <v>2016</v>
      </c>
      <c r="Z898" s="42"/>
    </row>
    <row r="899" spans="1:26" ht="51" x14ac:dyDescent="0.2">
      <c r="A899" s="6" t="s">
        <v>3711</v>
      </c>
      <c r="B899" s="5" t="s">
        <v>32</v>
      </c>
      <c r="C899" s="5" t="s">
        <v>3699</v>
      </c>
      <c r="D899" s="5" t="s">
        <v>3700</v>
      </c>
      <c r="E899" s="5" t="s">
        <v>3701</v>
      </c>
      <c r="F899" s="5" t="s">
        <v>3702</v>
      </c>
      <c r="G899" s="5" t="s">
        <v>3712</v>
      </c>
      <c r="H899" s="5" t="s">
        <v>3713</v>
      </c>
      <c r="I899" s="6" t="s">
        <v>39</v>
      </c>
      <c r="J899" s="6">
        <v>0</v>
      </c>
      <c r="K899" s="6">
        <v>430000000</v>
      </c>
      <c r="L899" s="5" t="s">
        <v>40</v>
      </c>
      <c r="M899" s="6" t="s">
        <v>94</v>
      </c>
      <c r="N899" s="6" t="s">
        <v>73</v>
      </c>
      <c r="O899" s="6" t="s">
        <v>43</v>
      </c>
      <c r="P899" s="6" t="s">
        <v>84</v>
      </c>
      <c r="Q899" s="6" t="s">
        <v>51</v>
      </c>
      <c r="R899" s="6" t="s">
        <v>96</v>
      </c>
      <c r="S899" s="6" t="s">
        <v>97</v>
      </c>
      <c r="T899" s="41">
        <v>50</v>
      </c>
      <c r="U899" s="41">
        <v>284.58</v>
      </c>
      <c r="V899" s="41">
        <f t="shared" si="71"/>
        <v>14229</v>
      </c>
      <c r="W899" s="41">
        <f t="shared" si="72"/>
        <v>15936.480000000001</v>
      </c>
      <c r="X899" s="6"/>
      <c r="Y899" s="6">
        <v>2016</v>
      </c>
      <c r="Z899" s="42"/>
    </row>
    <row r="900" spans="1:26" ht="51" x14ac:dyDescent="0.2">
      <c r="A900" s="6" t="s">
        <v>3714</v>
      </c>
      <c r="B900" s="5" t="s">
        <v>32</v>
      </c>
      <c r="C900" s="5" t="s">
        <v>3699</v>
      </c>
      <c r="D900" s="5" t="s">
        <v>3700</v>
      </c>
      <c r="E900" s="5" t="s">
        <v>3701</v>
      </c>
      <c r="F900" s="5" t="s">
        <v>3702</v>
      </c>
      <c r="G900" s="5" t="s">
        <v>3715</v>
      </c>
      <c r="H900" s="5" t="s">
        <v>3716</v>
      </c>
      <c r="I900" s="6" t="s">
        <v>39</v>
      </c>
      <c r="J900" s="6">
        <v>0</v>
      </c>
      <c r="K900" s="6">
        <v>430000000</v>
      </c>
      <c r="L900" s="5" t="s">
        <v>40</v>
      </c>
      <c r="M900" s="6" t="s">
        <v>94</v>
      </c>
      <c r="N900" s="6" t="s">
        <v>73</v>
      </c>
      <c r="O900" s="6" t="s">
        <v>43</v>
      </c>
      <c r="P900" s="6" t="s">
        <v>84</v>
      </c>
      <c r="Q900" s="6" t="s">
        <v>51</v>
      </c>
      <c r="R900" s="6" t="s">
        <v>96</v>
      </c>
      <c r="S900" s="6" t="s">
        <v>97</v>
      </c>
      <c r="T900" s="41">
        <v>100</v>
      </c>
      <c r="U900" s="41">
        <v>285.79500000000002</v>
      </c>
      <c r="V900" s="41">
        <f t="shared" si="71"/>
        <v>28579.5</v>
      </c>
      <c r="W900" s="41">
        <f t="shared" si="72"/>
        <v>32009.040000000005</v>
      </c>
      <c r="X900" s="6"/>
      <c r="Y900" s="6">
        <v>2016</v>
      </c>
      <c r="Z900" s="42"/>
    </row>
    <row r="901" spans="1:26" ht="51" x14ac:dyDescent="0.2">
      <c r="A901" s="6" t="s">
        <v>3717</v>
      </c>
      <c r="B901" s="5" t="s">
        <v>32</v>
      </c>
      <c r="C901" s="5" t="s">
        <v>3699</v>
      </c>
      <c r="D901" s="5" t="s">
        <v>3700</v>
      </c>
      <c r="E901" s="5" t="s">
        <v>3701</v>
      </c>
      <c r="F901" s="5" t="s">
        <v>3702</v>
      </c>
      <c r="G901" s="5" t="s">
        <v>3718</v>
      </c>
      <c r="H901" s="5" t="s">
        <v>3719</v>
      </c>
      <c r="I901" s="6" t="s">
        <v>39</v>
      </c>
      <c r="J901" s="6">
        <v>0</v>
      </c>
      <c r="K901" s="6">
        <v>430000000</v>
      </c>
      <c r="L901" s="5" t="s">
        <v>40</v>
      </c>
      <c r="M901" s="6" t="s">
        <v>94</v>
      </c>
      <c r="N901" s="6" t="s">
        <v>73</v>
      </c>
      <c r="O901" s="6" t="s">
        <v>43</v>
      </c>
      <c r="P901" s="6" t="s">
        <v>84</v>
      </c>
      <c r="Q901" s="6" t="s">
        <v>51</v>
      </c>
      <c r="R901" s="6" t="s">
        <v>96</v>
      </c>
      <c r="S901" s="6" t="s">
        <v>97</v>
      </c>
      <c r="T901" s="41">
        <v>100</v>
      </c>
      <c r="U901" s="41">
        <v>283.36500000000001</v>
      </c>
      <c r="V901" s="41">
        <f t="shared" si="71"/>
        <v>28336.5</v>
      </c>
      <c r="W901" s="41">
        <f t="shared" si="72"/>
        <v>31736.880000000005</v>
      </c>
      <c r="X901" s="6"/>
      <c r="Y901" s="6">
        <v>2016</v>
      </c>
      <c r="Z901" s="42"/>
    </row>
    <row r="902" spans="1:26" ht="51" x14ac:dyDescent="0.2">
      <c r="A902" s="6" t="s">
        <v>3720</v>
      </c>
      <c r="B902" s="5" t="s">
        <v>32</v>
      </c>
      <c r="C902" s="5" t="s">
        <v>3699</v>
      </c>
      <c r="D902" s="5" t="s">
        <v>3700</v>
      </c>
      <c r="E902" s="5" t="s">
        <v>3701</v>
      </c>
      <c r="F902" s="5" t="s">
        <v>3702</v>
      </c>
      <c r="G902" s="5" t="s">
        <v>3721</v>
      </c>
      <c r="H902" s="5" t="s">
        <v>3722</v>
      </c>
      <c r="I902" s="6" t="s">
        <v>39</v>
      </c>
      <c r="J902" s="6">
        <v>0</v>
      </c>
      <c r="K902" s="6">
        <v>430000000</v>
      </c>
      <c r="L902" s="5" t="s">
        <v>40</v>
      </c>
      <c r="M902" s="6" t="s">
        <v>94</v>
      </c>
      <c r="N902" s="6" t="s">
        <v>73</v>
      </c>
      <c r="O902" s="6" t="s">
        <v>43</v>
      </c>
      <c r="P902" s="6" t="s">
        <v>84</v>
      </c>
      <c r="Q902" s="6" t="s">
        <v>51</v>
      </c>
      <c r="R902" s="6" t="s">
        <v>96</v>
      </c>
      <c r="S902" s="6" t="s">
        <v>97</v>
      </c>
      <c r="T902" s="41">
        <v>100</v>
      </c>
      <c r="U902" s="41">
        <v>336.87900000000002</v>
      </c>
      <c r="V902" s="41">
        <f t="shared" si="71"/>
        <v>33687.9</v>
      </c>
      <c r="W902" s="41">
        <f t="shared" si="72"/>
        <v>37730.448000000004</v>
      </c>
      <c r="X902" s="6"/>
      <c r="Y902" s="6">
        <v>2016</v>
      </c>
      <c r="Z902" s="42"/>
    </row>
    <row r="903" spans="1:26" ht="51" x14ac:dyDescent="0.2">
      <c r="A903" s="6" t="s">
        <v>3723</v>
      </c>
      <c r="B903" s="5" t="s">
        <v>32</v>
      </c>
      <c r="C903" s="5" t="s">
        <v>3699</v>
      </c>
      <c r="D903" s="5" t="s">
        <v>3700</v>
      </c>
      <c r="E903" s="5" t="s">
        <v>3701</v>
      </c>
      <c r="F903" s="5" t="s">
        <v>3702</v>
      </c>
      <c r="G903" s="5" t="s">
        <v>3724</v>
      </c>
      <c r="H903" s="5" t="s">
        <v>3725</v>
      </c>
      <c r="I903" s="6" t="s">
        <v>39</v>
      </c>
      <c r="J903" s="6">
        <v>0</v>
      </c>
      <c r="K903" s="6">
        <v>430000000</v>
      </c>
      <c r="L903" s="5" t="s">
        <v>40</v>
      </c>
      <c r="M903" s="6" t="s">
        <v>94</v>
      </c>
      <c r="N903" s="6" t="s">
        <v>73</v>
      </c>
      <c r="O903" s="6" t="s">
        <v>43</v>
      </c>
      <c r="P903" s="6" t="s">
        <v>84</v>
      </c>
      <c r="Q903" s="6" t="s">
        <v>51</v>
      </c>
      <c r="R903" s="6" t="s">
        <v>96</v>
      </c>
      <c r="S903" s="6" t="s">
        <v>97</v>
      </c>
      <c r="T903" s="41">
        <v>100</v>
      </c>
      <c r="U903" s="41">
        <v>336.82499999999999</v>
      </c>
      <c r="V903" s="41">
        <f t="shared" si="71"/>
        <v>33682.5</v>
      </c>
      <c r="W903" s="41">
        <f t="shared" si="72"/>
        <v>37724.400000000001</v>
      </c>
      <c r="X903" s="6"/>
      <c r="Y903" s="6">
        <v>2016</v>
      </c>
      <c r="Z903" s="42"/>
    </row>
    <row r="904" spans="1:26" ht="51" x14ac:dyDescent="0.2">
      <c r="A904" s="6" t="s">
        <v>3726</v>
      </c>
      <c r="B904" s="5" t="s">
        <v>32</v>
      </c>
      <c r="C904" s="5" t="s">
        <v>3699</v>
      </c>
      <c r="D904" s="5" t="s">
        <v>3700</v>
      </c>
      <c r="E904" s="5" t="s">
        <v>3701</v>
      </c>
      <c r="F904" s="5" t="s">
        <v>3702</v>
      </c>
      <c r="G904" s="5" t="s">
        <v>3727</v>
      </c>
      <c r="H904" s="5" t="s">
        <v>3728</v>
      </c>
      <c r="I904" s="6" t="s">
        <v>39</v>
      </c>
      <c r="J904" s="6">
        <v>0</v>
      </c>
      <c r="K904" s="6">
        <v>430000000</v>
      </c>
      <c r="L904" s="5" t="s">
        <v>40</v>
      </c>
      <c r="M904" s="6" t="s">
        <v>94</v>
      </c>
      <c r="N904" s="6" t="s">
        <v>73</v>
      </c>
      <c r="O904" s="6" t="s">
        <v>43</v>
      </c>
      <c r="P904" s="6" t="s">
        <v>84</v>
      </c>
      <c r="Q904" s="6" t="s">
        <v>51</v>
      </c>
      <c r="R904" s="6" t="s">
        <v>96</v>
      </c>
      <c r="S904" s="6" t="s">
        <v>97</v>
      </c>
      <c r="T904" s="41">
        <v>100</v>
      </c>
      <c r="U904" s="41">
        <v>466.83</v>
      </c>
      <c r="V904" s="41">
        <f t="shared" si="71"/>
        <v>46683</v>
      </c>
      <c r="W904" s="41">
        <f t="shared" si="72"/>
        <v>52284.960000000006</v>
      </c>
      <c r="X904" s="6"/>
      <c r="Y904" s="6">
        <v>2016</v>
      </c>
      <c r="Z904" s="42"/>
    </row>
    <row r="905" spans="1:26" ht="51" x14ac:dyDescent="0.2">
      <c r="A905" s="6" t="s">
        <v>3729</v>
      </c>
      <c r="B905" s="5" t="s">
        <v>32</v>
      </c>
      <c r="C905" s="5" t="s">
        <v>3137</v>
      </c>
      <c r="D905" s="5" t="s">
        <v>997</v>
      </c>
      <c r="E905" s="5" t="s">
        <v>3730</v>
      </c>
      <c r="F905" s="5" t="s">
        <v>3139</v>
      </c>
      <c r="G905" s="5" t="s">
        <v>3731</v>
      </c>
      <c r="H905" s="5" t="s">
        <v>3732</v>
      </c>
      <c r="I905" s="6" t="s">
        <v>39</v>
      </c>
      <c r="J905" s="6">
        <v>0</v>
      </c>
      <c r="K905" s="6">
        <v>430000000</v>
      </c>
      <c r="L905" s="5" t="s">
        <v>40</v>
      </c>
      <c r="M905" s="6" t="s">
        <v>94</v>
      </c>
      <c r="N905" s="6" t="s">
        <v>73</v>
      </c>
      <c r="O905" s="6" t="s">
        <v>43</v>
      </c>
      <c r="P905" s="6" t="s">
        <v>84</v>
      </c>
      <c r="Q905" s="6" t="s">
        <v>51</v>
      </c>
      <c r="R905" s="6" t="s">
        <v>96</v>
      </c>
      <c r="S905" s="6" t="s">
        <v>97</v>
      </c>
      <c r="T905" s="41">
        <v>100</v>
      </c>
      <c r="U905" s="41">
        <v>1225.8</v>
      </c>
      <c r="V905" s="41">
        <f t="shared" si="71"/>
        <v>122580</v>
      </c>
      <c r="W905" s="41">
        <f t="shared" si="72"/>
        <v>137289.60000000001</v>
      </c>
      <c r="X905" s="6"/>
      <c r="Y905" s="6">
        <v>2016</v>
      </c>
      <c r="Z905" s="42"/>
    </row>
    <row r="906" spans="1:26" ht="51" x14ac:dyDescent="0.2">
      <c r="A906" s="6" t="s">
        <v>3733</v>
      </c>
      <c r="B906" s="5" t="s">
        <v>32</v>
      </c>
      <c r="C906" s="5" t="s">
        <v>3137</v>
      </c>
      <c r="D906" s="5" t="s">
        <v>997</v>
      </c>
      <c r="E906" s="5" t="s">
        <v>3730</v>
      </c>
      <c r="F906" s="5" t="s">
        <v>3139</v>
      </c>
      <c r="G906" s="5" t="s">
        <v>3734</v>
      </c>
      <c r="H906" s="5" t="s">
        <v>3735</v>
      </c>
      <c r="I906" s="6" t="s">
        <v>39</v>
      </c>
      <c r="J906" s="6">
        <v>0</v>
      </c>
      <c r="K906" s="6">
        <v>430000000</v>
      </c>
      <c r="L906" s="5" t="s">
        <v>40</v>
      </c>
      <c r="M906" s="6" t="s">
        <v>94</v>
      </c>
      <c r="N906" s="6" t="s">
        <v>73</v>
      </c>
      <c r="O906" s="6" t="s">
        <v>43</v>
      </c>
      <c r="P906" s="6" t="s">
        <v>84</v>
      </c>
      <c r="Q906" s="6" t="s">
        <v>51</v>
      </c>
      <c r="R906" s="6" t="s">
        <v>96</v>
      </c>
      <c r="S906" s="6" t="s">
        <v>97</v>
      </c>
      <c r="T906" s="41">
        <v>100</v>
      </c>
      <c r="U906" s="41">
        <v>186.3</v>
      </c>
      <c r="V906" s="41">
        <f t="shared" si="71"/>
        <v>18630</v>
      </c>
      <c r="W906" s="41">
        <f t="shared" si="72"/>
        <v>20865.600000000002</v>
      </c>
      <c r="X906" s="6"/>
      <c r="Y906" s="6">
        <v>2016</v>
      </c>
      <c r="Z906" s="42"/>
    </row>
    <row r="907" spans="1:26" ht="51" x14ac:dyDescent="0.2">
      <c r="A907" s="6" t="s">
        <v>3736</v>
      </c>
      <c r="B907" s="5" t="s">
        <v>32</v>
      </c>
      <c r="C907" s="5" t="s">
        <v>3137</v>
      </c>
      <c r="D907" s="5" t="s">
        <v>997</v>
      </c>
      <c r="E907" s="5" t="s">
        <v>3730</v>
      </c>
      <c r="F907" s="5" t="s">
        <v>3139</v>
      </c>
      <c r="G907" s="5" t="s">
        <v>3737</v>
      </c>
      <c r="H907" s="5" t="s">
        <v>3738</v>
      </c>
      <c r="I907" s="6" t="s">
        <v>39</v>
      </c>
      <c r="J907" s="6">
        <v>0</v>
      </c>
      <c r="K907" s="6">
        <v>430000000</v>
      </c>
      <c r="L907" s="5" t="s">
        <v>40</v>
      </c>
      <c r="M907" s="6" t="s">
        <v>94</v>
      </c>
      <c r="N907" s="6" t="s">
        <v>73</v>
      </c>
      <c r="O907" s="6" t="s">
        <v>43</v>
      </c>
      <c r="P907" s="6" t="s">
        <v>84</v>
      </c>
      <c r="Q907" s="6" t="s">
        <v>51</v>
      </c>
      <c r="R907" s="6" t="s">
        <v>96</v>
      </c>
      <c r="S907" s="6" t="s">
        <v>97</v>
      </c>
      <c r="T907" s="41">
        <v>100</v>
      </c>
      <c r="U907" s="41">
        <v>199.8</v>
      </c>
      <c r="V907" s="41">
        <f t="shared" si="71"/>
        <v>19980</v>
      </c>
      <c r="W907" s="41">
        <f t="shared" si="72"/>
        <v>22377.600000000002</v>
      </c>
      <c r="X907" s="6"/>
      <c r="Y907" s="6">
        <v>2016</v>
      </c>
      <c r="Z907" s="42"/>
    </row>
    <row r="908" spans="1:26" ht="51" x14ac:dyDescent="0.2">
      <c r="A908" s="6" t="s">
        <v>3739</v>
      </c>
      <c r="B908" s="5" t="s">
        <v>32</v>
      </c>
      <c r="C908" s="5" t="s">
        <v>3699</v>
      </c>
      <c r="D908" s="5" t="s">
        <v>3700</v>
      </c>
      <c r="E908" s="5" t="s">
        <v>3701</v>
      </c>
      <c r="F908" s="5" t="s">
        <v>3702</v>
      </c>
      <c r="G908" s="5" t="s">
        <v>3740</v>
      </c>
      <c r="H908" s="5" t="s">
        <v>3741</v>
      </c>
      <c r="I908" s="6" t="s">
        <v>39</v>
      </c>
      <c r="J908" s="6">
        <v>0</v>
      </c>
      <c r="K908" s="6">
        <v>430000000</v>
      </c>
      <c r="L908" s="5" t="s">
        <v>40</v>
      </c>
      <c r="M908" s="6" t="s">
        <v>94</v>
      </c>
      <c r="N908" s="6" t="s">
        <v>73</v>
      </c>
      <c r="O908" s="6" t="s">
        <v>43</v>
      </c>
      <c r="P908" s="6" t="s">
        <v>84</v>
      </c>
      <c r="Q908" s="6" t="s">
        <v>51</v>
      </c>
      <c r="R908" s="6" t="s">
        <v>96</v>
      </c>
      <c r="S908" s="6" t="s">
        <v>97</v>
      </c>
      <c r="T908" s="41">
        <v>150</v>
      </c>
      <c r="U908" s="41">
        <v>69.876000000000005</v>
      </c>
      <c r="V908" s="41">
        <f t="shared" si="71"/>
        <v>10481.400000000001</v>
      </c>
      <c r="W908" s="41">
        <f t="shared" si="72"/>
        <v>11739.168000000003</v>
      </c>
      <c r="X908" s="6"/>
      <c r="Y908" s="6">
        <v>2016</v>
      </c>
      <c r="Z908" s="42"/>
    </row>
    <row r="909" spans="1:26" ht="51" x14ac:dyDescent="0.2">
      <c r="A909" s="6" t="s">
        <v>3742</v>
      </c>
      <c r="B909" s="5" t="s">
        <v>32</v>
      </c>
      <c r="C909" s="5" t="s">
        <v>3699</v>
      </c>
      <c r="D909" s="5" t="s">
        <v>3700</v>
      </c>
      <c r="E909" s="5" t="s">
        <v>3701</v>
      </c>
      <c r="F909" s="5" t="s">
        <v>3702</v>
      </c>
      <c r="G909" s="5" t="s">
        <v>3743</v>
      </c>
      <c r="H909" s="5" t="s">
        <v>3744</v>
      </c>
      <c r="I909" s="6" t="s">
        <v>39</v>
      </c>
      <c r="J909" s="6">
        <v>0</v>
      </c>
      <c r="K909" s="6">
        <v>430000000</v>
      </c>
      <c r="L909" s="5" t="s">
        <v>40</v>
      </c>
      <c r="M909" s="6" t="s">
        <v>94</v>
      </c>
      <c r="N909" s="6" t="s">
        <v>73</v>
      </c>
      <c r="O909" s="6" t="s">
        <v>43</v>
      </c>
      <c r="P909" s="6" t="s">
        <v>84</v>
      </c>
      <c r="Q909" s="6" t="s">
        <v>51</v>
      </c>
      <c r="R909" s="6" t="s">
        <v>96</v>
      </c>
      <c r="S909" s="6" t="s">
        <v>97</v>
      </c>
      <c r="T909" s="41">
        <v>150</v>
      </c>
      <c r="U909" s="41">
        <v>70.2</v>
      </c>
      <c r="V909" s="41">
        <f t="shared" si="71"/>
        <v>10530</v>
      </c>
      <c r="W909" s="41">
        <f t="shared" si="72"/>
        <v>11793.6</v>
      </c>
      <c r="X909" s="6"/>
      <c r="Y909" s="6">
        <v>2016</v>
      </c>
      <c r="Z909" s="42"/>
    </row>
    <row r="910" spans="1:26" ht="51" x14ac:dyDescent="0.2">
      <c r="A910" s="6" t="s">
        <v>3745</v>
      </c>
      <c r="B910" s="5" t="s">
        <v>32</v>
      </c>
      <c r="C910" s="5" t="s">
        <v>3699</v>
      </c>
      <c r="D910" s="5" t="s">
        <v>3700</v>
      </c>
      <c r="E910" s="5" t="s">
        <v>3701</v>
      </c>
      <c r="F910" s="5" t="s">
        <v>3702</v>
      </c>
      <c r="G910" s="5" t="s">
        <v>3746</v>
      </c>
      <c r="H910" s="5" t="s">
        <v>3747</v>
      </c>
      <c r="I910" s="6" t="s">
        <v>39</v>
      </c>
      <c r="J910" s="6">
        <v>0</v>
      </c>
      <c r="K910" s="6">
        <v>430000000</v>
      </c>
      <c r="L910" s="5" t="s">
        <v>40</v>
      </c>
      <c r="M910" s="6" t="s">
        <v>94</v>
      </c>
      <c r="N910" s="6" t="s">
        <v>73</v>
      </c>
      <c r="O910" s="6" t="s">
        <v>43</v>
      </c>
      <c r="P910" s="6" t="s">
        <v>84</v>
      </c>
      <c r="Q910" s="6" t="s">
        <v>51</v>
      </c>
      <c r="R910" s="6" t="s">
        <v>96</v>
      </c>
      <c r="S910" s="6" t="s">
        <v>97</v>
      </c>
      <c r="T910" s="41">
        <v>150</v>
      </c>
      <c r="U910" s="41">
        <v>117.261</v>
      </c>
      <c r="V910" s="41">
        <f t="shared" si="71"/>
        <v>17589.149999999998</v>
      </c>
      <c r="W910" s="41">
        <f t="shared" si="72"/>
        <v>19699.847999999998</v>
      </c>
      <c r="X910" s="6"/>
      <c r="Y910" s="6">
        <v>2016</v>
      </c>
      <c r="Z910" s="42"/>
    </row>
    <row r="911" spans="1:26" ht="51" x14ac:dyDescent="0.2">
      <c r="A911" s="6" t="s">
        <v>3748</v>
      </c>
      <c r="B911" s="5" t="s">
        <v>32</v>
      </c>
      <c r="C911" s="5" t="s">
        <v>3699</v>
      </c>
      <c r="D911" s="5" t="s">
        <v>3700</v>
      </c>
      <c r="E911" s="5" t="s">
        <v>3701</v>
      </c>
      <c r="F911" s="5" t="s">
        <v>3702</v>
      </c>
      <c r="G911" s="5" t="s">
        <v>3749</v>
      </c>
      <c r="H911" s="5" t="s">
        <v>3750</v>
      </c>
      <c r="I911" s="6" t="s">
        <v>39</v>
      </c>
      <c r="J911" s="6">
        <v>0</v>
      </c>
      <c r="K911" s="6">
        <v>430000000</v>
      </c>
      <c r="L911" s="5" t="s">
        <v>40</v>
      </c>
      <c r="M911" s="6" t="s">
        <v>94</v>
      </c>
      <c r="N911" s="6" t="s">
        <v>73</v>
      </c>
      <c r="O911" s="6" t="s">
        <v>43</v>
      </c>
      <c r="P911" s="6" t="s">
        <v>84</v>
      </c>
      <c r="Q911" s="6" t="s">
        <v>51</v>
      </c>
      <c r="R911" s="6" t="s">
        <v>96</v>
      </c>
      <c r="S911" s="6" t="s">
        <v>97</v>
      </c>
      <c r="T911" s="41">
        <v>150</v>
      </c>
      <c r="U911" s="41">
        <v>115.83</v>
      </c>
      <c r="V911" s="41">
        <f t="shared" si="71"/>
        <v>17374.5</v>
      </c>
      <c r="W911" s="41">
        <f t="shared" si="72"/>
        <v>19459.440000000002</v>
      </c>
      <c r="X911" s="6"/>
      <c r="Y911" s="6">
        <v>2016</v>
      </c>
      <c r="Z911" s="42"/>
    </row>
    <row r="912" spans="1:26" ht="51" x14ac:dyDescent="0.2">
      <c r="A912" s="6" t="s">
        <v>3751</v>
      </c>
      <c r="B912" s="5" t="s">
        <v>32</v>
      </c>
      <c r="C912" s="5" t="s">
        <v>3699</v>
      </c>
      <c r="D912" s="5" t="s">
        <v>3700</v>
      </c>
      <c r="E912" s="5" t="s">
        <v>3701</v>
      </c>
      <c r="F912" s="5" t="s">
        <v>3702</v>
      </c>
      <c r="G912" s="5" t="s">
        <v>3752</v>
      </c>
      <c r="H912" s="5" t="s">
        <v>3753</v>
      </c>
      <c r="I912" s="6" t="s">
        <v>39</v>
      </c>
      <c r="J912" s="6">
        <v>0</v>
      </c>
      <c r="K912" s="6">
        <v>430000000</v>
      </c>
      <c r="L912" s="5" t="s">
        <v>40</v>
      </c>
      <c r="M912" s="6" t="s">
        <v>94</v>
      </c>
      <c r="N912" s="6" t="s">
        <v>73</v>
      </c>
      <c r="O912" s="6" t="s">
        <v>43</v>
      </c>
      <c r="P912" s="6" t="s">
        <v>84</v>
      </c>
      <c r="Q912" s="6" t="s">
        <v>51</v>
      </c>
      <c r="R912" s="6" t="s">
        <v>96</v>
      </c>
      <c r="S912" s="6" t="s">
        <v>97</v>
      </c>
      <c r="T912" s="41">
        <v>150</v>
      </c>
      <c r="U912" s="41">
        <v>117.58499999999999</v>
      </c>
      <c r="V912" s="41">
        <f t="shared" si="71"/>
        <v>17637.75</v>
      </c>
      <c r="W912" s="41">
        <f t="shared" si="72"/>
        <v>19754.280000000002</v>
      </c>
      <c r="X912" s="6"/>
      <c r="Y912" s="6">
        <v>2016</v>
      </c>
      <c r="Z912" s="42"/>
    </row>
    <row r="913" spans="1:26" ht="51" x14ac:dyDescent="0.2">
      <c r="A913" s="6" t="s">
        <v>3754</v>
      </c>
      <c r="B913" s="5" t="s">
        <v>32</v>
      </c>
      <c r="C913" s="5" t="s">
        <v>3699</v>
      </c>
      <c r="D913" s="5" t="s">
        <v>3700</v>
      </c>
      <c r="E913" s="5" t="s">
        <v>3701</v>
      </c>
      <c r="F913" s="5" t="s">
        <v>3702</v>
      </c>
      <c r="G913" s="5" t="s">
        <v>3755</v>
      </c>
      <c r="H913" s="5" t="s">
        <v>3756</v>
      </c>
      <c r="I913" s="6" t="s">
        <v>39</v>
      </c>
      <c r="J913" s="6">
        <v>0</v>
      </c>
      <c r="K913" s="6">
        <v>430000000</v>
      </c>
      <c r="L913" s="5" t="s">
        <v>40</v>
      </c>
      <c r="M913" s="6" t="s">
        <v>94</v>
      </c>
      <c r="N913" s="6" t="s">
        <v>73</v>
      </c>
      <c r="O913" s="6" t="s">
        <v>43</v>
      </c>
      <c r="P913" s="6" t="s">
        <v>84</v>
      </c>
      <c r="Q913" s="6" t="s">
        <v>51</v>
      </c>
      <c r="R913" s="6" t="s">
        <v>96</v>
      </c>
      <c r="S913" s="6" t="s">
        <v>97</v>
      </c>
      <c r="T913" s="41">
        <v>150</v>
      </c>
      <c r="U913" s="41">
        <v>140.95349999999999</v>
      </c>
      <c r="V913" s="41">
        <f t="shared" si="71"/>
        <v>21143.024999999998</v>
      </c>
      <c r="W913" s="41">
        <f t="shared" si="72"/>
        <v>23680.187999999998</v>
      </c>
      <c r="X913" s="6"/>
      <c r="Y913" s="6">
        <v>2016</v>
      </c>
      <c r="Z913" s="42"/>
    </row>
    <row r="914" spans="1:26" ht="51" x14ac:dyDescent="0.2">
      <c r="A914" s="6" t="s">
        <v>3757</v>
      </c>
      <c r="B914" s="5" t="s">
        <v>32</v>
      </c>
      <c r="C914" s="5" t="s">
        <v>3699</v>
      </c>
      <c r="D914" s="5" t="s">
        <v>3700</v>
      </c>
      <c r="E914" s="5" t="s">
        <v>3701</v>
      </c>
      <c r="F914" s="5" t="s">
        <v>3702</v>
      </c>
      <c r="G914" s="5" t="s">
        <v>3758</v>
      </c>
      <c r="H914" s="5" t="s">
        <v>3759</v>
      </c>
      <c r="I914" s="6" t="s">
        <v>39</v>
      </c>
      <c r="J914" s="6">
        <v>0</v>
      </c>
      <c r="K914" s="6">
        <v>430000000</v>
      </c>
      <c r="L914" s="5" t="s">
        <v>40</v>
      </c>
      <c r="M914" s="6" t="s">
        <v>94</v>
      </c>
      <c r="N914" s="6" t="s">
        <v>73</v>
      </c>
      <c r="O914" s="6" t="s">
        <v>43</v>
      </c>
      <c r="P914" s="6" t="s">
        <v>84</v>
      </c>
      <c r="Q914" s="6" t="s">
        <v>51</v>
      </c>
      <c r="R914" s="6" t="s">
        <v>96</v>
      </c>
      <c r="S914" s="6" t="s">
        <v>97</v>
      </c>
      <c r="T914" s="41">
        <v>150</v>
      </c>
      <c r="U914" s="41">
        <v>141.75</v>
      </c>
      <c r="V914" s="41">
        <f t="shared" si="71"/>
        <v>21262.5</v>
      </c>
      <c r="W914" s="41">
        <f t="shared" si="72"/>
        <v>23814.000000000004</v>
      </c>
      <c r="X914" s="6"/>
      <c r="Y914" s="6">
        <v>2016</v>
      </c>
      <c r="Z914" s="42"/>
    </row>
    <row r="915" spans="1:26" ht="51" x14ac:dyDescent="0.2">
      <c r="A915" s="6" t="s">
        <v>3760</v>
      </c>
      <c r="B915" s="5" t="s">
        <v>32</v>
      </c>
      <c r="C915" s="5" t="s">
        <v>3699</v>
      </c>
      <c r="D915" s="5" t="s">
        <v>3700</v>
      </c>
      <c r="E915" s="5" t="s">
        <v>3701</v>
      </c>
      <c r="F915" s="5" t="s">
        <v>3702</v>
      </c>
      <c r="G915" s="5" t="s">
        <v>3761</v>
      </c>
      <c r="H915" s="5" t="s">
        <v>3762</v>
      </c>
      <c r="I915" s="6" t="s">
        <v>39</v>
      </c>
      <c r="J915" s="6">
        <v>0</v>
      </c>
      <c r="K915" s="6">
        <v>430000000</v>
      </c>
      <c r="L915" s="5" t="s">
        <v>40</v>
      </c>
      <c r="M915" s="6" t="s">
        <v>94</v>
      </c>
      <c r="N915" s="6" t="s">
        <v>73</v>
      </c>
      <c r="O915" s="6" t="s">
        <v>43</v>
      </c>
      <c r="P915" s="6" t="s">
        <v>84</v>
      </c>
      <c r="Q915" s="6" t="s">
        <v>51</v>
      </c>
      <c r="R915" s="6" t="s">
        <v>96</v>
      </c>
      <c r="S915" s="6" t="s">
        <v>97</v>
      </c>
      <c r="T915" s="41">
        <v>150</v>
      </c>
      <c r="U915" s="41">
        <v>192.91499999999999</v>
      </c>
      <c r="V915" s="41">
        <f t="shared" si="71"/>
        <v>28937.25</v>
      </c>
      <c r="W915" s="41">
        <f t="shared" si="72"/>
        <v>32409.720000000005</v>
      </c>
      <c r="X915" s="6"/>
      <c r="Y915" s="6">
        <v>2016</v>
      </c>
      <c r="Z915" s="42"/>
    </row>
    <row r="916" spans="1:26" ht="51" x14ac:dyDescent="0.2">
      <c r="A916" s="6" t="s">
        <v>3763</v>
      </c>
      <c r="B916" s="5" t="s">
        <v>32</v>
      </c>
      <c r="C916" s="5" t="s">
        <v>3699</v>
      </c>
      <c r="D916" s="5" t="s">
        <v>3700</v>
      </c>
      <c r="E916" s="5" t="s">
        <v>3701</v>
      </c>
      <c r="F916" s="5" t="s">
        <v>3702</v>
      </c>
      <c r="G916" s="5" t="s">
        <v>3764</v>
      </c>
      <c r="H916" s="5" t="s">
        <v>3765</v>
      </c>
      <c r="I916" s="6" t="s">
        <v>39</v>
      </c>
      <c r="J916" s="6">
        <v>0</v>
      </c>
      <c r="K916" s="6">
        <v>430000000</v>
      </c>
      <c r="L916" s="5" t="s">
        <v>40</v>
      </c>
      <c r="M916" s="6" t="s">
        <v>94</v>
      </c>
      <c r="N916" s="6" t="s">
        <v>73</v>
      </c>
      <c r="O916" s="6" t="s">
        <v>43</v>
      </c>
      <c r="P916" s="6" t="s">
        <v>84</v>
      </c>
      <c r="Q916" s="6" t="s">
        <v>51</v>
      </c>
      <c r="R916" s="6" t="s">
        <v>96</v>
      </c>
      <c r="S916" s="6" t="s">
        <v>97</v>
      </c>
      <c r="T916" s="41">
        <v>100</v>
      </c>
      <c r="U916" s="41">
        <v>193.03649999999999</v>
      </c>
      <c r="V916" s="41">
        <f t="shared" si="71"/>
        <v>19303.649999999998</v>
      </c>
      <c r="W916" s="41">
        <f t="shared" si="72"/>
        <v>21620.088</v>
      </c>
      <c r="X916" s="6"/>
      <c r="Y916" s="6">
        <v>2016</v>
      </c>
      <c r="Z916" s="42"/>
    </row>
    <row r="917" spans="1:26" ht="51" x14ac:dyDescent="0.2">
      <c r="A917" s="6" t="s">
        <v>3766</v>
      </c>
      <c r="B917" s="5" t="s">
        <v>32</v>
      </c>
      <c r="C917" s="5" t="s">
        <v>3699</v>
      </c>
      <c r="D917" s="5" t="s">
        <v>3700</v>
      </c>
      <c r="E917" s="5" t="s">
        <v>3701</v>
      </c>
      <c r="F917" s="5" t="s">
        <v>3702</v>
      </c>
      <c r="G917" s="5" t="s">
        <v>3767</v>
      </c>
      <c r="H917" s="5" t="s">
        <v>3768</v>
      </c>
      <c r="I917" s="6" t="s">
        <v>39</v>
      </c>
      <c r="J917" s="6">
        <v>0</v>
      </c>
      <c r="K917" s="6">
        <v>430000000</v>
      </c>
      <c r="L917" s="5" t="s">
        <v>40</v>
      </c>
      <c r="M917" s="6" t="s">
        <v>94</v>
      </c>
      <c r="N917" s="6" t="s">
        <v>73</v>
      </c>
      <c r="O917" s="6" t="s">
        <v>43</v>
      </c>
      <c r="P917" s="6" t="s">
        <v>84</v>
      </c>
      <c r="Q917" s="6" t="s">
        <v>51</v>
      </c>
      <c r="R917" s="6" t="s">
        <v>96</v>
      </c>
      <c r="S917" s="6" t="s">
        <v>97</v>
      </c>
      <c r="T917" s="41">
        <v>100</v>
      </c>
      <c r="U917" s="41">
        <v>211.96350000000001</v>
      </c>
      <c r="V917" s="41">
        <f t="shared" si="71"/>
        <v>21196.350000000002</v>
      </c>
      <c r="W917" s="41">
        <f t="shared" si="72"/>
        <v>23739.912000000004</v>
      </c>
      <c r="X917" s="6"/>
      <c r="Y917" s="6">
        <v>2016</v>
      </c>
      <c r="Z917" s="42"/>
    </row>
    <row r="918" spans="1:26" ht="51" x14ac:dyDescent="0.2">
      <c r="A918" s="6" t="s">
        <v>3769</v>
      </c>
      <c r="B918" s="5" t="s">
        <v>32</v>
      </c>
      <c r="C918" s="5" t="s">
        <v>3699</v>
      </c>
      <c r="D918" s="5" t="s">
        <v>3700</v>
      </c>
      <c r="E918" s="5" t="s">
        <v>3701</v>
      </c>
      <c r="F918" s="5" t="s">
        <v>3702</v>
      </c>
      <c r="G918" s="5" t="s">
        <v>3770</v>
      </c>
      <c r="H918" s="5" t="s">
        <v>3771</v>
      </c>
      <c r="I918" s="6" t="s">
        <v>39</v>
      </c>
      <c r="J918" s="6">
        <v>0</v>
      </c>
      <c r="K918" s="6">
        <v>430000000</v>
      </c>
      <c r="L918" s="5" t="s">
        <v>40</v>
      </c>
      <c r="M918" s="6" t="s">
        <v>94</v>
      </c>
      <c r="N918" s="6" t="s">
        <v>73</v>
      </c>
      <c r="O918" s="6" t="s">
        <v>43</v>
      </c>
      <c r="P918" s="6" t="s">
        <v>84</v>
      </c>
      <c r="Q918" s="6" t="s">
        <v>51</v>
      </c>
      <c r="R918" s="6" t="s">
        <v>96</v>
      </c>
      <c r="S918" s="6" t="s">
        <v>97</v>
      </c>
      <c r="T918" s="41">
        <v>100</v>
      </c>
      <c r="U918" s="41">
        <v>214.65</v>
      </c>
      <c r="V918" s="41">
        <f t="shared" si="71"/>
        <v>21465</v>
      </c>
      <c r="W918" s="41">
        <f t="shared" si="72"/>
        <v>24040.800000000003</v>
      </c>
      <c r="X918" s="6"/>
      <c r="Y918" s="6">
        <v>2016</v>
      </c>
      <c r="Z918" s="42"/>
    </row>
    <row r="919" spans="1:26" ht="51" x14ac:dyDescent="0.2">
      <c r="A919" s="6" t="s">
        <v>3772</v>
      </c>
      <c r="B919" s="5" t="s">
        <v>32</v>
      </c>
      <c r="C919" s="5" t="s">
        <v>3699</v>
      </c>
      <c r="D919" s="5" t="s">
        <v>3700</v>
      </c>
      <c r="E919" s="5" t="s">
        <v>3701</v>
      </c>
      <c r="F919" s="5" t="s">
        <v>3702</v>
      </c>
      <c r="G919" s="5" t="s">
        <v>3773</v>
      </c>
      <c r="H919" s="5" t="s">
        <v>3774</v>
      </c>
      <c r="I919" s="6" t="s">
        <v>39</v>
      </c>
      <c r="J919" s="6">
        <v>0</v>
      </c>
      <c r="K919" s="6">
        <v>430000000</v>
      </c>
      <c r="L919" s="5" t="s">
        <v>40</v>
      </c>
      <c r="M919" s="6" t="s">
        <v>94</v>
      </c>
      <c r="N919" s="6" t="s">
        <v>73</v>
      </c>
      <c r="O919" s="6" t="s">
        <v>43</v>
      </c>
      <c r="P919" s="6" t="s">
        <v>84</v>
      </c>
      <c r="Q919" s="6" t="s">
        <v>51</v>
      </c>
      <c r="R919" s="6" t="s">
        <v>96</v>
      </c>
      <c r="S919" s="6" t="s">
        <v>97</v>
      </c>
      <c r="T919" s="41">
        <v>50</v>
      </c>
      <c r="U919" s="41">
        <v>418.36500000000001</v>
      </c>
      <c r="V919" s="41">
        <f t="shared" si="71"/>
        <v>20918.25</v>
      </c>
      <c r="W919" s="41">
        <f t="shared" si="72"/>
        <v>23428.440000000002</v>
      </c>
      <c r="X919" s="6"/>
      <c r="Y919" s="6">
        <v>2016</v>
      </c>
      <c r="Z919" s="42"/>
    </row>
    <row r="920" spans="1:26" ht="51" x14ac:dyDescent="0.2">
      <c r="A920" s="6" t="s">
        <v>3775</v>
      </c>
      <c r="B920" s="5" t="s">
        <v>32</v>
      </c>
      <c r="C920" s="5" t="s">
        <v>3699</v>
      </c>
      <c r="D920" s="5" t="s">
        <v>3700</v>
      </c>
      <c r="E920" s="5" t="s">
        <v>3701</v>
      </c>
      <c r="F920" s="5" t="s">
        <v>3702</v>
      </c>
      <c r="G920" s="5" t="s">
        <v>3776</v>
      </c>
      <c r="H920" s="5" t="s">
        <v>3777</v>
      </c>
      <c r="I920" s="6" t="s">
        <v>39</v>
      </c>
      <c r="J920" s="6">
        <v>0</v>
      </c>
      <c r="K920" s="6">
        <v>430000000</v>
      </c>
      <c r="L920" s="5" t="s">
        <v>40</v>
      </c>
      <c r="M920" s="6" t="s">
        <v>94</v>
      </c>
      <c r="N920" s="6" t="s">
        <v>73</v>
      </c>
      <c r="O920" s="6" t="s">
        <v>43</v>
      </c>
      <c r="P920" s="6" t="s">
        <v>84</v>
      </c>
      <c r="Q920" s="6" t="s">
        <v>51</v>
      </c>
      <c r="R920" s="6" t="s">
        <v>96</v>
      </c>
      <c r="S920" s="6" t="s">
        <v>97</v>
      </c>
      <c r="T920" s="41">
        <v>50</v>
      </c>
      <c r="U920" s="41">
        <v>418.36500000000001</v>
      </c>
      <c r="V920" s="41">
        <f t="shared" si="71"/>
        <v>20918.25</v>
      </c>
      <c r="W920" s="41">
        <f t="shared" si="72"/>
        <v>23428.440000000002</v>
      </c>
      <c r="X920" s="6"/>
      <c r="Y920" s="6">
        <v>2016</v>
      </c>
      <c r="Z920" s="42"/>
    </row>
    <row r="921" spans="1:26" ht="51" x14ac:dyDescent="0.2">
      <c r="A921" s="6" t="s">
        <v>3778</v>
      </c>
      <c r="B921" s="5" t="s">
        <v>32</v>
      </c>
      <c r="C921" s="5" t="s">
        <v>3699</v>
      </c>
      <c r="D921" s="5" t="s">
        <v>3700</v>
      </c>
      <c r="E921" s="5" t="s">
        <v>3701</v>
      </c>
      <c r="F921" s="5" t="s">
        <v>3702</v>
      </c>
      <c r="G921" s="5" t="s">
        <v>3779</v>
      </c>
      <c r="H921" s="5" t="s">
        <v>3780</v>
      </c>
      <c r="I921" s="6" t="s">
        <v>39</v>
      </c>
      <c r="J921" s="6">
        <v>0</v>
      </c>
      <c r="K921" s="6">
        <v>430000000</v>
      </c>
      <c r="L921" s="5" t="s">
        <v>40</v>
      </c>
      <c r="M921" s="6" t="s">
        <v>94</v>
      </c>
      <c r="N921" s="6" t="s">
        <v>73</v>
      </c>
      <c r="O921" s="6" t="s">
        <v>43</v>
      </c>
      <c r="P921" s="6" t="s">
        <v>84</v>
      </c>
      <c r="Q921" s="6" t="s">
        <v>51</v>
      </c>
      <c r="R921" s="6" t="s">
        <v>96</v>
      </c>
      <c r="S921" s="6" t="s">
        <v>97</v>
      </c>
      <c r="T921" s="41">
        <v>100</v>
      </c>
      <c r="U921" s="41">
        <v>417.01499999999999</v>
      </c>
      <c r="V921" s="41">
        <f t="shared" si="71"/>
        <v>41701.5</v>
      </c>
      <c r="W921" s="41">
        <f t="shared" si="72"/>
        <v>46705.680000000008</v>
      </c>
      <c r="X921" s="6"/>
      <c r="Y921" s="6">
        <v>2016</v>
      </c>
      <c r="Z921" s="42"/>
    </row>
    <row r="922" spans="1:26" ht="51" x14ac:dyDescent="0.2">
      <c r="A922" s="6" t="s">
        <v>3781</v>
      </c>
      <c r="B922" s="5" t="s">
        <v>32</v>
      </c>
      <c r="C922" s="5" t="s">
        <v>3699</v>
      </c>
      <c r="D922" s="5" t="s">
        <v>3700</v>
      </c>
      <c r="E922" s="5" t="s">
        <v>3701</v>
      </c>
      <c r="F922" s="5" t="s">
        <v>3702</v>
      </c>
      <c r="G922" s="5" t="s">
        <v>3782</v>
      </c>
      <c r="H922" s="5" t="s">
        <v>3783</v>
      </c>
      <c r="I922" s="6" t="s">
        <v>39</v>
      </c>
      <c r="J922" s="6">
        <v>0</v>
      </c>
      <c r="K922" s="6">
        <v>430000000</v>
      </c>
      <c r="L922" s="5" t="s">
        <v>40</v>
      </c>
      <c r="M922" s="6" t="s">
        <v>94</v>
      </c>
      <c r="N922" s="6" t="s">
        <v>73</v>
      </c>
      <c r="O922" s="6" t="s">
        <v>43</v>
      </c>
      <c r="P922" s="6" t="s">
        <v>84</v>
      </c>
      <c r="Q922" s="6" t="s">
        <v>51</v>
      </c>
      <c r="R922" s="6" t="s">
        <v>96</v>
      </c>
      <c r="S922" s="6" t="s">
        <v>97</v>
      </c>
      <c r="T922" s="41">
        <v>50</v>
      </c>
      <c r="U922" s="41">
        <v>372.46499999999997</v>
      </c>
      <c r="V922" s="41">
        <f t="shared" si="71"/>
        <v>18623.25</v>
      </c>
      <c r="W922" s="41">
        <f t="shared" si="72"/>
        <v>20858.04</v>
      </c>
      <c r="X922" s="6"/>
      <c r="Y922" s="6">
        <v>2016</v>
      </c>
      <c r="Z922" s="42"/>
    </row>
    <row r="923" spans="1:26" ht="51" x14ac:dyDescent="0.2">
      <c r="A923" s="6" t="s">
        <v>3784</v>
      </c>
      <c r="B923" s="5" t="s">
        <v>32</v>
      </c>
      <c r="C923" s="5" t="s">
        <v>3699</v>
      </c>
      <c r="D923" s="5" t="s">
        <v>3700</v>
      </c>
      <c r="E923" s="5" t="s">
        <v>3701</v>
      </c>
      <c r="F923" s="5" t="s">
        <v>3702</v>
      </c>
      <c r="G923" s="5" t="s">
        <v>3785</v>
      </c>
      <c r="H923" s="5" t="s">
        <v>3786</v>
      </c>
      <c r="I923" s="6" t="s">
        <v>39</v>
      </c>
      <c r="J923" s="6">
        <v>0</v>
      </c>
      <c r="K923" s="6">
        <v>430000000</v>
      </c>
      <c r="L923" s="5" t="s">
        <v>40</v>
      </c>
      <c r="M923" s="6" t="s">
        <v>94</v>
      </c>
      <c r="N923" s="6" t="s">
        <v>73</v>
      </c>
      <c r="O923" s="6" t="s">
        <v>43</v>
      </c>
      <c r="P923" s="6" t="s">
        <v>84</v>
      </c>
      <c r="Q923" s="6" t="s">
        <v>51</v>
      </c>
      <c r="R923" s="6" t="s">
        <v>96</v>
      </c>
      <c r="S923" s="6" t="s">
        <v>97</v>
      </c>
      <c r="T923" s="41">
        <v>50</v>
      </c>
      <c r="U923" s="41">
        <v>373.54500000000002</v>
      </c>
      <c r="V923" s="41">
        <f t="shared" si="71"/>
        <v>18677.25</v>
      </c>
      <c r="W923" s="41">
        <f t="shared" si="72"/>
        <v>20918.52</v>
      </c>
      <c r="X923" s="6"/>
      <c r="Y923" s="6">
        <v>2016</v>
      </c>
      <c r="Z923" s="42"/>
    </row>
    <row r="924" spans="1:26" ht="51" x14ac:dyDescent="0.2">
      <c r="A924" s="6" t="s">
        <v>3787</v>
      </c>
      <c r="B924" s="5" t="s">
        <v>32</v>
      </c>
      <c r="C924" s="5" t="s">
        <v>3699</v>
      </c>
      <c r="D924" s="5" t="s">
        <v>3700</v>
      </c>
      <c r="E924" s="5" t="s">
        <v>3701</v>
      </c>
      <c r="F924" s="5" t="s">
        <v>3702</v>
      </c>
      <c r="G924" s="5" t="s">
        <v>3788</v>
      </c>
      <c r="H924" s="5" t="s">
        <v>3789</v>
      </c>
      <c r="I924" s="6" t="s">
        <v>39</v>
      </c>
      <c r="J924" s="6">
        <v>0</v>
      </c>
      <c r="K924" s="6">
        <v>430000000</v>
      </c>
      <c r="L924" s="5" t="s">
        <v>40</v>
      </c>
      <c r="M924" s="6" t="s">
        <v>94</v>
      </c>
      <c r="N924" s="6" t="s">
        <v>73</v>
      </c>
      <c r="O924" s="6" t="s">
        <v>43</v>
      </c>
      <c r="P924" s="6" t="s">
        <v>84</v>
      </c>
      <c r="Q924" s="6" t="s">
        <v>51</v>
      </c>
      <c r="R924" s="6" t="s">
        <v>96</v>
      </c>
      <c r="S924" s="6" t="s">
        <v>97</v>
      </c>
      <c r="T924" s="41">
        <v>100</v>
      </c>
      <c r="U924" s="41">
        <v>374.22</v>
      </c>
      <c r="V924" s="41">
        <f t="shared" si="71"/>
        <v>37422</v>
      </c>
      <c r="W924" s="41">
        <f t="shared" si="72"/>
        <v>41912.640000000007</v>
      </c>
      <c r="X924" s="6"/>
      <c r="Y924" s="6">
        <v>2016</v>
      </c>
      <c r="Z924" s="42"/>
    </row>
    <row r="925" spans="1:26" ht="51" x14ac:dyDescent="0.2">
      <c r="A925" s="6" t="s">
        <v>3790</v>
      </c>
      <c r="B925" s="5" t="s">
        <v>32</v>
      </c>
      <c r="C925" s="5" t="s">
        <v>3699</v>
      </c>
      <c r="D925" s="5" t="s">
        <v>3700</v>
      </c>
      <c r="E925" s="5" t="s">
        <v>3701</v>
      </c>
      <c r="F925" s="5" t="s">
        <v>3702</v>
      </c>
      <c r="G925" s="5" t="s">
        <v>3791</v>
      </c>
      <c r="H925" s="5" t="s">
        <v>3792</v>
      </c>
      <c r="I925" s="6" t="s">
        <v>39</v>
      </c>
      <c r="J925" s="6">
        <v>0</v>
      </c>
      <c r="K925" s="6">
        <v>430000000</v>
      </c>
      <c r="L925" s="5" t="s">
        <v>40</v>
      </c>
      <c r="M925" s="6" t="s">
        <v>94</v>
      </c>
      <c r="N925" s="6" t="s">
        <v>73</v>
      </c>
      <c r="O925" s="6" t="s">
        <v>43</v>
      </c>
      <c r="P925" s="6" t="s">
        <v>84</v>
      </c>
      <c r="Q925" s="6" t="s">
        <v>51</v>
      </c>
      <c r="R925" s="6" t="s">
        <v>96</v>
      </c>
      <c r="S925" s="6" t="s">
        <v>97</v>
      </c>
      <c r="T925" s="41">
        <v>100</v>
      </c>
      <c r="U925" s="41">
        <v>484.137</v>
      </c>
      <c r="V925" s="41">
        <f t="shared" si="71"/>
        <v>48413.7</v>
      </c>
      <c r="W925" s="41">
        <f t="shared" si="72"/>
        <v>54223.344000000005</v>
      </c>
      <c r="X925" s="6"/>
      <c r="Y925" s="6">
        <v>2016</v>
      </c>
      <c r="Z925" s="42"/>
    </row>
    <row r="926" spans="1:26" ht="51" x14ac:dyDescent="0.2">
      <c r="A926" s="6" t="s">
        <v>3793</v>
      </c>
      <c r="B926" s="5" t="s">
        <v>32</v>
      </c>
      <c r="C926" s="5" t="s">
        <v>3699</v>
      </c>
      <c r="D926" s="5" t="s">
        <v>3700</v>
      </c>
      <c r="E926" s="5" t="s">
        <v>3701</v>
      </c>
      <c r="F926" s="5" t="s">
        <v>3702</v>
      </c>
      <c r="G926" s="5" t="s">
        <v>3794</v>
      </c>
      <c r="H926" s="5" t="s">
        <v>3795</v>
      </c>
      <c r="I926" s="6" t="s">
        <v>39</v>
      </c>
      <c r="J926" s="6">
        <v>0</v>
      </c>
      <c r="K926" s="6">
        <v>430000000</v>
      </c>
      <c r="L926" s="5" t="s">
        <v>40</v>
      </c>
      <c r="M926" s="6" t="s">
        <v>94</v>
      </c>
      <c r="N926" s="6" t="s">
        <v>73</v>
      </c>
      <c r="O926" s="6" t="s">
        <v>43</v>
      </c>
      <c r="P926" s="6" t="s">
        <v>84</v>
      </c>
      <c r="Q926" s="6" t="s">
        <v>51</v>
      </c>
      <c r="R926" s="6" t="s">
        <v>96</v>
      </c>
      <c r="S926" s="6" t="s">
        <v>97</v>
      </c>
      <c r="T926" s="41">
        <v>100</v>
      </c>
      <c r="U926" s="41">
        <v>483.16500000000002</v>
      </c>
      <c r="V926" s="41">
        <f t="shared" si="71"/>
        <v>48316.5</v>
      </c>
      <c r="W926" s="41">
        <f t="shared" si="72"/>
        <v>54114.48</v>
      </c>
      <c r="X926" s="6"/>
      <c r="Y926" s="6">
        <v>2016</v>
      </c>
      <c r="Z926" s="42"/>
    </row>
    <row r="927" spans="1:26" ht="51" x14ac:dyDescent="0.2">
      <c r="A927" s="6" t="s">
        <v>3796</v>
      </c>
      <c r="B927" s="5" t="s">
        <v>32</v>
      </c>
      <c r="C927" s="5" t="s">
        <v>3699</v>
      </c>
      <c r="D927" s="5" t="s">
        <v>3700</v>
      </c>
      <c r="E927" s="5" t="s">
        <v>3701</v>
      </c>
      <c r="F927" s="5" t="s">
        <v>3702</v>
      </c>
      <c r="G927" s="5" t="s">
        <v>3797</v>
      </c>
      <c r="H927" s="5" t="s">
        <v>3798</v>
      </c>
      <c r="I927" s="6" t="s">
        <v>39</v>
      </c>
      <c r="J927" s="6">
        <v>0</v>
      </c>
      <c r="K927" s="6">
        <v>430000000</v>
      </c>
      <c r="L927" s="5" t="s">
        <v>40</v>
      </c>
      <c r="M927" s="6" t="s">
        <v>94</v>
      </c>
      <c r="N927" s="6" t="s">
        <v>73</v>
      </c>
      <c r="O927" s="6" t="s">
        <v>43</v>
      </c>
      <c r="P927" s="6" t="s">
        <v>84</v>
      </c>
      <c r="Q927" s="6" t="s">
        <v>51</v>
      </c>
      <c r="R927" s="6" t="s">
        <v>96</v>
      </c>
      <c r="S927" s="6" t="s">
        <v>97</v>
      </c>
      <c r="T927" s="41">
        <v>100</v>
      </c>
      <c r="U927" s="41">
        <v>487.62</v>
      </c>
      <c r="V927" s="41">
        <f t="shared" si="71"/>
        <v>48762</v>
      </c>
      <c r="W927" s="41">
        <f t="shared" si="72"/>
        <v>54613.440000000002</v>
      </c>
      <c r="X927" s="6"/>
      <c r="Y927" s="6">
        <v>2016</v>
      </c>
      <c r="Z927" s="42"/>
    </row>
    <row r="928" spans="1:26" ht="51" x14ac:dyDescent="0.2">
      <c r="A928" s="6" t="s">
        <v>3799</v>
      </c>
      <c r="B928" s="5" t="s">
        <v>32</v>
      </c>
      <c r="C928" s="5" t="s">
        <v>3800</v>
      </c>
      <c r="D928" s="5" t="s">
        <v>1150</v>
      </c>
      <c r="E928" s="5" t="s">
        <v>3801</v>
      </c>
      <c r="F928" s="5" t="s">
        <v>3802</v>
      </c>
      <c r="G928" s="5" t="s">
        <v>3803</v>
      </c>
      <c r="H928" s="5" t="s">
        <v>3804</v>
      </c>
      <c r="I928" s="6" t="s">
        <v>47</v>
      </c>
      <c r="J928" s="6">
        <v>0</v>
      </c>
      <c r="K928" s="6">
        <v>430000000</v>
      </c>
      <c r="L928" s="5" t="s">
        <v>40</v>
      </c>
      <c r="M928" s="6" t="s">
        <v>41</v>
      </c>
      <c r="N928" s="6" t="s">
        <v>73</v>
      </c>
      <c r="O928" s="6" t="s">
        <v>43</v>
      </c>
      <c r="P928" s="6" t="s">
        <v>84</v>
      </c>
      <c r="Q928" s="6" t="s">
        <v>51</v>
      </c>
      <c r="R928" s="6" t="s">
        <v>85</v>
      </c>
      <c r="S928" s="6" t="s">
        <v>86</v>
      </c>
      <c r="T928" s="41">
        <v>1000</v>
      </c>
      <c r="U928" s="41">
        <v>4320</v>
      </c>
      <c r="V928" s="41"/>
      <c r="W928" s="41"/>
      <c r="X928" s="6"/>
      <c r="Y928" s="6">
        <v>2016</v>
      </c>
      <c r="Z928" s="42"/>
    </row>
    <row r="929" spans="1:26" ht="51" x14ac:dyDescent="0.2">
      <c r="A929" s="6" t="s">
        <v>3805</v>
      </c>
      <c r="B929" s="5" t="s">
        <v>32</v>
      </c>
      <c r="C929" s="5" t="s">
        <v>3800</v>
      </c>
      <c r="D929" s="5" t="s">
        <v>1150</v>
      </c>
      <c r="E929" s="5" t="s">
        <v>3801</v>
      </c>
      <c r="F929" s="5" t="s">
        <v>3802</v>
      </c>
      <c r="G929" s="5" t="s">
        <v>3803</v>
      </c>
      <c r="H929" s="5" t="s">
        <v>3806</v>
      </c>
      <c r="I929" s="6" t="s">
        <v>47</v>
      </c>
      <c r="J929" s="6">
        <v>0</v>
      </c>
      <c r="K929" s="6">
        <v>430000000</v>
      </c>
      <c r="L929" s="5" t="s">
        <v>40</v>
      </c>
      <c r="M929" s="6" t="s">
        <v>591</v>
      </c>
      <c r="N929" s="6" t="s">
        <v>73</v>
      </c>
      <c r="O929" s="6" t="s">
        <v>43</v>
      </c>
      <c r="P929" s="6" t="s">
        <v>84</v>
      </c>
      <c r="Q929" s="6" t="s">
        <v>51</v>
      </c>
      <c r="R929" s="6" t="s">
        <v>85</v>
      </c>
      <c r="S929" s="6" t="s">
        <v>86</v>
      </c>
      <c r="T929" s="41">
        <v>1000</v>
      </c>
      <c r="U929" s="41">
        <v>4320</v>
      </c>
      <c r="V929" s="41">
        <f t="shared" ref="V929:V941" si="73">T929*U929</f>
        <v>4320000</v>
      </c>
      <c r="W929" s="41">
        <f t="shared" ref="W929:W941" si="74">V929*1.12</f>
        <v>4838400</v>
      </c>
      <c r="X929" s="6"/>
      <c r="Y929" s="6">
        <v>2016</v>
      </c>
      <c r="Z929" s="6" t="s">
        <v>2909</v>
      </c>
    </row>
    <row r="930" spans="1:26" ht="51" x14ac:dyDescent="0.2">
      <c r="A930" s="6" t="s">
        <v>3807</v>
      </c>
      <c r="B930" s="5" t="s">
        <v>32</v>
      </c>
      <c r="C930" s="5" t="s">
        <v>3808</v>
      </c>
      <c r="D930" s="5" t="s">
        <v>3809</v>
      </c>
      <c r="E930" s="5" t="s">
        <v>3810</v>
      </c>
      <c r="F930" s="5" t="s">
        <v>3811</v>
      </c>
      <c r="G930" s="5" t="s">
        <v>3812</v>
      </c>
      <c r="H930" s="5" t="s">
        <v>3813</v>
      </c>
      <c r="I930" s="6" t="s">
        <v>39</v>
      </c>
      <c r="J930" s="6">
        <v>0</v>
      </c>
      <c r="K930" s="6">
        <v>430000000</v>
      </c>
      <c r="L930" s="5" t="s">
        <v>40</v>
      </c>
      <c r="M930" s="6" t="s">
        <v>41</v>
      </c>
      <c r="N930" s="6" t="s">
        <v>73</v>
      </c>
      <c r="O930" s="6" t="s">
        <v>43</v>
      </c>
      <c r="P930" s="6" t="s">
        <v>84</v>
      </c>
      <c r="Q930" s="6" t="s">
        <v>51</v>
      </c>
      <c r="R930" s="6" t="s">
        <v>85</v>
      </c>
      <c r="S930" s="6" t="s">
        <v>86</v>
      </c>
      <c r="T930" s="41">
        <v>100</v>
      </c>
      <c r="U930" s="41">
        <v>244.35</v>
      </c>
      <c r="V930" s="41">
        <f t="shared" si="73"/>
        <v>24435</v>
      </c>
      <c r="W930" s="41">
        <f t="shared" si="74"/>
        <v>27367.200000000004</v>
      </c>
      <c r="X930" s="6"/>
      <c r="Y930" s="6">
        <v>2016</v>
      </c>
      <c r="Z930" s="42"/>
    </row>
    <row r="931" spans="1:26" ht="51" x14ac:dyDescent="0.2">
      <c r="A931" s="6" t="s">
        <v>3814</v>
      </c>
      <c r="B931" s="5" t="s">
        <v>32</v>
      </c>
      <c r="C931" s="5" t="s">
        <v>3815</v>
      </c>
      <c r="D931" s="5" t="s">
        <v>3809</v>
      </c>
      <c r="E931" s="5" t="s">
        <v>3810</v>
      </c>
      <c r="F931" s="5" t="s">
        <v>3816</v>
      </c>
      <c r="G931" s="5" t="s">
        <v>3817</v>
      </c>
      <c r="H931" s="5" t="s">
        <v>3818</v>
      </c>
      <c r="I931" s="6" t="s">
        <v>39</v>
      </c>
      <c r="J931" s="6">
        <v>0</v>
      </c>
      <c r="K931" s="6">
        <v>430000000</v>
      </c>
      <c r="L931" s="5" t="s">
        <v>40</v>
      </c>
      <c r="M931" s="6" t="s">
        <v>41</v>
      </c>
      <c r="N931" s="6" t="s">
        <v>73</v>
      </c>
      <c r="O931" s="6" t="s">
        <v>43</v>
      </c>
      <c r="P931" s="6" t="s">
        <v>84</v>
      </c>
      <c r="Q931" s="6" t="s">
        <v>51</v>
      </c>
      <c r="R931" s="6" t="s">
        <v>85</v>
      </c>
      <c r="S931" s="6" t="s">
        <v>86</v>
      </c>
      <c r="T931" s="41">
        <v>100</v>
      </c>
      <c r="U931" s="41">
        <v>265.95</v>
      </c>
      <c r="V931" s="41">
        <f t="shared" si="73"/>
        <v>26595</v>
      </c>
      <c r="W931" s="41">
        <f t="shared" si="74"/>
        <v>29786.400000000001</v>
      </c>
      <c r="X931" s="6"/>
      <c r="Y931" s="6">
        <v>2016</v>
      </c>
      <c r="Z931" s="42"/>
    </row>
    <row r="932" spans="1:26" ht="51" x14ac:dyDescent="0.2">
      <c r="A932" s="6" t="s">
        <v>3819</v>
      </c>
      <c r="B932" s="5" t="s">
        <v>32</v>
      </c>
      <c r="C932" s="5" t="s">
        <v>3820</v>
      </c>
      <c r="D932" s="5" t="s">
        <v>3809</v>
      </c>
      <c r="E932" s="5" t="s">
        <v>3810</v>
      </c>
      <c r="F932" s="5" t="s">
        <v>3821</v>
      </c>
      <c r="G932" s="5" t="s">
        <v>3822</v>
      </c>
      <c r="H932" s="5" t="s">
        <v>3823</v>
      </c>
      <c r="I932" s="6" t="s">
        <v>39</v>
      </c>
      <c r="J932" s="6">
        <v>0</v>
      </c>
      <c r="K932" s="6">
        <v>430000000</v>
      </c>
      <c r="L932" s="5" t="s">
        <v>40</v>
      </c>
      <c r="M932" s="6" t="s">
        <v>41</v>
      </c>
      <c r="N932" s="6" t="s">
        <v>73</v>
      </c>
      <c r="O932" s="6" t="s">
        <v>43</v>
      </c>
      <c r="P932" s="6" t="s">
        <v>84</v>
      </c>
      <c r="Q932" s="6" t="s">
        <v>51</v>
      </c>
      <c r="R932" s="6" t="s">
        <v>85</v>
      </c>
      <c r="S932" s="6" t="s">
        <v>86</v>
      </c>
      <c r="T932" s="41">
        <v>100</v>
      </c>
      <c r="U932" s="41">
        <v>504.9</v>
      </c>
      <c r="V932" s="41">
        <f t="shared" si="73"/>
        <v>50490</v>
      </c>
      <c r="W932" s="41">
        <f t="shared" si="74"/>
        <v>56548.800000000003</v>
      </c>
      <c r="X932" s="6"/>
      <c r="Y932" s="6">
        <v>2016</v>
      </c>
      <c r="Z932" s="42"/>
    </row>
    <row r="933" spans="1:26" ht="140.25" x14ac:dyDescent="0.2">
      <c r="A933" s="6" t="s">
        <v>3824</v>
      </c>
      <c r="B933" s="5" t="s">
        <v>32</v>
      </c>
      <c r="C933" s="5" t="s">
        <v>3825</v>
      </c>
      <c r="D933" s="5" t="s">
        <v>3096</v>
      </c>
      <c r="E933" s="5" t="s">
        <v>3826</v>
      </c>
      <c r="F933" s="5" t="s">
        <v>3827</v>
      </c>
      <c r="G933" s="5" t="s">
        <v>3828</v>
      </c>
      <c r="H933" s="5" t="s">
        <v>3829</v>
      </c>
      <c r="I933" s="6" t="s">
        <v>60</v>
      </c>
      <c r="J933" s="6">
        <v>0</v>
      </c>
      <c r="K933" s="6">
        <v>430000000</v>
      </c>
      <c r="L933" s="5" t="s">
        <v>40</v>
      </c>
      <c r="M933" s="6" t="s">
        <v>41</v>
      </c>
      <c r="N933" s="6" t="s">
        <v>73</v>
      </c>
      <c r="O933" s="6" t="s">
        <v>43</v>
      </c>
      <c r="P933" s="6" t="s">
        <v>84</v>
      </c>
      <c r="Q933" s="6" t="s">
        <v>51</v>
      </c>
      <c r="R933" s="6" t="s">
        <v>96</v>
      </c>
      <c r="S933" s="6" t="s">
        <v>97</v>
      </c>
      <c r="T933" s="41">
        <v>10</v>
      </c>
      <c r="U933" s="41">
        <v>47000</v>
      </c>
      <c r="V933" s="41">
        <f t="shared" si="73"/>
        <v>470000</v>
      </c>
      <c r="W933" s="41">
        <f t="shared" si="74"/>
        <v>526400</v>
      </c>
      <c r="X933" s="6"/>
      <c r="Y933" s="6">
        <v>2016</v>
      </c>
      <c r="Z933" s="42"/>
    </row>
    <row r="934" spans="1:26" ht="140.25" x14ac:dyDescent="0.2">
      <c r="A934" s="6" t="s">
        <v>3830</v>
      </c>
      <c r="B934" s="5" t="s">
        <v>32</v>
      </c>
      <c r="C934" s="5" t="s">
        <v>3825</v>
      </c>
      <c r="D934" s="5" t="s">
        <v>3096</v>
      </c>
      <c r="E934" s="5" t="s">
        <v>3826</v>
      </c>
      <c r="F934" s="5" t="s">
        <v>3827</v>
      </c>
      <c r="G934" s="5" t="s">
        <v>3831</v>
      </c>
      <c r="H934" s="5" t="s">
        <v>3832</v>
      </c>
      <c r="I934" s="6" t="s">
        <v>60</v>
      </c>
      <c r="J934" s="6">
        <v>0</v>
      </c>
      <c r="K934" s="6">
        <v>430000000</v>
      </c>
      <c r="L934" s="5" t="s">
        <v>40</v>
      </c>
      <c r="M934" s="6" t="s">
        <v>41</v>
      </c>
      <c r="N934" s="6" t="s">
        <v>73</v>
      </c>
      <c r="O934" s="6" t="s">
        <v>43</v>
      </c>
      <c r="P934" s="6" t="s">
        <v>84</v>
      </c>
      <c r="Q934" s="6" t="s">
        <v>51</v>
      </c>
      <c r="R934" s="6" t="s">
        <v>96</v>
      </c>
      <c r="S934" s="6" t="s">
        <v>97</v>
      </c>
      <c r="T934" s="41">
        <v>5</v>
      </c>
      <c r="U934" s="41">
        <v>47000</v>
      </c>
      <c r="V934" s="41">
        <f t="shared" si="73"/>
        <v>235000</v>
      </c>
      <c r="W934" s="41">
        <f t="shared" si="74"/>
        <v>263200</v>
      </c>
      <c r="X934" s="6"/>
      <c r="Y934" s="6">
        <v>2016</v>
      </c>
      <c r="Z934" s="42"/>
    </row>
    <row r="935" spans="1:26" ht="51" x14ac:dyDescent="0.2">
      <c r="A935" s="6" t="s">
        <v>3833</v>
      </c>
      <c r="B935" s="5" t="s">
        <v>32</v>
      </c>
      <c r="C935" s="5" t="s">
        <v>3834</v>
      </c>
      <c r="D935" s="5" t="s">
        <v>3835</v>
      </c>
      <c r="E935" s="5" t="s">
        <v>3836</v>
      </c>
      <c r="F935" s="5" t="s">
        <v>3837</v>
      </c>
      <c r="G935" s="5" t="s">
        <v>3838</v>
      </c>
      <c r="H935" s="5" t="s">
        <v>3839</v>
      </c>
      <c r="I935" s="6" t="s">
        <v>39</v>
      </c>
      <c r="J935" s="6">
        <v>0</v>
      </c>
      <c r="K935" s="6">
        <v>430000000</v>
      </c>
      <c r="L935" s="5" t="s">
        <v>40</v>
      </c>
      <c r="M935" s="6" t="s">
        <v>41</v>
      </c>
      <c r="N935" s="6" t="s">
        <v>73</v>
      </c>
      <c r="O935" s="6" t="s">
        <v>43</v>
      </c>
      <c r="P935" s="6" t="s">
        <v>84</v>
      </c>
      <c r="Q935" s="6" t="s">
        <v>51</v>
      </c>
      <c r="R935" s="6" t="s">
        <v>96</v>
      </c>
      <c r="S935" s="6" t="s">
        <v>97</v>
      </c>
      <c r="T935" s="41">
        <v>2</v>
      </c>
      <c r="U935" s="41">
        <v>14445</v>
      </c>
      <c r="V935" s="41">
        <f t="shared" si="73"/>
        <v>28890</v>
      </c>
      <c r="W935" s="41">
        <f t="shared" si="74"/>
        <v>32356.800000000003</v>
      </c>
      <c r="X935" s="6"/>
      <c r="Y935" s="6">
        <v>2016</v>
      </c>
      <c r="Z935" s="42"/>
    </row>
    <row r="936" spans="1:26" ht="51" x14ac:dyDescent="0.2">
      <c r="A936" s="6" t="s">
        <v>3840</v>
      </c>
      <c r="B936" s="5" t="s">
        <v>32</v>
      </c>
      <c r="C936" s="5" t="s">
        <v>3841</v>
      </c>
      <c r="D936" s="5" t="s">
        <v>3842</v>
      </c>
      <c r="E936" s="5" t="s">
        <v>3843</v>
      </c>
      <c r="F936" s="5" t="s">
        <v>3844</v>
      </c>
      <c r="G936" s="5" t="s">
        <v>3845</v>
      </c>
      <c r="H936" s="5" t="s">
        <v>3846</v>
      </c>
      <c r="I936" s="6" t="s">
        <v>39</v>
      </c>
      <c r="J936" s="6">
        <v>0</v>
      </c>
      <c r="K936" s="6">
        <v>430000000</v>
      </c>
      <c r="L936" s="5" t="s">
        <v>40</v>
      </c>
      <c r="M936" s="6" t="s">
        <v>41</v>
      </c>
      <c r="N936" s="6" t="s">
        <v>73</v>
      </c>
      <c r="O936" s="6" t="s">
        <v>43</v>
      </c>
      <c r="P936" s="6" t="s">
        <v>84</v>
      </c>
      <c r="Q936" s="6" t="s">
        <v>51</v>
      </c>
      <c r="R936" s="6">
        <v>166</v>
      </c>
      <c r="S936" s="6" t="s">
        <v>152</v>
      </c>
      <c r="T936" s="41">
        <v>100</v>
      </c>
      <c r="U936" s="41">
        <v>1228.5</v>
      </c>
      <c r="V936" s="41">
        <f t="shared" si="73"/>
        <v>122850</v>
      </c>
      <c r="W936" s="41">
        <f t="shared" si="74"/>
        <v>137592</v>
      </c>
      <c r="X936" s="6"/>
      <c r="Y936" s="6">
        <v>2016</v>
      </c>
      <c r="Z936" s="42"/>
    </row>
    <row r="937" spans="1:26" ht="51" x14ac:dyDescent="0.2">
      <c r="A937" s="6" t="s">
        <v>3847</v>
      </c>
      <c r="B937" s="5" t="s">
        <v>32</v>
      </c>
      <c r="C937" s="5" t="s">
        <v>3848</v>
      </c>
      <c r="D937" s="5" t="s">
        <v>3842</v>
      </c>
      <c r="E937" s="5" t="s">
        <v>3849</v>
      </c>
      <c r="F937" s="5" t="s">
        <v>3850</v>
      </c>
      <c r="G937" s="5" t="s">
        <v>3851</v>
      </c>
      <c r="H937" s="5" t="s">
        <v>3852</v>
      </c>
      <c r="I937" s="6" t="s">
        <v>39</v>
      </c>
      <c r="J937" s="6">
        <v>0</v>
      </c>
      <c r="K937" s="6">
        <v>430000000</v>
      </c>
      <c r="L937" s="5" t="s">
        <v>40</v>
      </c>
      <c r="M937" s="6" t="s">
        <v>41</v>
      </c>
      <c r="N937" s="6" t="s">
        <v>73</v>
      </c>
      <c r="O937" s="6" t="s">
        <v>43</v>
      </c>
      <c r="P937" s="6" t="s">
        <v>84</v>
      </c>
      <c r="Q937" s="6" t="s">
        <v>51</v>
      </c>
      <c r="R937" s="6">
        <v>166</v>
      </c>
      <c r="S937" s="6" t="s">
        <v>152</v>
      </c>
      <c r="T937" s="41">
        <v>50</v>
      </c>
      <c r="U937" s="41">
        <v>3650.4</v>
      </c>
      <c r="V937" s="41">
        <f t="shared" si="73"/>
        <v>182520</v>
      </c>
      <c r="W937" s="41">
        <f t="shared" si="74"/>
        <v>204422.40000000002</v>
      </c>
      <c r="X937" s="6"/>
      <c r="Y937" s="6">
        <v>2016</v>
      </c>
      <c r="Z937" s="42"/>
    </row>
    <row r="938" spans="1:26" ht="51" x14ac:dyDescent="0.2">
      <c r="A938" s="6" t="s">
        <v>3853</v>
      </c>
      <c r="B938" s="5" t="s">
        <v>32</v>
      </c>
      <c r="C938" s="5" t="s">
        <v>3854</v>
      </c>
      <c r="D938" s="5" t="s">
        <v>3855</v>
      </c>
      <c r="E938" s="5" t="s">
        <v>3856</v>
      </c>
      <c r="F938" s="5" t="s">
        <v>3857</v>
      </c>
      <c r="G938" s="5" t="s">
        <v>3858</v>
      </c>
      <c r="H938" s="5" t="s">
        <v>3859</v>
      </c>
      <c r="I938" s="6" t="s">
        <v>39</v>
      </c>
      <c r="J938" s="6">
        <v>0</v>
      </c>
      <c r="K938" s="6">
        <v>430000000</v>
      </c>
      <c r="L938" s="5" t="s">
        <v>40</v>
      </c>
      <c r="M938" s="6" t="s">
        <v>94</v>
      </c>
      <c r="N938" s="6" t="s">
        <v>73</v>
      </c>
      <c r="O938" s="6" t="s">
        <v>43</v>
      </c>
      <c r="P938" s="6" t="s">
        <v>84</v>
      </c>
      <c r="Q938" s="6" t="s">
        <v>51</v>
      </c>
      <c r="R938" s="6" t="s">
        <v>96</v>
      </c>
      <c r="S938" s="6" t="s">
        <v>97</v>
      </c>
      <c r="T938" s="41">
        <v>2</v>
      </c>
      <c r="U938" s="41">
        <v>15000</v>
      </c>
      <c r="V938" s="41">
        <f t="shared" si="73"/>
        <v>30000</v>
      </c>
      <c r="W938" s="41">
        <f t="shared" si="74"/>
        <v>33600</v>
      </c>
      <c r="X938" s="6"/>
      <c r="Y938" s="6">
        <v>2016</v>
      </c>
      <c r="Z938" s="42"/>
    </row>
    <row r="939" spans="1:26" ht="51" x14ac:dyDescent="0.2">
      <c r="A939" s="6" t="s">
        <v>3860</v>
      </c>
      <c r="B939" s="5" t="s">
        <v>32</v>
      </c>
      <c r="C939" s="5" t="s">
        <v>3854</v>
      </c>
      <c r="D939" s="5" t="s">
        <v>3855</v>
      </c>
      <c r="E939" s="5" t="s">
        <v>3856</v>
      </c>
      <c r="F939" s="5" t="s">
        <v>3857</v>
      </c>
      <c r="G939" s="5" t="s">
        <v>3858</v>
      </c>
      <c r="H939" s="5" t="s">
        <v>3859</v>
      </c>
      <c r="I939" s="6" t="s">
        <v>39</v>
      </c>
      <c r="J939" s="6">
        <v>0</v>
      </c>
      <c r="K939" s="6">
        <v>430000000</v>
      </c>
      <c r="L939" s="5" t="s">
        <v>40</v>
      </c>
      <c r="M939" s="6" t="s">
        <v>94</v>
      </c>
      <c r="N939" s="6" t="s">
        <v>73</v>
      </c>
      <c r="O939" s="6" t="s">
        <v>43</v>
      </c>
      <c r="P939" s="6" t="s">
        <v>84</v>
      </c>
      <c r="Q939" s="6" t="s">
        <v>51</v>
      </c>
      <c r="R939" s="6" t="s">
        <v>96</v>
      </c>
      <c r="S939" s="6" t="s">
        <v>97</v>
      </c>
      <c r="T939" s="41">
        <v>2</v>
      </c>
      <c r="U939" s="41">
        <v>15000</v>
      </c>
      <c r="V939" s="41">
        <f t="shared" si="73"/>
        <v>30000</v>
      </c>
      <c r="W939" s="41">
        <f t="shared" si="74"/>
        <v>33600</v>
      </c>
      <c r="X939" s="6"/>
      <c r="Y939" s="6">
        <v>2016</v>
      </c>
      <c r="Z939" s="42"/>
    </row>
    <row r="940" spans="1:26" ht="51" x14ac:dyDescent="0.2">
      <c r="A940" s="6" t="s">
        <v>3861</v>
      </c>
      <c r="B940" s="5" t="s">
        <v>32</v>
      </c>
      <c r="C940" s="5" t="s">
        <v>3862</v>
      </c>
      <c r="D940" s="5" t="s">
        <v>3863</v>
      </c>
      <c r="E940" s="5" t="s">
        <v>3864</v>
      </c>
      <c r="F940" s="5" t="s">
        <v>3865</v>
      </c>
      <c r="G940" s="5" t="s">
        <v>3866</v>
      </c>
      <c r="H940" s="5" t="s">
        <v>3867</v>
      </c>
      <c r="I940" s="6" t="s">
        <v>39</v>
      </c>
      <c r="J940" s="6">
        <v>0</v>
      </c>
      <c r="K940" s="6">
        <v>430000000</v>
      </c>
      <c r="L940" s="5" t="s">
        <v>40</v>
      </c>
      <c r="M940" s="6" t="s">
        <v>41</v>
      </c>
      <c r="N940" s="6" t="s">
        <v>73</v>
      </c>
      <c r="O940" s="6" t="s">
        <v>43</v>
      </c>
      <c r="P940" s="6" t="s">
        <v>84</v>
      </c>
      <c r="Q940" s="6" t="s">
        <v>51</v>
      </c>
      <c r="R940" s="6" t="s">
        <v>96</v>
      </c>
      <c r="S940" s="6" t="s">
        <v>97</v>
      </c>
      <c r="T940" s="41">
        <v>10</v>
      </c>
      <c r="U940" s="41">
        <v>20250</v>
      </c>
      <c r="V940" s="41">
        <f t="shared" si="73"/>
        <v>202500</v>
      </c>
      <c r="W940" s="41">
        <f t="shared" si="74"/>
        <v>226800.00000000003</v>
      </c>
      <c r="X940" s="6"/>
      <c r="Y940" s="6">
        <v>2016</v>
      </c>
      <c r="Z940" s="42"/>
    </row>
    <row r="941" spans="1:26" ht="51" x14ac:dyDescent="0.2">
      <c r="A941" s="6" t="s">
        <v>3868</v>
      </c>
      <c r="B941" s="5" t="s">
        <v>32</v>
      </c>
      <c r="C941" s="5" t="s">
        <v>3869</v>
      </c>
      <c r="D941" s="5" t="s">
        <v>3870</v>
      </c>
      <c r="E941" s="5" t="s">
        <v>3871</v>
      </c>
      <c r="F941" s="5" t="s">
        <v>3872</v>
      </c>
      <c r="G941" s="5" t="s">
        <v>3873</v>
      </c>
      <c r="H941" s="5" t="s">
        <v>3874</v>
      </c>
      <c r="I941" s="6" t="s">
        <v>39</v>
      </c>
      <c r="J941" s="6">
        <v>0</v>
      </c>
      <c r="K941" s="6">
        <v>430000000</v>
      </c>
      <c r="L941" s="5" t="s">
        <v>40</v>
      </c>
      <c r="M941" s="6" t="s">
        <v>41</v>
      </c>
      <c r="N941" s="6" t="s">
        <v>73</v>
      </c>
      <c r="O941" s="6" t="s">
        <v>43</v>
      </c>
      <c r="P941" s="6" t="s">
        <v>84</v>
      </c>
      <c r="Q941" s="6" t="s">
        <v>51</v>
      </c>
      <c r="R941" s="6" t="s">
        <v>96</v>
      </c>
      <c r="S941" s="6" t="s">
        <v>97</v>
      </c>
      <c r="T941" s="41">
        <v>6</v>
      </c>
      <c r="U941" s="41">
        <v>60750</v>
      </c>
      <c r="V941" s="41">
        <f t="shared" si="73"/>
        <v>364500</v>
      </c>
      <c r="W941" s="41">
        <f t="shared" si="74"/>
        <v>408240.00000000006</v>
      </c>
      <c r="X941" s="6"/>
      <c r="Y941" s="6">
        <v>2016</v>
      </c>
      <c r="Z941" s="42"/>
    </row>
    <row r="942" spans="1:26" ht="51" x14ac:dyDescent="0.2">
      <c r="A942" s="6" t="s">
        <v>3875</v>
      </c>
      <c r="B942" s="5" t="s">
        <v>32</v>
      </c>
      <c r="C942" s="5" t="s">
        <v>1905</v>
      </c>
      <c r="D942" s="5" t="s">
        <v>1906</v>
      </c>
      <c r="E942" s="5" t="s">
        <v>3876</v>
      </c>
      <c r="F942" s="5" t="s">
        <v>999</v>
      </c>
      <c r="G942" s="5" t="s">
        <v>3877</v>
      </c>
      <c r="H942" s="5" t="s">
        <v>3878</v>
      </c>
      <c r="I942" s="6" t="s">
        <v>47</v>
      </c>
      <c r="J942" s="6">
        <v>0</v>
      </c>
      <c r="K942" s="6">
        <v>430000000</v>
      </c>
      <c r="L942" s="5" t="s">
        <v>40</v>
      </c>
      <c r="M942" s="6" t="s">
        <v>94</v>
      </c>
      <c r="N942" s="6" t="s">
        <v>73</v>
      </c>
      <c r="O942" s="6" t="s">
        <v>43</v>
      </c>
      <c r="P942" s="6" t="s">
        <v>84</v>
      </c>
      <c r="Q942" s="6" t="s">
        <v>51</v>
      </c>
      <c r="R942" s="6" t="s">
        <v>96</v>
      </c>
      <c r="S942" s="6" t="s">
        <v>97</v>
      </c>
      <c r="T942" s="41">
        <v>2</v>
      </c>
      <c r="U942" s="41">
        <v>93150</v>
      </c>
      <c r="V942" s="41"/>
      <c r="W942" s="41"/>
      <c r="X942" s="6"/>
      <c r="Y942" s="6">
        <v>2016</v>
      </c>
      <c r="Z942" s="5"/>
    </row>
    <row r="943" spans="1:26" ht="51" x14ac:dyDescent="0.2">
      <c r="A943" s="6" t="s">
        <v>3879</v>
      </c>
      <c r="B943" s="5" t="s">
        <v>32</v>
      </c>
      <c r="C943" s="5" t="s">
        <v>1905</v>
      </c>
      <c r="D943" s="5" t="s">
        <v>1906</v>
      </c>
      <c r="E943" s="5" t="s">
        <v>3876</v>
      </c>
      <c r="F943" s="5" t="s">
        <v>999</v>
      </c>
      <c r="G943" s="5" t="s">
        <v>3877</v>
      </c>
      <c r="H943" s="5" t="s">
        <v>3878</v>
      </c>
      <c r="I943" s="6" t="s">
        <v>47</v>
      </c>
      <c r="J943" s="6">
        <v>0</v>
      </c>
      <c r="K943" s="6">
        <v>430000000</v>
      </c>
      <c r="L943" s="5" t="s">
        <v>40</v>
      </c>
      <c r="M943" s="6" t="s">
        <v>591</v>
      </c>
      <c r="N943" s="6" t="s">
        <v>73</v>
      </c>
      <c r="O943" s="6" t="s">
        <v>43</v>
      </c>
      <c r="P943" s="6" t="s">
        <v>84</v>
      </c>
      <c r="Q943" s="6" t="s">
        <v>51</v>
      </c>
      <c r="R943" s="6" t="s">
        <v>96</v>
      </c>
      <c r="S943" s="6" t="s">
        <v>97</v>
      </c>
      <c r="T943" s="41">
        <v>4</v>
      </c>
      <c r="U943" s="41">
        <v>1100000</v>
      </c>
      <c r="V943" s="41">
        <f t="shared" ref="V943:V955" si="75">T943*U943</f>
        <v>4400000</v>
      </c>
      <c r="W943" s="41">
        <f t="shared" ref="W943:W955" si="76">V943*1.12</f>
        <v>4928000.0000000009</v>
      </c>
      <c r="X943" s="6"/>
      <c r="Y943" s="6">
        <v>2016</v>
      </c>
      <c r="Z943" s="6" t="s">
        <v>1578</v>
      </c>
    </row>
    <row r="944" spans="1:26" ht="51" x14ac:dyDescent="0.2">
      <c r="A944" s="6" t="s">
        <v>3880</v>
      </c>
      <c r="B944" s="5" t="s">
        <v>32</v>
      </c>
      <c r="C944" s="5" t="s">
        <v>3881</v>
      </c>
      <c r="D944" s="5" t="s">
        <v>3882</v>
      </c>
      <c r="E944" s="5" t="s">
        <v>3883</v>
      </c>
      <c r="F944" s="5" t="s">
        <v>3884</v>
      </c>
      <c r="G944" s="5" t="s">
        <v>3885</v>
      </c>
      <c r="H944" s="5" t="s">
        <v>3886</v>
      </c>
      <c r="I944" s="6" t="s">
        <v>47</v>
      </c>
      <c r="J944" s="6">
        <v>0</v>
      </c>
      <c r="K944" s="6">
        <v>430000000</v>
      </c>
      <c r="L944" s="5" t="s">
        <v>40</v>
      </c>
      <c r="M944" s="6" t="s">
        <v>41</v>
      </c>
      <c r="N944" s="6" t="s">
        <v>73</v>
      </c>
      <c r="O944" s="6" t="s">
        <v>43</v>
      </c>
      <c r="P944" s="6" t="s">
        <v>84</v>
      </c>
      <c r="Q944" s="6" t="s">
        <v>51</v>
      </c>
      <c r="R944" s="6" t="s">
        <v>96</v>
      </c>
      <c r="S944" s="6" t="s">
        <v>97</v>
      </c>
      <c r="T944" s="41">
        <v>100</v>
      </c>
      <c r="U944" s="41">
        <v>1123.2</v>
      </c>
      <c r="V944" s="41">
        <f t="shared" si="75"/>
        <v>112320</v>
      </c>
      <c r="W944" s="41">
        <f t="shared" si="76"/>
        <v>125798.40000000001</v>
      </c>
      <c r="X944" s="6"/>
      <c r="Y944" s="6">
        <v>2016</v>
      </c>
      <c r="Z944" s="42"/>
    </row>
    <row r="945" spans="1:26" ht="51" x14ac:dyDescent="0.2">
      <c r="A945" s="6" t="s">
        <v>3887</v>
      </c>
      <c r="B945" s="5" t="s">
        <v>32</v>
      </c>
      <c r="C945" s="5" t="s">
        <v>1653</v>
      </c>
      <c r="D945" s="5" t="s">
        <v>428</v>
      </c>
      <c r="E945" s="5" t="s">
        <v>3888</v>
      </c>
      <c r="F945" s="5" t="s">
        <v>1655</v>
      </c>
      <c r="G945" s="5" t="s">
        <v>3889</v>
      </c>
      <c r="H945" s="5" t="s">
        <v>3890</v>
      </c>
      <c r="I945" s="6" t="s">
        <v>39</v>
      </c>
      <c r="J945" s="6">
        <v>0</v>
      </c>
      <c r="K945" s="6">
        <v>430000000</v>
      </c>
      <c r="L945" s="5" t="s">
        <v>40</v>
      </c>
      <c r="M945" s="6" t="s">
        <v>94</v>
      </c>
      <c r="N945" s="6" t="s">
        <v>73</v>
      </c>
      <c r="O945" s="6" t="s">
        <v>43</v>
      </c>
      <c r="P945" s="6" t="s">
        <v>84</v>
      </c>
      <c r="Q945" s="6" t="s">
        <v>51</v>
      </c>
      <c r="R945" s="6" t="s">
        <v>96</v>
      </c>
      <c r="S945" s="6" t="s">
        <v>97</v>
      </c>
      <c r="T945" s="41">
        <v>2</v>
      </c>
      <c r="U945" s="41">
        <v>43875</v>
      </c>
      <c r="V945" s="41">
        <f t="shared" si="75"/>
        <v>87750</v>
      </c>
      <c r="W945" s="41">
        <f t="shared" si="76"/>
        <v>98280.000000000015</v>
      </c>
      <c r="X945" s="6"/>
      <c r="Y945" s="6">
        <v>2016</v>
      </c>
      <c r="Z945" s="42"/>
    </row>
    <row r="946" spans="1:26" ht="51" x14ac:dyDescent="0.2">
      <c r="A946" s="6" t="s">
        <v>3891</v>
      </c>
      <c r="B946" s="5" t="s">
        <v>32</v>
      </c>
      <c r="C946" s="5" t="s">
        <v>3892</v>
      </c>
      <c r="D946" s="5" t="s">
        <v>113</v>
      </c>
      <c r="E946" s="5" t="s">
        <v>114</v>
      </c>
      <c r="F946" s="5" t="s">
        <v>115</v>
      </c>
      <c r="G946" s="5" t="s">
        <v>3893</v>
      </c>
      <c r="H946" s="5" t="s">
        <v>3894</v>
      </c>
      <c r="I946" s="6" t="s">
        <v>60</v>
      </c>
      <c r="J946" s="6">
        <v>0</v>
      </c>
      <c r="K946" s="6">
        <v>430000000</v>
      </c>
      <c r="L946" s="5" t="s">
        <v>40</v>
      </c>
      <c r="M946" s="6" t="s">
        <v>94</v>
      </c>
      <c r="N946" s="6" t="s">
        <v>73</v>
      </c>
      <c r="O946" s="6" t="s">
        <v>43</v>
      </c>
      <c r="P946" s="6" t="s">
        <v>84</v>
      </c>
      <c r="Q946" s="6" t="s">
        <v>45</v>
      </c>
      <c r="R946" s="6" t="s">
        <v>96</v>
      </c>
      <c r="S946" s="6" t="s">
        <v>97</v>
      </c>
      <c r="T946" s="41">
        <v>370</v>
      </c>
      <c r="U946" s="41">
        <v>588</v>
      </c>
      <c r="V946" s="41">
        <f t="shared" si="75"/>
        <v>217560</v>
      </c>
      <c r="W946" s="41">
        <f t="shared" si="76"/>
        <v>243667.20000000001</v>
      </c>
      <c r="X946" s="6" t="s">
        <v>47</v>
      </c>
      <c r="Y946" s="6">
        <v>2016</v>
      </c>
      <c r="Z946" s="42"/>
    </row>
    <row r="947" spans="1:26" ht="51" x14ac:dyDescent="0.2">
      <c r="A947" s="6" t="s">
        <v>3895</v>
      </c>
      <c r="B947" s="5" t="s">
        <v>32</v>
      </c>
      <c r="C947" s="5" t="s">
        <v>3892</v>
      </c>
      <c r="D947" s="5" t="s">
        <v>113</v>
      </c>
      <c r="E947" s="5" t="s">
        <v>114</v>
      </c>
      <c r="F947" s="5" t="s">
        <v>115</v>
      </c>
      <c r="G947" s="5" t="s">
        <v>3896</v>
      </c>
      <c r="H947" s="5" t="s">
        <v>3897</v>
      </c>
      <c r="I947" s="6" t="s">
        <v>60</v>
      </c>
      <c r="J947" s="6">
        <v>0</v>
      </c>
      <c r="K947" s="6">
        <v>430000000</v>
      </c>
      <c r="L947" s="5" t="s">
        <v>40</v>
      </c>
      <c r="M947" s="6" t="s">
        <v>94</v>
      </c>
      <c r="N947" s="6" t="s">
        <v>42</v>
      </c>
      <c r="O947" s="6" t="s">
        <v>43</v>
      </c>
      <c r="P947" s="6" t="s">
        <v>303</v>
      </c>
      <c r="Q947" s="6" t="s">
        <v>45</v>
      </c>
      <c r="R947" s="6">
        <v>5111</v>
      </c>
      <c r="S947" s="6" t="s">
        <v>118</v>
      </c>
      <c r="T947" s="41">
        <v>2817</v>
      </c>
      <c r="U947" s="41">
        <v>650</v>
      </c>
      <c r="V947" s="41">
        <f t="shared" si="75"/>
        <v>1831050</v>
      </c>
      <c r="W947" s="41">
        <f t="shared" si="76"/>
        <v>2050776.0000000002</v>
      </c>
      <c r="X947" s="6" t="s">
        <v>47</v>
      </c>
      <c r="Y947" s="6">
        <v>2016</v>
      </c>
      <c r="Z947" s="42"/>
    </row>
    <row r="948" spans="1:26" ht="51" x14ac:dyDescent="0.2">
      <c r="A948" s="6" t="s">
        <v>3898</v>
      </c>
      <c r="B948" s="5" t="s">
        <v>32</v>
      </c>
      <c r="C948" s="5" t="s">
        <v>99</v>
      </c>
      <c r="D948" s="5" t="s">
        <v>100</v>
      </c>
      <c r="E948" s="5" t="s">
        <v>101</v>
      </c>
      <c r="F948" s="5" t="s">
        <v>102</v>
      </c>
      <c r="G948" s="5" t="s">
        <v>3899</v>
      </c>
      <c r="H948" s="5" t="s">
        <v>103</v>
      </c>
      <c r="I948" s="6" t="s">
        <v>39</v>
      </c>
      <c r="J948" s="6">
        <v>0</v>
      </c>
      <c r="K948" s="6">
        <v>430000000</v>
      </c>
      <c r="L948" s="5" t="s">
        <v>40</v>
      </c>
      <c r="M948" s="6" t="s">
        <v>94</v>
      </c>
      <c r="N948" s="6" t="s">
        <v>73</v>
      </c>
      <c r="O948" s="6" t="s">
        <v>43</v>
      </c>
      <c r="P948" s="6" t="s">
        <v>84</v>
      </c>
      <c r="Q948" s="6" t="s">
        <v>51</v>
      </c>
      <c r="R948" s="6" t="s">
        <v>96</v>
      </c>
      <c r="S948" s="6" t="s">
        <v>97</v>
      </c>
      <c r="T948" s="41">
        <v>400</v>
      </c>
      <c r="U948" s="41">
        <v>20</v>
      </c>
      <c r="V948" s="41">
        <f t="shared" si="75"/>
        <v>8000</v>
      </c>
      <c r="W948" s="41">
        <f t="shared" si="76"/>
        <v>8960</v>
      </c>
      <c r="X948" s="6"/>
      <c r="Y948" s="6">
        <v>2016</v>
      </c>
      <c r="Z948" s="42"/>
    </row>
    <row r="949" spans="1:26" ht="51" x14ac:dyDescent="0.2">
      <c r="A949" s="6" t="s">
        <v>3900</v>
      </c>
      <c r="B949" s="5" t="s">
        <v>32</v>
      </c>
      <c r="C949" s="5" t="s">
        <v>99</v>
      </c>
      <c r="D949" s="5" t="s">
        <v>100</v>
      </c>
      <c r="E949" s="5" t="s">
        <v>3901</v>
      </c>
      <c r="F949" s="5" t="s">
        <v>102</v>
      </c>
      <c r="G949" s="5" t="s">
        <v>3901</v>
      </c>
      <c r="H949" s="5" t="s">
        <v>267</v>
      </c>
      <c r="I949" s="6" t="s">
        <v>39</v>
      </c>
      <c r="J949" s="6">
        <v>0</v>
      </c>
      <c r="K949" s="6">
        <v>430000000</v>
      </c>
      <c r="L949" s="5" t="s">
        <v>40</v>
      </c>
      <c r="M949" s="6" t="s">
        <v>94</v>
      </c>
      <c r="N949" s="6" t="s">
        <v>73</v>
      </c>
      <c r="O949" s="6" t="s">
        <v>43</v>
      </c>
      <c r="P949" s="6" t="s">
        <v>84</v>
      </c>
      <c r="Q949" s="6" t="s">
        <v>51</v>
      </c>
      <c r="R949" s="6" t="s">
        <v>96</v>
      </c>
      <c r="S949" s="6" t="s">
        <v>97</v>
      </c>
      <c r="T949" s="41">
        <v>100</v>
      </c>
      <c r="U949" s="41">
        <v>20</v>
      </c>
      <c r="V949" s="41">
        <f t="shared" si="75"/>
        <v>2000</v>
      </c>
      <c r="W949" s="41">
        <f t="shared" si="76"/>
        <v>2240</v>
      </c>
      <c r="X949" s="6"/>
      <c r="Y949" s="6">
        <v>2016</v>
      </c>
      <c r="Z949" s="42"/>
    </row>
    <row r="950" spans="1:26" ht="51" x14ac:dyDescent="0.2">
      <c r="A950" s="6" t="s">
        <v>3902</v>
      </c>
      <c r="B950" s="5" t="s">
        <v>32</v>
      </c>
      <c r="C950" s="5" t="s">
        <v>127</v>
      </c>
      <c r="D950" s="5" t="s">
        <v>128</v>
      </c>
      <c r="E950" s="5" t="s">
        <v>3903</v>
      </c>
      <c r="F950" s="5" t="s">
        <v>130</v>
      </c>
      <c r="G950" s="5" t="s">
        <v>3904</v>
      </c>
      <c r="H950" s="5" t="s">
        <v>3905</v>
      </c>
      <c r="I950" s="6" t="s">
        <v>39</v>
      </c>
      <c r="J950" s="6">
        <v>0</v>
      </c>
      <c r="K950" s="6">
        <v>430000000</v>
      </c>
      <c r="L950" s="5" t="s">
        <v>40</v>
      </c>
      <c r="M950" s="6" t="s">
        <v>94</v>
      </c>
      <c r="N950" s="6" t="s">
        <v>73</v>
      </c>
      <c r="O950" s="6" t="s">
        <v>43</v>
      </c>
      <c r="P950" s="6" t="s">
        <v>84</v>
      </c>
      <c r="Q950" s="6" t="s">
        <v>51</v>
      </c>
      <c r="R950" s="6" t="s">
        <v>96</v>
      </c>
      <c r="S950" s="6" t="s">
        <v>97</v>
      </c>
      <c r="T950" s="41">
        <v>3500</v>
      </c>
      <c r="U950" s="41">
        <v>60</v>
      </c>
      <c r="V950" s="41">
        <f t="shared" si="75"/>
        <v>210000</v>
      </c>
      <c r="W950" s="41">
        <f t="shared" si="76"/>
        <v>235200.00000000003</v>
      </c>
      <c r="X950" s="6"/>
      <c r="Y950" s="6">
        <v>2016</v>
      </c>
      <c r="Z950" s="42"/>
    </row>
    <row r="951" spans="1:26" ht="51" x14ac:dyDescent="0.2">
      <c r="A951" s="6" t="s">
        <v>3906</v>
      </c>
      <c r="B951" s="5" t="s">
        <v>32</v>
      </c>
      <c r="C951" s="5" t="s">
        <v>127</v>
      </c>
      <c r="D951" s="5" t="s">
        <v>128</v>
      </c>
      <c r="E951" s="5" t="s">
        <v>3903</v>
      </c>
      <c r="F951" s="5" t="s">
        <v>130</v>
      </c>
      <c r="G951" s="5" t="s">
        <v>3903</v>
      </c>
      <c r="H951" s="5" t="s">
        <v>132</v>
      </c>
      <c r="I951" s="6" t="s">
        <v>39</v>
      </c>
      <c r="J951" s="6">
        <v>0</v>
      </c>
      <c r="K951" s="6">
        <v>430000000</v>
      </c>
      <c r="L951" s="5" t="s">
        <v>40</v>
      </c>
      <c r="M951" s="6" t="s">
        <v>94</v>
      </c>
      <c r="N951" s="6" t="s">
        <v>73</v>
      </c>
      <c r="O951" s="6" t="s">
        <v>43</v>
      </c>
      <c r="P951" s="6" t="s">
        <v>84</v>
      </c>
      <c r="Q951" s="6" t="s">
        <v>51</v>
      </c>
      <c r="R951" s="6" t="s">
        <v>96</v>
      </c>
      <c r="S951" s="6" t="s">
        <v>97</v>
      </c>
      <c r="T951" s="41">
        <v>200</v>
      </c>
      <c r="U951" s="41">
        <v>60</v>
      </c>
      <c r="V951" s="41">
        <f t="shared" si="75"/>
        <v>12000</v>
      </c>
      <c r="W951" s="41">
        <f t="shared" si="76"/>
        <v>13440.000000000002</v>
      </c>
      <c r="X951" s="6"/>
      <c r="Y951" s="6">
        <v>2016</v>
      </c>
      <c r="Z951" s="42"/>
    </row>
    <row r="952" spans="1:26" ht="51" x14ac:dyDescent="0.2">
      <c r="A952" s="6" t="s">
        <v>3907</v>
      </c>
      <c r="B952" s="5" t="s">
        <v>32</v>
      </c>
      <c r="C952" s="5" t="s">
        <v>127</v>
      </c>
      <c r="D952" s="5" t="s">
        <v>128</v>
      </c>
      <c r="E952" s="5" t="s">
        <v>3908</v>
      </c>
      <c r="F952" s="5" t="s">
        <v>130</v>
      </c>
      <c r="G952" s="5" t="s">
        <v>3909</v>
      </c>
      <c r="H952" s="5" t="s">
        <v>3910</v>
      </c>
      <c r="I952" s="6" t="s">
        <v>39</v>
      </c>
      <c r="J952" s="6">
        <v>0</v>
      </c>
      <c r="K952" s="6">
        <v>430000000</v>
      </c>
      <c r="L952" s="5" t="s">
        <v>40</v>
      </c>
      <c r="M952" s="6" t="s">
        <v>94</v>
      </c>
      <c r="N952" s="6" t="s">
        <v>73</v>
      </c>
      <c r="O952" s="6" t="s">
        <v>43</v>
      </c>
      <c r="P952" s="6" t="s">
        <v>84</v>
      </c>
      <c r="Q952" s="6" t="s">
        <v>51</v>
      </c>
      <c r="R952" s="6" t="s">
        <v>96</v>
      </c>
      <c r="S952" s="6" t="s">
        <v>97</v>
      </c>
      <c r="T952" s="41">
        <v>200</v>
      </c>
      <c r="U952" s="41">
        <v>95</v>
      </c>
      <c r="V952" s="41">
        <f t="shared" si="75"/>
        <v>19000</v>
      </c>
      <c r="W952" s="41">
        <f t="shared" si="76"/>
        <v>21280.000000000004</v>
      </c>
      <c r="X952" s="6"/>
      <c r="Y952" s="6">
        <v>2016</v>
      </c>
      <c r="Z952" s="42"/>
    </row>
    <row r="953" spans="1:26" ht="51" x14ac:dyDescent="0.2">
      <c r="A953" s="6" t="s">
        <v>3911</v>
      </c>
      <c r="B953" s="5" t="s">
        <v>32</v>
      </c>
      <c r="C953" s="5" t="s">
        <v>3912</v>
      </c>
      <c r="D953" s="5" t="s">
        <v>106</v>
      </c>
      <c r="E953" s="5" t="s">
        <v>3913</v>
      </c>
      <c r="F953" s="5" t="s">
        <v>3914</v>
      </c>
      <c r="G953" s="5" t="s">
        <v>3915</v>
      </c>
      <c r="H953" s="5" t="s">
        <v>3916</v>
      </c>
      <c r="I953" s="6" t="s">
        <v>39</v>
      </c>
      <c r="J953" s="6">
        <v>0</v>
      </c>
      <c r="K953" s="6">
        <v>430000000</v>
      </c>
      <c r="L953" s="5" t="s">
        <v>40</v>
      </c>
      <c r="M953" s="6" t="s">
        <v>94</v>
      </c>
      <c r="N953" s="6" t="s">
        <v>73</v>
      </c>
      <c r="O953" s="6" t="s">
        <v>43</v>
      </c>
      <c r="P953" s="6" t="s">
        <v>84</v>
      </c>
      <c r="Q953" s="6" t="s">
        <v>51</v>
      </c>
      <c r="R953" s="6" t="s">
        <v>96</v>
      </c>
      <c r="S953" s="6" t="s">
        <v>97</v>
      </c>
      <c r="T953" s="41">
        <v>230</v>
      </c>
      <c r="U953" s="41">
        <v>210</v>
      </c>
      <c r="V953" s="41">
        <f t="shared" si="75"/>
        <v>48300</v>
      </c>
      <c r="W953" s="41">
        <f t="shared" si="76"/>
        <v>54096.000000000007</v>
      </c>
      <c r="X953" s="6"/>
      <c r="Y953" s="6">
        <v>2016</v>
      </c>
      <c r="Z953" s="42"/>
    </row>
    <row r="954" spans="1:26" ht="51" x14ac:dyDescent="0.2">
      <c r="A954" s="6" t="s">
        <v>3917</v>
      </c>
      <c r="B954" s="5" t="s">
        <v>32</v>
      </c>
      <c r="C954" s="5" t="s">
        <v>3918</v>
      </c>
      <c r="D954" s="5" t="s">
        <v>428</v>
      </c>
      <c r="E954" s="5" t="s">
        <v>429</v>
      </c>
      <c r="F954" s="5" t="s">
        <v>3919</v>
      </c>
      <c r="G954" s="5" t="s">
        <v>3920</v>
      </c>
      <c r="H954" s="5" t="s">
        <v>3921</v>
      </c>
      <c r="I954" s="6" t="s">
        <v>39</v>
      </c>
      <c r="J954" s="6">
        <v>0</v>
      </c>
      <c r="K954" s="6">
        <v>430000000</v>
      </c>
      <c r="L954" s="5" t="s">
        <v>40</v>
      </c>
      <c r="M954" s="6" t="s">
        <v>94</v>
      </c>
      <c r="N954" s="6" t="s">
        <v>73</v>
      </c>
      <c r="O954" s="6" t="s">
        <v>43</v>
      </c>
      <c r="P954" s="6" t="s">
        <v>84</v>
      </c>
      <c r="Q954" s="6" t="s">
        <v>51</v>
      </c>
      <c r="R954" s="6" t="s">
        <v>96</v>
      </c>
      <c r="S954" s="6" t="s">
        <v>97</v>
      </c>
      <c r="T954" s="41">
        <v>25</v>
      </c>
      <c r="U954" s="41">
        <v>495</v>
      </c>
      <c r="V954" s="41">
        <f t="shared" si="75"/>
        <v>12375</v>
      </c>
      <c r="W954" s="41">
        <f t="shared" si="76"/>
        <v>13860.000000000002</v>
      </c>
      <c r="X954" s="6"/>
      <c r="Y954" s="6">
        <v>2016</v>
      </c>
      <c r="Z954" s="42"/>
    </row>
    <row r="955" spans="1:26" ht="51" x14ac:dyDescent="0.2">
      <c r="A955" s="6" t="s">
        <v>3922</v>
      </c>
      <c r="B955" s="5" t="s">
        <v>32</v>
      </c>
      <c r="C955" s="5" t="s">
        <v>2737</v>
      </c>
      <c r="D955" s="5" t="s">
        <v>2738</v>
      </c>
      <c r="E955" s="5" t="s">
        <v>2739</v>
      </c>
      <c r="F955" s="5" t="s">
        <v>2740</v>
      </c>
      <c r="G955" s="5" t="s">
        <v>3923</v>
      </c>
      <c r="H955" s="5" t="s">
        <v>3924</v>
      </c>
      <c r="I955" s="6" t="s">
        <v>39</v>
      </c>
      <c r="J955" s="6">
        <v>0</v>
      </c>
      <c r="K955" s="6">
        <v>430000000</v>
      </c>
      <c r="L955" s="5" t="s">
        <v>40</v>
      </c>
      <c r="M955" s="6" t="s">
        <v>41</v>
      </c>
      <c r="N955" s="6" t="s">
        <v>73</v>
      </c>
      <c r="O955" s="6" t="s">
        <v>43</v>
      </c>
      <c r="P955" s="6" t="s">
        <v>84</v>
      </c>
      <c r="Q955" s="6" t="s">
        <v>51</v>
      </c>
      <c r="R955" s="6" t="s">
        <v>96</v>
      </c>
      <c r="S955" s="6" t="s">
        <v>97</v>
      </c>
      <c r="T955" s="41">
        <v>10</v>
      </c>
      <c r="U955" s="41">
        <v>19900</v>
      </c>
      <c r="V955" s="41">
        <f t="shared" si="75"/>
        <v>199000</v>
      </c>
      <c r="W955" s="41">
        <f t="shared" si="76"/>
        <v>222880.00000000003</v>
      </c>
      <c r="X955" s="6"/>
      <c r="Y955" s="6">
        <v>2016</v>
      </c>
      <c r="Z955" s="42"/>
    </row>
    <row r="956" spans="1:26" ht="51" x14ac:dyDescent="0.2">
      <c r="A956" s="6" t="s">
        <v>3925</v>
      </c>
      <c r="B956" s="5" t="s">
        <v>32</v>
      </c>
      <c r="C956" s="5" t="s">
        <v>3926</v>
      </c>
      <c r="D956" s="5" t="s">
        <v>1527</v>
      </c>
      <c r="E956" s="5" t="s">
        <v>2273</v>
      </c>
      <c r="F956" s="5" t="s">
        <v>3927</v>
      </c>
      <c r="G956" s="5" t="s">
        <v>3928</v>
      </c>
      <c r="H956" s="5" t="s">
        <v>3929</v>
      </c>
      <c r="I956" s="6" t="s">
        <v>47</v>
      </c>
      <c r="J956" s="6">
        <v>0</v>
      </c>
      <c r="K956" s="6">
        <v>430000000</v>
      </c>
      <c r="L956" s="5" t="s">
        <v>40</v>
      </c>
      <c r="M956" s="6" t="s">
        <v>41</v>
      </c>
      <c r="N956" s="6" t="s">
        <v>73</v>
      </c>
      <c r="O956" s="6" t="s">
        <v>43</v>
      </c>
      <c r="P956" s="6" t="s">
        <v>84</v>
      </c>
      <c r="Q956" s="6" t="s">
        <v>51</v>
      </c>
      <c r="R956" s="6" t="s">
        <v>96</v>
      </c>
      <c r="S956" s="6" t="s">
        <v>97</v>
      </c>
      <c r="T956" s="41">
        <v>30</v>
      </c>
      <c r="U956" s="41">
        <v>34742.25</v>
      </c>
      <c r="V956" s="41"/>
      <c r="W956" s="41"/>
      <c r="X956" s="6"/>
      <c r="Y956" s="6">
        <v>2016</v>
      </c>
      <c r="Z956" s="6" t="s">
        <v>1629</v>
      </c>
    </row>
    <row r="957" spans="1:26" ht="51" x14ac:dyDescent="0.2">
      <c r="A957" s="6" t="s">
        <v>3930</v>
      </c>
      <c r="B957" s="5" t="s">
        <v>32</v>
      </c>
      <c r="C957" s="5" t="s">
        <v>3931</v>
      </c>
      <c r="D957" s="5" t="s">
        <v>3932</v>
      </c>
      <c r="E957" s="5" t="s">
        <v>3933</v>
      </c>
      <c r="F957" s="5" t="s">
        <v>508</v>
      </c>
      <c r="G957" s="5" t="s">
        <v>3934</v>
      </c>
      <c r="H957" s="5" t="s">
        <v>3935</v>
      </c>
      <c r="I957" s="6" t="s">
        <v>39</v>
      </c>
      <c r="J957" s="6">
        <v>0</v>
      </c>
      <c r="K957" s="6">
        <v>430000000</v>
      </c>
      <c r="L957" s="5" t="s">
        <v>40</v>
      </c>
      <c r="M957" s="6" t="s">
        <v>41</v>
      </c>
      <c r="N957" s="6" t="s">
        <v>73</v>
      </c>
      <c r="O957" s="6" t="s">
        <v>43</v>
      </c>
      <c r="P957" s="6" t="s">
        <v>84</v>
      </c>
      <c r="Q957" s="6" t="s">
        <v>51</v>
      </c>
      <c r="R957" s="6" t="s">
        <v>75</v>
      </c>
      <c r="S957" s="6" t="s">
        <v>76</v>
      </c>
      <c r="T957" s="41">
        <v>50</v>
      </c>
      <c r="U957" s="41">
        <v>19160</v>
      </c>
      <c r="V957" s="41">
        <f>T957*U957</f>
        <v>958000</v>
      </c>
      <c r="W957" s="41">
        <f>V957*1.12</f>
        <v>1072960</v>
      </c>
      <c r="X957" s="6"/>
      <c r="Y957" s="6">
        <v>2016</v>
      </c>
      <c r="Z957" s="42"/>
    </row>
    <row r="958" spans="1:26" ht="51" x14ac:dyDescent="0.2">
      <c r="A958" s="6" t="s">
        <v>3936</v>
      </c>
      <c r="B958" s="5" t="s">
        <v>32</v>
      </c>
      <c r="C958" s="5" t="s">
        <v>3937</v>
      </c>
      <c r="D958" s="5" t="s">
        <v>3938</v>
      </c>
      <c r="E958" s="5" t="s">
        <v>3939</v>
      </c>
      <c r="F958" s="5" t="s">
        <v>3940</v>
      </c>
      <c r="G958" s="5" t="s">
        <v>3941</v>
      </c>
      <c r="H958" s="5" t="s">
        <v>3942</v>
      </c>
      <c r="I958" s="6" t="s">
        <v>39</v>
      </c>
      <c r="J958" s="6">
        <v>75</v>
      </c>
      <c r="K958" s="6">
        <v>430000000</v>
      </c>
      <c r="L958" s="5" t="s">
        <v>40</v>
      </c>
      <c r="M958" s="6" t="s">
        <v>41</v>
      </c>
      <c r="N958" s="6" t="s">
        <v>73</v>
      </c>
      <c r="O958" s="6" t="s">
        <v>43</v>
      </c>
      <c r="P958" s="6" t="s">
        <v>84</v>
      </c>
      <c r="Q958" s="6" t="s">
        <v>45</v>
      </c>
      <c r="R958" s="6" t="s">
        <v>96</v>
      </c>
      <c r="S958" s="6" t="s">
        <v>97</v>
      </c>
      <c r="T958" s="41">
        <v>4</v>
      </c>
      <c r="U958" s="41">
        <v>118800</v>
      </c>
      <c r="V958" s="41">
        <f>T958*U958</f>
        <v>475200</v>
      </c>
      <c r="W958" s="41">
        <f>V958*1.12</f>
        <v>532224</v>
      </c>
      <c r="X958" s="6" t="s">
        <v>47</v>
      </c>
      <c r="Y958" s="6">
        <v>2016</v>
      </c>
      <c r="Z958" s="42"/>
    </row>
    <row r="959" spans="1:26" ht="51" x14ac:dyDescent="0.2">
      <c r="A959" s="6" t="s">
        <v>3943</v>
      </c>
      <c r="B959" s="5" t="s">
        <v>32</v>
      </c>
      <c r="C959" s="5" t="s">
        <v>2944</v>
      </c>
      <c r="D959" s="5" t="s">
        <v>3944</v>
      </c>
      <c r="E959" s="5" t="s">
        <v>3945</v>
      </c>
      <c r="F959" s="5" t="s">
        <v>3946</v>
      </c>
      <c r="G959" s="5" t="s">
        <v>3947</v>
      </c>
      <c r="H959" s="5" t="s">
        <v>3948</v>
      </c>
      <c r="I959" s="6" t="s">
        <v>60</v>
      </c>
      <c r="J959" s="6">
        <v>0</v>
      </c>
      <c r="K959" s="6">
        <v>430000000</v>
      </c>
      <c r="L959" s="5" t="s">
        <v>40</v>
      </c>
      <c r="M959" s="6" t="s">
        <v>41</v>
      </c>
      <c r="N959" s="6" t="s">
        <v>73</v>
      </c>
      <c r="O959" s="6" t="s">
        <v>43</v>
      </c>
      <c r="P959" s="6" t="s">
        <v>84</v>
      </c>
      <c r="Q959" s="6" t="s">
        <v>51</v>
      </c>
      <c r="R959" s="6" t="s">
        <v>96</v>
      </c>
      <c r="S959" s="6" t="s">
        <v>97</v>
      </c>
      <c r="T959" s="41">
        <v>2</v>
      </c>
      <c r="U959" s="41">
        <v>22275</v>
      </c>
      <c r="V959" s="41"/>
      <c r="W959" s="41"/>
      <c r="X959" s="6"/>
      <c r="Y959" s="6">
        <v>2016</v>
      </c>
      <c r="Z959" s="6"/>
    </row>
    <row r="960" spans="1:26" ht="51" x14ac:dyDescent="0.2">
      <c r="A960" s="6" t="s">
        <v>3949</v>
      </c>
      <c r="B960" s="5" t="s">
        <v>32</v>
      </c>
      <c r="C960" s="5" t="s">
        <v>2944</v>
      </c>
      <c r="D960" s="5" t="s">
        <v>3944</v>
      </c>
      <c r="E960" s="5" t="s">
        <v>3945</v>
      </c>
      <c r="F960" s="5" t="s">
        <v>3946</v>
      </c>
      <c r="G960" s="5" t="s">
        <v>3947</v>
      </c>
      <c r="H960" s="5" t="s">
        <v>3948</v>
      </c>
      <c r="I960" s="6" t="s">
        <v>60</v>
      </c>
      <c r="J960" s="6">
        <v>0</v>
      </c>
      <c r="K960" s="6">
        <v>430000000</v>
      </c>
      <c r="L960" s="5" t="s">
        <v>40</v>
      </c>
      <c r="M960" s="6" t="s">
        <v>685</v>
      </c>
      <c r="N960" s="6" t="s">
        <v>73</v>
      </c>
      <c r="O960" s="6" t="s">
        <v>43</v>
      </c>
      <c r="P960" s="6" t="s">
        <v>84</v>
      </c>
      <c r="Q960" s="6" t="s">
        <v>51</v>
      </c>
      <c r="R960" s="6" t="s">
        <v>96</v>
      </c>
      <c r="S960" s="6" t="s">
        <v>97</v>
      </c>
      <c r="T960" s="41">
        <v>2</v>
      </c>
      <c r="U960" s="41">
        <v>22275</v>
      </c>
      <c r="V960" s="41">
        <f>T960*U960</f>
        <v>44550</v>
      </c>
      <c r="W960" s="41">
        <f>V960*1.12</f>
        <v>49896.000000000007</v>
      </c>
      <c r="X960" s="6"/>
      <c r="Y960" s="6">
        <v>2016</v>
      </c>
      <c r="Z960" s="6" t="s">
        <v>686</v>
      </c>
    </row>
    <row r="961" spans="1:26" ht="51" x14ac:dyDescent="0.2">
      <c r="A961" s="6" t="s">
        <v>3950</v>
      </c>
      <c r="B961" s="5" t="s">
        <v>32</v>
      </c>
      <c r="C961" s="5" t="s">
        <v>3951</v>
      </c>
      <c r="D961" s="5" t="s">
        <v>3952</v>
      </c>
      <c r="E961" s="5" t="s">
        <v>3953</v>
      </c>
      <c r="F961" s="5" t="s">
        <v>3954</v>
      </c>
      <c r="G961" s="5" t="s">
        <v>3955</v>
      </c>
      <c r="H961" s="5" t="s">
        <v>3956</v>
      </c>
      <c r="I961" s="6" t="s">
        <v>39</v>
      </c>
      <c r="J961" s="6">
        <v>0</v>
      </c>
      <c r="K961" s="6">
        <v>430000000</v>
      </c>
      <c r="L961" s="5" t="s">
        <v>40</v>
      </c>
      <c r="M961" s="6" t="s">
        <v>94</v>
      </c>
      <c r="N961" s="6" t="s">
        <v>73</v>
      </c>
      <c r="O961" s="6" t="s">
        <v>43</v>
      </c>
      <c r="P961" s="6" t="s">
        <v>84</v>
      </c>
      <c r="Q961" s="6" t="s">
        <v>51</v>
      </c>
      <c r="R961" s="6" t="s">
        <v>96</v>
      </c>
      <c r="S961" s="6" t="s">
        <v>97</v>
      </c>
      <c r="T961" s="41">
        <v>5</v>
      </c>
      <c r="U961" s="41">
        <v>28890</v>
      </c>
      <c r="V961" s="41">
        <f>T961*U961</f>
        <v>144450</v>
      </c>
      <c r="W961" s="41">
        <f>V961*1.12</f>
        <v>161784.00000000003</v>
      </c>
      <c r="X961" s="6"/>
      <c r="Y961" s="6">
        <v>2016</v>
      </c>
      <c r="Z961" s="42"/>
    </row>
    <row r="962" spans="1:26" ht="51" x14ac:dyDescent="0.2">
      <c r="A962" s="6" t="s">
        <v>3957</v>
      </c>
      <c r="B962" s="5" t="s">
        <v>32</v>
      </c>
      <c r="C962" s="5" t="s">
        <v>3951</v>
      </c>
      <c r="D962" s="5" t="s">
        <v>3952</v>
      </c>
      <c r="E962" s="5" t="s">
        <v>3953</v>
      </c>
      <c r="F962" s="5" t="s">
        <v>3954</v>
      </c>
      <c r="G962" s="5" t="s">
        <v>3958</v>
      </c>
      <c r="H962" s="5" t="s">
        <v>3959</v>
      </c>
      <c r="I962" s="6" t="s">
        <v>39</v>
      </c>
      <c r="J962" s="6">
        <v>0</v>
      </c>
      <c r="K962" s="6">
        <v>430000000</v>
      </c>
      <c r="L962" s="5" t="s">
        <v>40</v>
      </c>
      <c r="M962" s="6" t="s">
        <v>94</v>
      </c>
      <c r="N962" s="6" t="s">
        <v>73</v>
      </c>
      <c r="O962" s="6" t="s">
        <v>43</v>
      </c>
      <c r="P962" s="6" t="s">
        <v>84</v>
      </c>
      <c r="Q962" s="6" t="s">
        <v>51</v>
      </c>
      <c r="R962" s="6" t="s">
        <v>96</v>
      </c>
      <c r="S962" s="6" t="s">
        <v>97</v>
      </c>
      <c r="T962" s="41">
        <v>1</v>
      </c>
      <c r="U962" s="41">
        <v>28890</v>
      </c>
      <c r="V962" s="41">
        <f>T962*U962</f>
        <v>28890</v>
      </c>
      <c r="W962" s="41">
        <f>V962*1.12</f>
        <v>32356.800000000003</v>
      </c>
      <c r="X962" s="6"/>
      <c r="Y962" s="6">
        <v>2016</v>
      </c>
      <c r="Z962" s="42"/>
    </row>
    <row r="963" spans="1:26" ht="51" x14ac:dyDescent="0.2">
      <c r="A963" s="6" t="s">
        <v>3960</v>
      </c>
      <c r="B963" s="5" t="s">
        <v>32</v>
      </c>
      <c r="C963" s="5" t="s">
        <v>3961</v>
      </c>
      <c r="D963" s="5" t="s">
        <v>1527</v>
      </c>
      <c r="E963" s="5" t="s">
        <v>2273</v>
      </c>
      <c r="F963" s="5" t="s">
        <v>3927</v>
      </c>
      <c r="G963" s="5" t="s">
        <v>3962</v>
      </c>
      <c r="H963" s="5" t="s">
        <v>3963</v>
      </c>
      <c r="I963" s="6" t="s">
        <v>47</v>
      </c>
      <c r="J963" s="6">
        <v>0</v>
      </c>
      <c r="K963" s="6">
        <v>430000000</v>
      </c>
      <c r="L963" s="5" t="s">
        <v>40</v>
      </c>
      <c r="M963" s="6" t="s">
        <v>41</v>
      </c>
      <c r="N963" s="6" t="s">
        <v>73</v>
      </c>
      <c r="O963" s="6" t="s">
        <v>43</v>
      </c>
      <c r="P963" s="6" t="s">
        <v>84</v>
      </c>
      <c r="Q963" s="6" t="s">
        <v>51</v>
      </c>
      <c r="R963" s="6" t="s">
        <v>96</v>
      </c>
      <c r="S963" s="6" t="s">
        <v>97</v>
      </c>
      <c r="T963" s="41">
        <v>25</v>
      </c>
      <c r="U963" s="41">
        <v>38005.199999999997</v>
      </c>
      <c r="V963" s="41">
        <f>T963*U963</f>
        <v>950129.99999999988</v>
      </c>
      <c r="W963" s="41">
        <f>V963*1.12</f>
        <v>1064145.5999999999</v>
      </c>
      <c r="X963" s="6"/>
      <c r="Y963" s="6">
        <v>2016</v>
      </c>
      <c r="Z963" s="42"/>
    </row>
    <row r="964" spans="1:26" ht="51" x14ac:dyDescent="0.2">
      <c r="A964" s="6" t="s">
        <v>3964</v>
      </c>
      <c r="B964" s="5" t="s">
        <v>32</v>
      </c>
      <c r="C964" s="5" t="s">
        <v>3965</v>
      </c>
      <c r="D964" s="5" t="s">
        <v>1033</v>
      </c>
      <c r="E964" s="5" t="s">
        <v>3966</v>
      </c>
      <c r="F964" s="5" t="s">
        <v>3967</v>
      </c>
      <c r="G964" s="5" t="s">
        <v>3968</v>
      </c>
      <c r="H964" s="5" t="s">
        <v>3969</v>
      </c>
      <c r="I964" s="6" t="s">
        <v>47</v>
      </c>
      <c r="J964" s="6">
        <v>0</v>
      </c>
      <c r="K964" s="6">
        <v>430000000</v>
      </c>
      <c r="L964" s="5" t="s">
        <v>40</v>
      </c>
      <c r="M964" s="6" t="s">
        <v>41</v>
      </c>
      <c r="N964" s="6" t="s">
        <v>73</v>
      </c>
      <c r="O964" s="6" t="s">
        <v>43</v>
      </c>
      <c r="P964" s="6" t="s">
        <v>84</v>
      </c>
      <c r="Q964" s="6" t="s">
        <v>51</v>
      </c>
      <c r="R964" s="6" t="s">
        <v>96</v>
      </c>
      <c r="S964" s="6" t="s">
        <v>97</v>
      </c>
      <c r="T964" s="41">
        <v>3</v>
      </c>
      <c r="U964" s="41">
        <v>3000000</v>
      </c>
      <c r="V964" s="41"/>
      <c r="W964" s="41"/>
      <c r="X964" s="6"/>
      <c r="Y964" s="6">
        <v>2016</v>
      </c>
      <c r="Z964" s="5"/>
    </row>
    <row r="965" spans="1:26" ht="51" x14ac:dyDescent="0.2">
      <c r="A965" s="6" t="s">
        <v>3970</v>
      </c>
      <c r="B965" s="5" t="s">
        <v>32</v>
      </c>
      <c r="C965" s="5" t="s">
        <v>3965</v>
      </c>
      <c r="D965" s="5" t="s">
        <v>1033</v>
      </c>
      <c r="E965" s="5" t="s">
        <v>3966</v>
      </c>
      <c r="F965" s="5" t="s">
        <v>3967</v>
      </c>
      <c r="G965" s="5" t="s">
        <v>3968</v>
      </c>
      <c r="H965" s="5" t="s">
        <v>3969</v>
      </c>
      <c r="I965" s="6" t="s">
        <v>47</v>
      </c>
      <c r="J965" s="6">
        <v>0</v>
      </c>
      <c r="K965" s="6">
        <v>430000000</v>
      </c>
      <c r="L965" s="5" t="s">
        <v>40</v>
      </c>
      <c r="M965" s="6" t="s">
        <v>591</v>
      </c>
      <c r="N965" s="6" t="s">
        <v>73</v>
      </c>
      <c r="O965" s="6" t="s">
        <v>43</v>
      </c>
      <c r="P965" s="6" t="s">
        <v>84</v>
      </c>
      <c r="Q965" s="6" t="s">
        <v>51</v>
      </c>
      <c r="R965" s="6" t="s">
        <v>96</v>
      </c>
      <c r="S965" s="6" t="s">
        <v>97</v>
      </c>
      <c r="T965" s="41">
        <v>4</v>
      </c>
      <c r="U965" s="41">
        <v>21004620</v>
      </c>
      <c r="V965" s="44"/>
      <c r="W965" s="44"/>
      <c r="X965" s="6"/>
      <c r="Y965" s="6">
        <v>2016</v>
      </c>
      <c r="Z965" s="6" t="s">
        <v>1578</v>
      </c>
    </row>
    <row r="966" spans="1:26" ht="51" x14ac:dyDescent="0.2">
      <c r="A966" s="6" t="s">
        <v>3971</v>
      </c>
      <c r="B966" s="5" t="s">
        <v>32</v>
      </c>
      <c r="C966" s="5" t="s">
        <v>3965</v>
      </c>
      <c r="D966" s="5" t="s">
        <v>1033</v>
      </c>
      <c r="E966" s="5" t="s">
        <v>3966</v>
      </c>
      <c r="F966" s="5" t="s">
        <v>3967</v>
      </c>
      <c r="G966" s="5" t="s">
        <v>3968</v>
      </c>
      <c r="H966" s="5" t="s">
        <v>3969</v>
      </c>
      <c r="I966" s="6" t="s">
        <v>47</v>
      </c>
      <c r="J966" s="6">
        <v>0</v>
      </c>
      <c r="K966" s="6">
        <v>430000000</v>
      </c>
      <c r="L966" s="5" t="s">
        <v>40</v>
      </c>
      <c r="M966" s="6" t="s">
        <v>591</v>
      </c>
      <c r="N966" s="6" t="s">
        <v>73</v>
      </c>
      <c r="O966" s="6" t="s">
        <v>43</v>
      </c>
      <c r="P966" s="6" t="s">
        <v>74</v>
      </c>
      <c r="Q966" s="6" t="s">
        <v>51</v>
      </c>
      <c r="R966" s="6" t="s">
        <v>96</v>
      </c>
      <c r="S966" s="6" t="s">
        <v>97</v>
      </c>
      <c r="T966" s="41">
        <v>4</v>
      </c>
      <c r="U966" s="41">
        <v>21004620</v>
      </c>
      <c r="V966" s="44">
        <f>T966*U966</f>
        <v>84018480</v>
      </c>
      <c r="W966" s="44">
        <f>V966*1.12</f>
        <v>94100697.600000009</v>
      </c>
      <c r="X966" s="6"/>
      <c r="Y966" s="6">
        <v>2016</v>
      </c>
      <c r="Z966" s="6" t="s">
        <v>3972</v>
      </c>
    </row>
    <row r="967" spans="1:26" ht="51" x14ac:dyDescent="0.2">
      <c r="A967" s="6" t="s">
        <v>3973</v>
      </c>
      <c r="B967" s="5" t="s">
        <v>32</v>
      </c>
      <c r="C967" s="5" t="s">
        <v>3974</v>
      </c>
      <c r="D967" s="5" t="s">
        <v>3975</v>
      </c>
      <c r="E967" s="5" t="s">
        <v>3976</v>
      </c>
      <c r="F967" s="5" t="s">
        <v>3977</v>
      </c>
      <c r="G967" s="5" t="s">
        <v>3978</v>
      </c>
      <c r="H967" s="5" t="s">
        <v>3979</v>
      </c>
      <c r="I967" s="6" t="s">
        <v>39</v>
      </c>
      <c r="J967" s="6">
        <v>0</v>
      </c>
      <c r="K967" s="6">
        <v>430000000</v>
      </c>
      <c r="L967" s="5" t="s">
        <v>40</v>
      </c>
      <c r="M967" s="6" t="s">
        <v>41</v>
      </c>
      <c r="N967" s="6" t="s">
        <v>73</v>
      </c>
      <c r="O967" s="6" t="s">
        <v>43</v>
      </c>
      <c r="P967" s="6" t="s">
        <v>84</v>
      </c>
      <c r="Q967" s="6" t="s">
        <v>51</v>
      </c>
      <c r="R967" s="6" t="s">
        <v>96</v>
      </c>
      <c r="S967" s="6" t="s">
        <v>97</v>
      </c>
      <c r="T967" s="41">
        <v>3</v>
      </c>
      <c r="U967" s="41">
        <v>20250</v>
      </c>
      <c r="V967" s="41">
        <f>T967*U967</f>
        <v>60750</v>
      </c>
      <c r="W967" s="41">
        <f>V967*1.12</f>
        <v>68040</v>
      </c>
      <c r="X967" s="6"/>
      <c r="Y967" s="6">
        <v>2016</v>
      </c>
      <c r="Z967" s="42"/>
    </row>
    <row r="968" spans="1:26" ht="51" x14ac:dyDescent="0.2">
      <c r="A968" s="6" t="s">
        <v>3980</v>
      </c>
      <c r="B968" s="5" t="s">
        <v>32</v>
      </c>
      <c r="C968" s="5" t="s">
        <v>3974</v>
      </c>
      <c r="D968" s="5" t="s">
        <v>3975</v>
      </c>
      <c r="E968" s="5" t="s">
        <v>3981</v>
      </c>
      <c r="F968" s="5" t="s">
        <v>3977</v>
      </c>
      <c r="G968" s="5" t="s">
        <v>3982</v>
      </c>
      <c r="H968" s="5" t="s">
        <v>3983</v>
      </c>
      <c r="I968" s="6" t="s">
        <v>39</v>
      </c>
      <c r="J968" s="6">
        <v>0</v>
      </c>
      <c r="K968" s="6">
        <v>430000000</v>
      </c>
      <c r="L968" s="5" t="s">
        <v>40</v>
      </c>
      <c r="M968" s="6" t="s">
        <v>94</v>
      </c>
      <c r="N968" s="6" t="s">
        <v>42</v>
      </c>
      <c r="O968" s="6" t="s">
        <v>43</v>
      </c>
      <c r="P968" s="6" t="s">
        <v>303</v>
      </c>
      <c r="Q968" s="6" t="s">
        <v>51</v>
      </c>
      <c r="R968" s="6" t="s">
        <v>96</v>
      </c>
      <c r="S968" s="6" t="s">
        <v>97</v>
      </c>
      <c r="T968" s="41">
        <v>1</v>
      </c>
      <c r="U968" s="41">
        <v>20250</v>
      </c>
      <c r="V968" s="41"/>
      <c r="W968" s="41"/>
      <c r="X968" s="6"/>
      <c r="Y968" s="6">
        <v>2016</v>
      </c>
      <c r="Z968" s="6" t="s">
        <v>1629</v>
      </c>
    </row>
    <row r="969" spans="1:26" ht="51" x14ac:dyDescent="0.2">
      <c r="A969" s="6" t="s">
        <v>3984</v>
      </c>
      <c r="B969" s="5" t="s">
        <v>32</v>
      </c>
      <c r="C969" s="5" t="s">
        <v>3985</v>
      </c>
      <c r="D969" s="5" t="s">
        <v>3986</v>
      </c>
      <c r="E969" s="5" t="s">
        <v>3987</v>
      </c>
      <c r="F969" s="5" t="s">
        <v>3988</v>
      </c>
      <c r="G969" s="5" t="s">
        <v>3989</v>
      </c>
      <c r="H969" s="5" t="s">
        <v>3990</v>
      </c>
      <c r="I969" s="6" t="s">
        <v>47</v>
      </c>
      <c r="J969" s="6">
        <v>75</v>
      </c>
      <c r="K969" s="6">
        <v>430000000</v>
      </c>
      <c r="L969" s="5" t="s">
        <v>40</v>
      </c>
      <c r="M969" s="6" t="s">
        <v>94</v>
      </c>
      <c r="N969" s="6" t="s">
        <v>73</v>
      </c>
      <c r="O969" s="6" t="s">
        <v>43</v>
      </c>
      <c r="P969" s="6" t="s">
        <v>84</v>
      </c>
      <c r="Q969" s="6" t="s">
        <v>45</v>
      </c>
      <c r="R969" s="6" t="s">
        <v>96</v>
      </c>
      <c r="S969" s="6" t="s">
        <v>97</v>
      </c>
      <c r="T969" s="41">
        <v>100</v>
      </c>
      <c r="U969" s="41">
        <v>80000</v>
      </c>
      <c r="V969" s="41">
        <f>T969*U969</f>
        <v>8000000</v>
      </c>
      <c r="W969" s="41">
        <f>V969*1.12</f>
        <v>8960000</v>
      </c>
      <c r="X969" s="6" t="s">
        <v>47</v>
      </c>
      <c r="Y969" s="6">
        <v>2016</v>
      </c>
      <c r="Z969" s="42"/>
    </row>
    <row r="970" spans="1:26" ht="51" x14ac:dyDescent="0.2">
      <c r="A970" s="6" t="s">
        <v>3991</v>
      </c>
      <c r="B970" s="5" t="s">
        <v>32</v>
      </c>
      <c r="C970" s="5" t="s">
        <v>3992</v>
      </c>
      <c r="D970" s="5" t="s">
        <v>3993</v>
      </c>
      <c r="E970" s="5" t="s">
        <v>3994</v>
      </c>
      <c r="F970" s="5" t="s">
        <v>3995</v>
      </c>
      <c r="G970" s="5" t="s">
        <v>3996</v>
      </c>
      <c r="H970" s="5" t="s">
        <v>3997</v>
      </c>
      <c r="I970" s="6" t="s">
        <v>39</v>
      </c>
      <c r="J970" s="6">
        <v>0</v>
      </c>
      <c r="K970" s="6">
        <v>430000000</v>
      </c>
      <c r="L970" s="5" t="s">
        <v>40</v>
      </c>
      <c r="M970" s="6" t="s">
        <v>41</v>
      </c>
      <c r="N970" s="6" t="s">
        <v>73</v>
      </c>
      <c r="O970" s="6" t="s">
        <v>43</v>
      </c>
      <c r="P970" s="6" t="s">
        <v>84</v>
      </c>
      <c r="Q970" s="6" t="s">
        <v>51</v>
      </c>
      <c r="R970" s="6" t="s">
        <v>96</v>
      </c>
      <c r="S970" s="6" t="s">
        <v>97</v>
      </c>
      <c r="T970" s="41">
        <v>7</v>
      </c>
      <c r="U970" s="41">
        <v>29430</v>
      </c>
      <c r="V970" s="41">
        <f>T970*U970</f>
        <v>206010</v>
      </c>
      <c r="W970" s="41">
        <f>V970*1.12</f>
        <v>230731.2</v>
      </c>
      <c r="X970" s="6"/>
      <c r="Y970" s="6">
        <v>2016</v>
      </c>
      <c r="Z970" s="42"/>
    </row>
    <row r="971" spans="1:26" ht="51" x14ac:dyDescent="0.2">
      <c r="A971" s="6" t="s">
        <v>3998</v>
      </c>
      <c r="B971" s="5" t="s">
        <v>32</v>
      </c>
      <c r="C971" s="5" t="s">
        <v>3937</v>
      </c>
      <c r="D971" s="5" t="s">
        <v>3938</v>
      </c>
      <c r="E971" s="5" t="s">
        <v>3999</v>
      </c>
      <c r="F971" s="5" t="s">
        <v>4000</v>
      </c>
      <c r="G971" s="5" t="s">
        <v>4001</v>
      </c>
      <c r="H971" s="5" t="s">
        <v>4002</v>
      </c>
      <c r="I971" s="6" t="s">
        <v>39</v>
      </c>
      <c r="J971" s="6">
        <v>75</v>
      </c>
      <c r="K971" s="6">
        <v>430000000</v>
      </c>
      <c r="L971" s="5" t="s">
        <v>40</v>
      </c>
      <c r="M971" s="6" t="s">
        <v>41</v>
      </c>
      <c r="N971" s="6" t="s">
        <v>73</v>
      </c>
      <c r="O971" s="6" t="s">
        <v>43</v>
      </c>
      <c r="P971" s="6" t="s">
        <v>84</v>
      </c>
      <c r="Q971" s="6" t="s">
        <v>45</v>
      </c>
      <c r="R971" s="6" t="s">
        <v>96</v>
      </c>
      <c r="S971" s="6" t="s">
        <v>97</v>
      </c>
      <c r="T971" s="41">
        <v>1</v>
      </c>
      <c r="U971" s="41">
        <v>166779</v>
      </c>
      <c r="V971" s="41">
        <f>T971*U971</f>
        <v>166779</v>
      </c>
      <c r="W971" s="41">
        <f>V971*1.12</f>
        <v>186792.48</v>
      </c>
      <c r="X971" s="6" t="s">
        <v>47</v>
      </c>
      <c r="Y971" s="6">
        <v>2016</v>
      </c>
      <c r="Z971" s="42"/>
    </row>
    <row r="972" spans="1:26" ht="51" x14ac:dyDescent="0.2">
      <c r="A972" s="6" t="s">
        <v>4003</v>
      </c>
      <c r="B972" s="5" t="s">
        <v>32</v>
      </c>
      <c r="C972" s="5" t="s">
        <v>4004</v>
      </c>
      <c r="D972" s="5" t="s">
        <v>2304</v>
      </c>
      <c r="E972" s="5" t="s">
        <v>4005</v>
      </c>
      <c r="F972" s="5" t="s">
        <v>4006</v>
      </c>
      <c r="G972" s="5" t="s">
        <v>4007</v>
      </c>
      <c r="H972" s="5" t="s">
        <v>4008</v>
      </c>
      <c r="I972" s="6" t="s">
        <v>39</v>
      </c>
      <c r="J972" s="6">
        <v>0</v>
      </c>
      <c r="K972" s="6">
        <v>430000000</v>
      </c>
      <c r="L972" s="5" t="s">
        <v>40</v>
      </c>
      <c r="M972" s="6" t="s">
        <v>41</v>
      </c>
      <c r="N972" s="6" t="s">
        <v>73</v>
      </c>
      <c r="O972" s="6" t="s">
        <v>43</v>
      </c>
      <c r="P972" s="6" t="s">
        <v>84</v>
      </c>
      <c r="Q972" s="6" t="s">
        <v>51</v>
      </c>
      <c r="R972" s="6" t="s">
        <v>96</v>
      </c>
      <c r="S972" s="6" t="s">
        <v>97</v>
      </c>
      <c r="T972" s="41">
        <v>2</v>
      </c>
      <c r="U972" s="41">
        <v>789750</v>
      </c>
      <c r="V972" s="41"/>
      <c r="W972" s="41"/>
      <c r="X972" s="6"/>
      <c r="Y972" s="6">
        <v>2016</v>
      </c>
      <c r="Z972" s="5"/>
    </row>
    <row r="973" spans="1:26" ht="51" x14ac:dyDescent="0.2">
      <c r="A973" s="6" t="s">
        <v>4009</v>
      </c>
      <c r="B973" s="5" t="s">
        <v>32</v>
      </c>
      <c r="C973" s="5" t="s">
        <v>4004</v>
      </c>
      <c r="D973" s="5" t="s">
        <v>2304</v>
      </c>
      <c r="E973" s="5" t="s">
        <v>4005</v>
      </c>
      <c r="F973" s="5" t="s">
        <v>4006</v>
      </c>
      <c r="G973" s="5" t="s">
        <v>4007</v>
      </c>
      <c r="H973" s="5" t="s">
        <v>4008</v>
      </c>
      <c r="I973" s="6" t="s">
        <v>47</v>
      </c>
      <c r="J973" s="6">
        <v>0</v>
      </c>
      <c r="K973" s="6">
        <v>430000000</v>
      </c>
      <c r="L973" s="5" t="s">
        <v>40</v>
      </c>
      <c r="M973" s="6" t="s">
        <v>591</v>
      </c>
      <c r="N973" s="6" t="s">
        <v>73</v>
      </c>
      <c r="O973" s="6" t="s">
        <v>43</v>
      </c>
      <c r="P973" s="6" t="s">
        <v>84</v>
      </c>
      <c r="Q973" s="6" t="s">
        <v>51</v>
      </c>
      <c r="R973" s="6" t="s">
        <v>96</v>
      </c>
      <c r="S973" s="6" t="s">
        <v>97</v>
      </c>
      <c r="T973" s="41">
        <v>2</v>
      </c>
      <c r="U973" s="41">
        <v>789750</v>
      </c>
      <c r="V973" s="41">
        <f t="shared" ref="V973:V1012" si="77">T973*U973</f>
        <v>1579500</v>
      </c>
      <c r="W973" s="41">
        <f t="shared" ref="W973:W1012" si="78">V973*1.12</f>
        <v>1769040.0000000002</v>
      </c>
      <c r="X973" s="6"/>
      <c r="Y973" s="6">
        <v>2016</v>
      </c>
      <c r="Z973" s="6" t="s">
        <v>1080</v>
      </c>
    </row>
    <row r="974" spans="1:26" ht="51" x14ac:dyDescent="0.2">
      <c r="A974" s="6" t="s">
        <v>4010</v>
      </c>
      <c r="B974" s="5" t="s">
        <v>32</v>
      </c>
      <c r="C974" s="5" t="s">
        <v>4011</v>
      </c>
      <c r="D974" s="5" t="s">
        <v>4012</v>
      </c>
      <c r="E974" s="5" t="s">
        <v>4013</v>
      </c>
      <c r="F974" s="5" t="s">
        <v>4014</v>
      </c>
      <c r="G974" s="5" t="s">
        <v>4013</v>
      </c>
      <c r="H974" s="5" t="s">
        <v>4015</v>
      </c>
      <c r="I974" s="6" t="s">
        <v>39</v>
      </c>
      <c r="J974" s="6">
        <v>0</v>
      </c>
      <c r="K974" s="6">
        <v>430000000</v>
      </c>
      <c r="L974" s="5" t="s">
        <v>40</v>
      </c>
      <c r="M974" s="6" t="s">
        <v>94</v>
      </c>
      <c r="N974" s="6" t="s">
        <v>73</v>
      </c>
      <c r="O974" s="6" t="s">
        <v>43</v>
      </c>
      <c r="P974" s="6" t="s">
        <v>84</v>
      </c>
      <c r="Q974" s="6" t="s">
        <v>51</v>
      </c>
      <c r="R974" s="6" t="s">
        <v>96</v>
      </c>
      <c r="S974" s="6" t="s">
        <v>97</v>
      </c>
      <c r="T974" s="41">
        <v>40</v>
      </c>
      <c r="U974" s="41">
        <v>2500</v>
      </c>
      <c r="V974" s="41">
        <f t="shared" si="77"/>
        <v>100000</v>
      </c>
      <c r="W974" s="41">
        <f t="shared" si="78"/>
        <v>112000.00000000001</v>
      </c>
      <c r="X974" s="6"/>
      <c r="Y974" s="6">
        <v>2016</v>
      </c>
      <c r="Z974" s="42"/>
    </row>
    <row r="975" spans="1:26" ht="51" x14ac:dyDescent="0.2">
      <c r="A975" s="6" t="s">
        <v>4016</v>
      </c>
      <c r="B975" s="5" t="s">
        <v>32</v>
      </c>
      <c r="C975" s="5" t="s">
        <v>270</v>
      </c>
      <c r="D975" s="5" t="s">
        <v>271</v>
      </c>
      <c r="E975" s="5" t="s">
        <v>4017</v>
      </c>
      <c r="F975" s="5" t="s">
        <v>273</v>
      </c>
      <c r="G975" s="5" t="s">
        <v>4017</v>
      </c>
      <c r="H975" s="5" t="s">
        <v>4018</v>
      </c>
      <c r="I975" s="6" t="s">
        <v>39</v>
      </c>
      <c r="J975" s="6">
        <v>0</v>
      </c>
      <c r="K975" s="6">
        <v>430000000</v>
      </c>
      <c r="L975" s="5" t="s">
        <v>40</v>
      </c>
      <c r="M975" s="6" t="s">
        <v>94</v>
      </c>
      <c r="N975" s="6" t="s">
        <v>73</v>
      </c>
      <c r="O975" s="6" t="s">
        <v>43</v>
      </c>
      <c r="P975" s="6" t="s">
        <v>84</v>
      </c>
      <c r="Q975" s="6" t="s">
        <v>51</v>
      </c>
      <c r="R975" s="6" t="s">
        <v>96</v>
      </c>
      <c r="S975" s="6" t="s">
        <v>97</v>
      </c>
      <c r="T975" s="41">
        <v>800</v>
      </c>
      <c r="U975" s="41">
        <v>40</v>
      </c>
      <c r="V975" s="41">
        <f t="shared" si="77"/>
        <v>32000</v>
      </c>
      <c r="W975" s="41">
        <f t="shared" si="78"/>
        <v>35840</v>
      </c>
      <c r="X975" s="6"/>
      <c r="Y975" s="6">
        <v>2016</v>
      </c>
      <c r="Z975" s="42"/>
    </row>
    <row r="976" spans="1:26" ht="51" x14ac:dyDescent="0.2">
      <c r="A976" s="6" t="s">
        <v>4019</v>
      </c>
      <c r="B976" s="5" t="s">
        <v>32</v>
      </c>
      <c r="C976" s="5" t="s">
        <v>4020</v>
      </c>
      <c r="D976" s="5" t="s">
        <v>106</v>
      </c>
      <c r="E976" s="5" t="s">
        <v>4021</v>
      </c>
      <c r="F976" s="5" t="s">
        <v>4022</v>
      </c>
      <c r="G976" s="5" t="s">
        <v>4021</v>
      </c>
      <c r="H976" s="5" t="s">
        <v>4023</v>
      </c>
      <c r="I976" s="6" t="s">
        <v>39</v>
      </c>
      <c r="J976" s="6">
        <v>0</v>
      </c>
      <c r="K976" s="6">
        <v>430000000</v>
      </c>
      <c r="L976" s="5" t="s">
        <v>40</v>
      </c>
      <c r="M976" s="6" t="s">
        <v>94</v>
      </c>
      <c r="N976" s="6" t="s">
        <v>73</v>
      </c>
      <c r="O976" s="6" t="s">
        <v>43</v>
      </c>
      <c r="P976" s="6" t="s">
        <v>84</v>
      </c>
      <c r="Q976" s="6" t="s">
        <v>51</v>
      </c>
      <c r="R976" s="6" t="s">
        <v>96</v>
      </c>
      <c r="S976" s="6" t="s">
        <v>97</v>
      </c>
      <c r="T976" s="41">
        <v>210</v>
      </c>
      <c r="U976" s="41">
        <v>283.5</v>
      </c>
      <c r="V976" s="41">
        <f t="shared" si="77"/>
        <v>59535</v>
      </c>
      <c r="W976" s="41">
        <f t="shared" si="78"/>
        <v>66679.200000000012</v>
      </c>
      <c r="X976" s="6"/>
      <c r="Y976" s="6">
        <v>2016</v>
      </c>
      <c r="Z976" s="42"/>
    </row>
    <row r="977" spans="1:26" ht="51" x14ac:dyDescent="0.2">
      <c r="A977" s="6" t="s">
        <v>4024</v>
      </c>
      <c r="B977" s="5" t="s">
        <v>32</v>
      </c>
      <c r="C977" s="5" t="s">
        <v>4025</v>
      </c>
      <c r="D977" s="5" t="s">
        <v>1551</v>
      </c>
      <c r="E977" s="5" t="s">
        <v>4026</v>
      </c>
      <c r="F977" s="5" t="s">
        <v>4027</v>
      </c>
      <c r="G977" s="5" t="s">
        <v>4026</v>
      </c>
      <c r="H977" s="5" t="s">
        <v>4028</v>
      </c>
      <c r="I977" s="6" t="s">
        <v>39</v>
      </c>
      <c r="J977" s="6">
        <v>0</v>
      </c>
      <c r="K977" s="6">
        <v>430000000</v>
      </c>
      <c r="L977" s="5" t="s">
        <v>40</v>
      </c>
      <c r="M977" s="6" t="s">
        <v>41</v>
      </c>
      <c r="N977" s="6" t="s">
        <v>73</v>
      </c>
      <c r="O977" s="6" t="s">
        <v>43</v>
      </c>
      <c r="P977" s="6" t="s">
        <v>84</v>
      </c>
      <c r="Q977" s="6" t="s">
        <v>51</v>
      </c>
      <c r="R977" s="6" t="s">
        <v>96</v>
      </c>
      <c r="S977" s="6" t="s">
        <v>97</v>
      </c>
      <c r="T977" s="41">
        <v>570</v>
      </c>
      <c r="U977" s="41">
        <v>803.25</v>
      </c>
      <c r="V977" s="41">
        <f t="shared" si="77"/>
        <v>457852.5</v>
      </c>
      <c r="W977" s="41">
        <f t="shared" si="78"/>
        <v>512794.80000000005</v>
      </c>
      <c r="X977" s="6"/>
      <c r="Y977" s="6">
        <v>2016</v>
      </c>
      <c r="Z977" s="42"/>
    </row>
    <row r="978" spans="1:26" ht="51" x14ac:dyDescent="0.2">
      <c r="A978" s="6" t="s">
        <v>4029</v>
      </c>
      <c r="B978" s="5" t="s">
        <v>32</v>
      </c>
      <c r="C978" s="5" t="s">
        <v>4030</v>
      </c>
      <c r="D978" s="5" t="s">
        <v>4031</v>
      </c>
      <c r="E978" s="5" t="s">
        <v>4032</v>
      </c>
      <c r="F978" s="5" t="s">
        <v>4033</v>
      </c>
      <c r="G978" s="5" t="s">
        <v>4032</v>
      </c>
      <c r="H978" s="5" t="s">
        <v>4034</v>
      </c>
      <c r="I978" s="6" t="s">
        <v>39</v>
      </c>
      <c r="J978" s="6">
        <v>0</v>
      </c>
      <c r="K978" s="6">
        <v>430000000</v>
      </c>
      <c r="L978" s="5" t="s">
        <v>40</v>
      </c>
      <c r="M978" s="6" t="s">
        <v>94</v>
      </c>
      <c r="N978" s="6" t="s">
        <v>73</v>
      </c>
      <c r="O978" s="6" t="s">
        <v>43</v>
      </c>
      <c r="P978" s="6" t="s">
        <v>84</v>
      </c>
      <c r="Q978" s="6" t="s">
        <v>51</v>
      </c>
      <c r="R978" s="6" t="s">
        <v>96</v>
      </c>
      <c r="S978" s="6" t="s">
        <v>97</v>
      </c>
      <c r="T978" s="41">
        <v>470</v>
      </c>
      <c r="U978" s="41">
        <v>195</v>
      </c>
      <c r="V978" s="41">
        <f t="shared" si="77"/>
        <v>91650</v>
      </c>
      <c r="W978" s="41">
        <f t="shared" si="78"/>
        <v>102648.00000000001</v>
      </c>
      <c r="X978" s="6"/>
      <c r="Y978" s="6">
        <v>2016</v>
      </c>
      <c r="Z978" s="42"/>
    </row>
    <row r="979" spans="1:26" ht="51" x14ac:dyDescent="0.2">
      <c r="A979" s="6" t="s">
        <v>4035</v>
      </c>
      <c r="B979" s="5" t="s">
        <v>32</v>
      </c>
      <c r="C979" s="5" t="s">
        <v>4030</v>
      </c>
      <c r="D979" s="5" t="s">
        <v>4031</v>
      </c>
      <c r="E979" s="5" t="s">
        <v>4036</v>
      </c>
      <c r="F979" s="5" t="s">
        <v>4033</v>
      </c>
      <c r="G979" s="5" t="s">
        <v>4037</v>
      </c>
      <c r="H979" s="5" t="s">
        <v>4038</v>
      </c>
      <c r="I979" s="6" t="s">
        <v>39</v>
      </c>
      <c r="J979" s="6">
        <v>0</v>
      </c>
      <c r="K979" s="6">
        <v>430000000</v>
      </c>
      <c r="L979" s="5" t="s">
        <v>40</v>
      </c>
      <c r="M979" s="6" t="s">
        <v>94</v>
      </c>
      <c r="N979" s="6" t="s">
        <v>42</v>
      </c>
      <c r="O979" s="6" t="s">
        <v>43</v>
      </c>
      <c r="P979" s="6" t="s">
        <v>303</v>
      </c>
      <c r="Q979" s="6" t="s">
        <v>51</v>
      </c>
      <c r="R979" s="6" t="s">
        <v>96</v>
      </c>
      <c r="S979" s="6" t="s">
        <v>97</v>
      </c>
      <c r="T979" s="41">
        <v>100</v>
      </c>
      <c r="U979" s="41">
        <v>195</v>
      </c>
      <c r="V979" s="41">
        <f t="shared" si="77"/>
        <v>19500</v>
      </c>
      <c r="W979" s="41">
        <f t="shared" si="78"/>
        <v>21840.000000000004</v>
      </c>
      <c r="X979" s="6"/>
      <c r="Y979" s="6">
        <v>2016</v>
      </c>
      <c r="Z979" s="42"/>
    </row>
    <row r="980" spans="1:26" ht="51" x14ac:dyDescent="0.2">
      <c r="A980" s="6" t="s">
        <v>4039</v>
      </c>
      <c r="B980" s="5" t="s">
        <v>32</v>
      </c>
      <c r="C980" s="5" t="s">
        <v>4030</v>
      </c>
      <c r="D980" s="5" t="s">
        <v>4031</v>
      </c>
      <c r="E980" s="5" t="s">
        <v>4040</v>
      </c>
      <c r="F980" s="5" t="s">
        <v>4033</v>
      </c>
      <c r="G980" s="5" t="s">
        <v>4041</v>
      </c>
      <c r="H980" s="5" t="s">
        <v>4042</v>
      </c>
      <c r="I980" s="6" t="s">
        <v>39</v>
      </c>
      <c r="J980" s="6">
        <v>0</v>
      </c>
      <c r="K980" s="6">
        <v>430000000</v>
      </c>
      <c r="L980" s="5" t="s">
        <v>40</v>
      </c>
      <c r="M980" s="6" t="s">
        <v>94</v>
      </c>
      <c r="N980" s="6" t="s">
        <v>73</v>
      </c>
      <c r="O980" s="6" t="s">
        <v>43</v>
      </c>
      <c r="P980" s="6" t="s">
        <v>84</v>
      </c>
      <c r="Q980" s="6" t="s">
        <v>51</v>
      </c>
      <c r="R980" s="6" t="s">
        <v>96</v>
      </c>
      <c r="S980" s="6" t="s">
        <v>97</v>
      </c>
      <c r="T980" s="41">
        <v>20</v>
      </c>
      <c r="U980" s="41">
        <v>195</v>
      </c>
      <c r="V980" s="41">
        <f t="shared" si="77"/>
        <v>3900</v>
      </c>
      <c r="W980" s="41">
        <f t="shared" si="78"/>
        <v>4368</v>
      </c>
      <c r="X980" s="6"/>
      <c r="Y980" s="6">
        <v>2016</v>
      </c>
      <c r="Z980" s="42"/>
    </row>
    <row r="981" spans="1:26" ht="51" x14ac:dyDescent="0.2">
      <c r="A981" s="6" t="s">
        <v>4043</v>
      </c>
      <c r="B981" s="5" t="s">
        <v>32</v>
      </c>
      <c r="C981" s="5" t="s">
        <v>4030</v>
      </c>
      <c r="D981" s="5" t="s">
        <v>4031</v>
      </c>
      <c r="E981" s="5" t="s">
        <v>4040</v>
      </c>
      <c r="F981" s="5" t="s">
        <v>4033</v>
      </c>
      <c r="G981" s="5" t="s">
        <v>4041</v>
      </c>
      <c r="H981" s="5" t="s">
        <v>4042</v>
      </c>
      <c r="I981" s="6" t="s">
        <v>39</v>
      </c>
      <c r="J981" s="6">
        <v>0</v>
      </c>
      <c r="K981" s="6">
        <v>430000000</v>
      </c>
      <c r="L981" s="5" t="s">
        <v>40</v>
      </c>
      <c r="M981" s="6" t="s">
        <v>41</v>
      </c>
      <c r="N981" s="6" t="s">
        <v>95</v>
      </c>
      <c r="O981" s="6" t="s">
        <v>43</v>
      </c>
      <c r="P981" s="6" t="s">
        <v>44</v>
      </c>
      <c r="Q981" s="6" t="s">
        <v>51</v>
      </c>
      <c r="R981" s="6" t="s">
        <v>96</v>
      </c>
      <c r="S981" s="6" t="s">
        <v>97</v>
      </c>
      <c r="T981" s="41">
        <v>15</v>
      </c>
      <c r="U981" s="41">
        <v>195</v>
      </c>
      <c r="V981" s="41">
        <f t="shared" si="77"/>
        <v>2925</v>
      </c>
      <c r="W981" s="41">
        <f t="shared" si="78"/>
        <v>3276.0000000000005</v>
      </c>
      <c r="X981" s="6"/>
      <c r="Y981" s="6">
        <v>2016</v>
      </c>
      <c r="Z981" s="42"/>
    </row>
    <row r="982" spans="1:26" ht="51" x14ac:dyDescent="0.2">
      <c r="A982" s="6" t="s">
        <v>4044</v>
      </c>
      <c r="B982" s="5" t="s">
        <v>32</v>
      </c>
      <c r="C982" s="5" t="s">
        <v>4045</v>
      </c>
      <c r="D982" s="5" t="s">
        <v>4046</v>
      </c>
      <c r="E982" s="5" t="s">
        <v>4047</v>
      </c>
      <c r="F982" s="5" t="s">
        <v>4048</v>
      </c>
      <c r="G982" s="5" t="s">
        <v>4047</v>
      </c>
      <c r="H982" s="5" t="s">
        <v>4049</v>
      </c>
      <c r="I982" s="6" t="s">
        <v>39</v>
      </c>
      <c r="J982" s="6">
        <v>0</v>
      </c>
      <c r="K982" s="6">
        <v>430000000</v>
      </c>
      <c r="L982" s="5" t="s">
        <v>40</v>
      </c>
      <c r="M982" s="6" t="s">
        <v>94</v>
      </c>
      <c r="N982" s="6" t="s">
        <v>73</v>
      </c>
      <c r="O982" s="6" t="s">
        <v>43</v>
      </c>
      <c r="P982" s="6" t="s">
        <v>84</v>
      </c>
      <c r="Q982" s="6" t="s">
        <v>51</v>
      </c>
      <c r="R982" s="6" t="s">
        <v>96</v>
      </c>
      <c r="S982" s="6" t="s">
        <v>97</v>
      </c>
      <c r="T982" s="41">
        <v>50</v>
      </c>
      <c r="U982" s="41">
        <v>2632.5</v>
      </c>
      <c r="V982" s="41">
        <f t="shared" si="77"/>
        <v>131625</v>
      </c>
      <c r="W982" s="41">
        <f t="shared" si="78"/>
        <v>147420</v>
      </c>
      <c r="X982" s="6"/>
      <c r="Y982" s="6">
        <v>2016</v>
      </c>
      <c r="Z982" s="42"/>
    </row>
    <row r="983" spans="1:26" ht="51" x14ac:dyDescent="0.2">
      <c r="A983" s="6" t="s">
        <v>4050</v>
      </c>
      <c r="B983" s="5" t="s">
        <v>32</v>
      </c>
      <c r="C983" s="5" t="s">
        <v>4051</v>
      </c>
      <c r="D983" s="5" t="s">
        <v>4052</v>
      </c>
      <c r="E983" s="5" t="s">
        <v>4053</v>
      </c>
      <c r="F983" s="5" t="s">
        <v>4033</v>
      </c>
      <c r="G983" s="5" t="s">
        <v>4053</v>
      </c>
      <c r="H983" s="5" t="s">
        <v>4054</v>
      </c>
      <c r="I983" s="6" t="s">
        <v>39</v>
      </c>
      <c r="J983" s="6">
        <v>0</v>
      </c>
      <c r="K983" s="6">
        <v>430000000</v>
      </c>
      <c r="L983" s="5" t="s">
        <v>40</v>
      </c>
      <c r="M983" s="6" t="s">
        <v>94</v>
      </c>
      <c r="N983" s="6" t="s">
        <v>73</v>
      </c>
      <c r="O983" s="6" t="s">
        <v>43</v>
      </c>
      <c r="P983" s="6" t="s">
        <v>84</v>
      </c>
      <c r="Q983" s="6" t="s">
        <v>51</v>
      </c>
      <c r="R983" s="6" t="s">
        <v>96</v>
      </c>
      <c r="S983" s="6" t="s">
        <v>97</v>
      </c>
      <c r="T983" s="41">
        <v>300</v>
      </c>
      <c r="U983" s="41">
        <v>495</v>
      </c>
      <c r="V983" s="41">
        <f t="shared" si="77"/>
        <v>148500</v>
      </c>
      <c r="W983" s="41">
        <f t="shared" si="78"/>
        <v>166320.00000000003</v>
      </c>
      <c r="X983" s="6"/>
      <c r="Y983" s="6">
        <v>2016</v>
      </c>
      <c r="Z983" s="42"/>
    </row>
    <row r="984" spans="1:26" ht="51" x14ac:dyDescent="0.2">
      <c r="A984" s="6" t="s">
        <v>4055</v>
      </c>
      <c r="B984" s="5" t="s">
        <v>32</v>
      </c>
      <c r="C984" s="5" t="s">
        <v>4051</v>
      </c>
      <c r="D984" s="5" t="s">
        <v>4052</v>
      </c>
      <c r="E984" s="5" t="s">
        <v>4056</v>
      </c>
      <c r="F984" s="5" t="s">
        <v>4033</v>
      </c>
      <c r="G984" s="5" t="s">
        <v>4057</v>
      </c>
      <c r="H984" s="5" t="s">
        <v>4058</v>
      </c>
      <c r="I984" s="6" t="s">
        <v>39</v>
      </c>
      <c r="J984" s="6">
        <v>0</v>
      </c>
      <c r="K984" s="6">
        <v>430000000</v>
      </c>
      <c r="L984" s="5" t="s">
        <v>40</v>
      </c>
      <c r="M984" s="6" t="s">
        <v>94</v>
      </c>
      <c r="N984" s="6" t="s">
        <v>73</v>
      </c>
      <c r="O984" s="6" t="s">
        <v>43</v>
      </c>
      <c r="P984" s="6" t="s">
        <v>84</v>
      </c>
      <c r="Q984" s="6" t="s">
        <v>51</v>
      </c>
      <c r="R984" s="6" t="s">
        <v>96</v>
      </c>
      <c r="S984" s="6" t="s">
        <v>97</v>
      </c>
      <c r="T984" s="41">
        <v>10</v>
      </c>
      <c r="U984" s="41">
        <v>495</v>
      </c>
      <c r="V984" s="41">
        <f t="shared" si="77"/>
        <v>4950</v>
      </c>
      <c r="W984" s="41">
        <f t="shared" si="78"/>
        <v>5544.0000000000009</v>
      </c>
      <c r="X984" s="6"/>
      <c r="Y984" s="6">
        <v>2016</v>
      </c>
      <c r="Z984" s="42"/>
    </row>
    <row r="985" spans="1:26" ht="51" x14ac:dyDescent="0.2">
      <c r="A985" s="6" t="s">
        <v>4059</v>
      </c>
      <c r="B985" s="5" t="s">
        <v>32</v>
      </c>
      <c r="C985" s="5" t="s">
        <v>4060</v>
      </c>
      <c r="D985" s="5" t="s">
        <v>121</v>
      </c>
      <c r="E985" s="5" t="s">
        <v>4061</v>
      </c>
      <c r="F985" s="5" t="s">
        <v>4062</v>
      </c>
      <c r="G985" s="5" t="s">
        <v>4061</v>
      </c>
      <c r="H985" s="5" t="s">
        <v>4063</v>
      </c>
      <c r="I985" s="6" t="s">
        <v>39</v>
      </c>
      <c r="J985" s="6">
        <v>0</v>
      </c>
      <c r="K985" s="6">
        <v>430000000</v>
      </c>
      <c r="L985" s="5" t="s">
        <v>40</v>
      </c>
      <c r="M985" s="6" t="s">
        <v>94</v>
      </c>
      <c r="N985" s="6" t="s">
        <v>73</v>
      </c>
      <c r="O985" s="6" t="s">
        <v>43</v>
      </c>
      <c r="P985" s="6" t="s">
        <v>84</v>
      </c>
      <c r="Q985" s="6" t="s">
        <v>51</v>
      </c>
      <c r="R985" s="6" t="s">
        <v>96</v>
      </c>
      <c r="S985" s="6" t="s">
        <v>97</v>
      </c>
      <c r="T985" s="41">
        <v>200</v>
      </c>
      <c r="U985" s="41">
        <v>397</v>
      </c>
      <c r="V985" s="41">
        <f t="shared" si="77"/>
        <v>79400</v>
      </c>
      <c r="W985" s="41">
        <f t="shared" si="78"/>
        <v>88928.000000000015</v>
      </c>
      <c r="X985" s="6"/>
      <c r="Y985" s="6">
        <v>2016</v>
      </c>
      <c r="Z985" s="42"/>
    </row>
    <row r="986" spans="1:26" ht="51" x14ac:dyDescent="0.2">
      <c r="A986" s="6" t="s">
        <v>4064</v>
      </c>
      <c r="B986" s="5" t="s">
        <v>32</v>
      </c>
      <c r="C986" s="5" t="s">
        <v>277</v>
      </c>
      <c r="D986" s="5" t="s">
        <v>278</v>
      </c>
      <c r="E986" s="5" t="s">
        <v>4065</v>
      </c>
      <c r="F986" s="5" t="s">
        <v>280</v>
      </c>
      <c r="G986" s="5" t="s">
        <v>4066</v>
      </c>
      <c r="H986" s="5" t="s">
        <v>4067</v>
      </c>
      <c r="I986" s="6" t="s">
        <v>39</v>
      </c>
      <c r="J986" s="6">
        <v>0</v>
      </c>
      <c r="K986" s="6">
        <v>430000000</v>
      </c>
      <c r="L986" s="5" t="s">
        <v>40</v>
      </c>
      <c r="M986" s="6" t="s">
        <v>94</v>
      </c>
      <c r="N986" s="6" t="s">
        <v>73</v>
      </c>
      <c r="O986" s="6" t="s">
        <v>43</v>
      </c>
      <c r="P986" s="6" t="s">
        <v>84</v>
      </c>
      <c r="Q986" s="6" t="s">
        <v>51</v>
      </c>
      <c r="R986" s="6" t="s">
        <v>96</v>
      </c>
      <c r="S986" s="6" t="s">
        <v>97</v>
      </c>
      <c r="T986" s="41">
        <v>130</v>
      </c>
      <c r="U986" s="41">
        <v>655</v>
      </c>
      <c r="V986" s="41">
        <f t="shared" si="77"/>
        <v>85150</v>
      </c>
      <c r="W986" s="41">
        <f t="shared" si="78"/>
        <v>95368.000000000015</v>
      </c>
      <c r="X986" s="6"/>
      <c r="Y986" s="6">
        <v>2016</v>
      </c>
      <c r="Z986" s="42"/>
    </row>
    <row r="987" spans="1:26" ht="51" x14ac:dyDescent="0.2">
      <c r="A987" s="6" t="s">
        <v>4068</v>
      </c>
      <c r="B987" s="5" t="s">
        <v>32</v>
      </c>
      <c r="C987" s="5" t="s">
        <v>329</v>
      </c>
      <c r="D987" s="5" t="s">
        <v>330</v>
      </c>
      <c r="E987" s="5" t="s">
        <v>4069</v>
      </c>
      <c r="F987" s="5" t="s">
        <v>332</v>
      </c>
      <c r="G987" s="5" t="s">
        <v>4069</v>
      </c>
      <c r="H987" s="5" t="s">
        <v>4070</v>
      </c>
      <c r="I987" s="6" t="s">
        <v>39</v>
      </c>
      <c r="J987" s="6">
        <v>0</v>
      </c>
      <c r="K987" s="6">
        <v>430000000</v>
      </c>
      <c r="L987" s="5" t="s">
        <v>40</v>
      </c>
      <c r="M987" s="6" t="s">
        <v>94</v>
      </c>
      <c r="N987" s="6" t="s">
        <v>73</v>
      </c>
      <c r="O987" s="6" t="s">
        <v>43</v>
      </c>
      <c r="P987" s="6" t="s">
        <v>84</v>
      </c>
      <c r="Q987" s="6" t="s">
        <v>51</v>
      </c>
      <c r="R987" s="6" t="s">
        <v>4071</v>
      </c>
      <c r="S987" s="6" t="s">
        <v>4072</v>
      </c>
      <c r="T987" s="41">
        <v>150</v>
      </c>
      <c r="U987" s="41">
        <v>340</v>
      </c>
      <c r="V987" s="41">
        <f t="shared" si="77"/>
        <v>51000</v>
      </c>
      <c r="W987" s="41">
        <f t="shared" si="78"/>
        <v>57120.000000000007</v>
      </c>
      <c r="X987" s="6"/>
      <c r="Y987" s="6">
        <v>2016</v>
      </c>
      <c r="Z987" s="42"/>
    </row>
    <row r="988" spans="1:26" ht="51" x14ac:dyDescent="0.2">
      <c r="A988" s="6" t="s">
        <v>4073</v>
      </c>
      <c r="B988" s="5" t="s">
        <v>32</v>
      </c>
      <c r="C988" s="5" t="s">
        <v>329</v>
      </c>
      <c r="D988" s="5" t="s">
        <v>330</v>
      </c>
      <c r="E988" s="5" t="s">
        <v>4074</v>
      </c>
      <c r="F988" s="5" t="s">
        <v>332</v>
      </c>
      <c r="G988" s="5" t="s">
        <v>4074</v>
      </c>
      <c r="H988" s="5" t="s">
        <v>4075</v>
      </c>
      <c r="I988" s="6" t="s">
        <v>39</v>
      </c>
      <c r="J988" s="6">
        <v>0</v>
      </c>
      <c r="K988" s="6">
        <v>430000000</v>
      </c>
      <c r="L988" s="5" t="s">
        <v>40</v>
      </c>
      <c r="M988" s="6" t="s">
        <v>94</v>
      </c>
      <c r="N988" s="6" t="s">
        <v>73</v>
      </c>
      <c r="O988" s="6" t="s">
        <v>43</v>
      </c>
      <c r="P988" s="6" t="s">
        <v>84</v>
      </c>
      <c r="Q988" s="6" t="s">
        <v>51</v>
      </c>
      <c r="R988" s="6" t="s">
        <v>4071</v>
      </c>
      <c r="S988" s="6" t="s">
        <v>4072</v>
      </c>
      <c r="T988" s="41">
        <v>180</v>
      </c>
      <c r="U988" s="41">
        <v>540</v>
      </c>
      <c r="V988" s="41">
        <f t="shared" si="77"/>
        <v>97200</v>
      </c>
      <c r="W988" s="41">
        <f t="shared" si="78"/>
        <v>108864.00000000001</v>
      </c>
      <c r="X988" s="6"/>
      <c r="Y988" s="6">
        <v>2016</v>
      </c>
      <c r="Z988" s="42"/>
    </row>
    <row r="989" spans="1:26" ht="51" x14ac:dyDescent="0.2">
      <c r="A989" s="6" t="s">
        <v>4076</v>
      </c>
      <c r="B989" s="5" t="s">
        <v>32</v>
      </c>
      <c r="C989" s="5" t="s">
        <v>329</v>
      </c>
      <c r="D989" s="5" t="s">
        <v>330</v>
      </c>
      <c r="E989" s="5" t="s">
        <v>4077</v>
      </c>
      <c r="F989" s="5" t="s">
        <v>332</v>
      </c>
      <c r="G989" s="5" t="s">
        <v>4077</v>
      </c>
      <c r="H989" s="5" t="s">
        <v>4078</v>
      </c>
      <c r="I989" s="6" t="s">
        <v>39</v>
      </c>
      <c r="J989" s="6">
        <v>0</v>
      </c>
      <c r="K989" s="6">
        <v>430000000</v>
      </c>
      <c r="L989" s="5" t="s">
        <v>40</v>
      </c>
      <c r="M989" s="6" t="s">
        <v>94</v>
      </c>
      <c r="N989" s="6" t="s">
        <v>73</v>
      </c>
      <c r="O989" s="6" t="s">
        <v>43</v>
      </c>
      <c r="P989" s="6" t="s">
        <v>84</v>
      </c>
      <c r="Q989" s="6" t="s">
        <v>51</v>
      </c>
      <c r="R989" s="6" t="s">
        <v>4071</v>
      </c>
      <c r="S989" s="6" t="s">
        <v>4072</v>
      </c>
      <c r="T989" s="41">
        <v>180</v>
      </c>
      <c r="U989" s="41">
        <v>540</v>
      </c>
      <c r="V989" s="41">
        <f t="shared" si="77"/>
        <v>97200</v>
      </c>
      <c r="W989" s="41">
        <f t="shared" si="78"/>
        <v>108864.00000000001</v>
      </c>
      <c r="X989" s="6"/>
      <c r="Y989" s="6">
        <v>2016</v>
      </c>
      <c r="Z989" s="42"/>
    </row>
    <row r="990" spans="1:26" ht="51" x14ac:dyDescent="0.2">
      <c r="A990" s="6" t="s">
        <v>4079</v>
      </c>
      <c r="B990" s="5" t="s">
        <v>32</v>
      </c>
      <c r="C990" s="5" t="s">
        <v>4080</v>
      </c>
      <c r="D990" s="5" t="s">
        <v>314</v>
      </c>
      <c r="E990" s="5" t="s">
        <v>4081</v>
      </c>
      <c r="F990" s="5" t="s">
        <v>4082</v>
      </c>
      <c r="G990" s="5" t="s">
        <v>4081</v>
      </c>
      <c r="H990" s="5" t="s">
        <v>4083</v>
      </c>
      <c r="I990" s="6" t="s">
        <v>39</v>
      </c>
      <c r="J990" s="6">
        <v>0</v>
      </c>
      <c r="K990" s="6">
        <v>430000000</v>
      </c>
      <c r="L990" s="5" t="s">
        <v>40</v>
      </c>
      <c r="M990" s="6" t="s">
        <v>94</v>
      </c>
      <c r="N990" s="6" t="s">
        <v>73</v>
      </c>
      <c r="O990" s="6" t="s">
        <v>43</v>
      </c>
      <c r="P990" s="6" t="s">
        <v>84</v>
      </c>
      <c r="Q990" s="6" t="s">
        <v>51</v>
      </c>
      <c r="R990" s="6" t="s">
        <v>4084</v>
      </c>
      <c r="S990" s="6" t="s">
        <v>4085</v>
      </c>
      <c r="T990" s="41">
        <v>200</v>
      </c>
      <c r="U990" s="41">
        <v>145</v>
      </c>
      <c r="V990" s="41">
        <f t="shared" si="77"/>
        <v>29000</v>
      </c>
      <c r="W990" s="41">
        <f t="shared" si="78"/>
        <v>32480.000000000004</v>
      </c>
      <c r="X990" s="6"/>
      <c r="Y990" s="6">
        <v>2016</v>
      </c>
      <c r="Z990" s="42"/>
    </row>
    <row r="991" spans="1:26" ht="51" x14ac:dyDescent="0.2">
      <c r="A991" s="6" t="s">
        <v>4086</v>
      </c>
      <c r="B991" s="5" t="s">
        <v>32</v>
      </c>
      <c r="C991" s="5" t="s">
        <v>4080</v>
      </c>
      <c r="D991" s="5" t="s">
        <v>314</v>
      </c>
      <c r="E991" s="5" t="s">
        <v>4087</v>
      </c>
      <c r="F991" s="5" t="s">
        <v>4082</v>
      </c>
      <c r="G991" s="5" t="s">
        <v>4087</v>
      </c>
      <c r="H991" s="5" t="s">
        <v>4088</v>
      </c>
      <c r="I991" s="6" t="s">
        <v>39</v>
      </c>
      <c r="J991" s="6">
        <v>0</v>
      </c>
      <c r="K991" s="6">
        <v>430000000</v>
      </c>
      <c r="L991" s="5" t="s">
        <v>40</v>
      </c>
      <c r="M991" s="6" t="s">
        <v>94</v>
      </c>
      <c r="N991" s="6" t="s">
        <v>73</v>
      </c>
      <c r="O991" s="6" t="s">
        <v>43</v>
      </c>
      <c r="P991" s="6" t="s">
        <v>84</v>
      </c>
      <c r="Q991" s="6" t="s">
        <v>51</v>
      </c>
      <c r="R991" s="6" t="s">
        <v>4084</v>
      </c>
      <c r="S991" s="6" t="s">
        <v>4085</v>
      </c>
      <c r="T991" s="41">
        <v>200</v>
      </c>
      <c r="U991" s="41">
        <v>145</v>
      </c>
      <c r="V991" s="41">
        <f t="shared" si="77"/>
        <v>29000</v>
      </c>
      <c r="W991" s="41">
        <f t="shared" si="78"/>
        <v>32480.000000000004</v>
      </c>
      <c r="X991" s="6"/>
      <c r="Y991" s="6">
        <v>2016</v>
      </c>
      <c r="Z991" s="42"/>
    </row>
    <row r="992" spans="1:26" ht="51" x14ac:dyDescent="0.2">
      <c r="A992" s="6" t="s">
        <v>4089</v>
      </c>
      <c r="B992" s="5" t="s">
        <v>32</v>
      </c>
      <c r="C992" s="5" t="s">
        <v>4080</v>
      </c>
      <c r="D992" s="5" t="s">
        <v>314</v>
      </c>
      <c r="E992" s="5" t="s">
        <v>4090</v>
      </c>
      <c r="F992" s="5" t="s">
        <v>4082</v>
      </c>
      <c r="G992" s="5" t="s">
        <v>4090</v>
      </c>
      <c r="H992" s="5" t="s">
        <v>4091</v>
      </c>
      <c r="I992" s="6" t="s">
        <v>39</v>
      </c>
      <c r="J992" s="6">
        <v>0</v>
      </c>
      <c r="K992" s="6">
        <v>430000000</v>
      </c>
      <c r="L992" s="5" t="s">
        <v>40</v>
      </c>
      <c r="M992" s="6" t="s">
        <v>94</v>
      </c>
      <c r="N992" s="6" t="s">
        <v>73</v>
      </c>
      <c r="O992" s="6" t="s">
        <v>43</v>
      </c>
      <c r="P992" s="6" t="s">
        <v>84</v>
      </c>
      <c r="Q992" s="6" t="s">
        <v>51</v>
      </c>
      <c r="R992" s="6" t="s">
        <v>4084</v>
      </c>
      <c r="S992" s="6" t="s">
        <v>4085</v>
      </c>
      <c r="T992" s="41">
        <v>200</v>
      </c>
      <c r="U992" s="41">
        <v>145</v>
      </c>
      <c r="V992" s="41">
        <f t="shared" si="77"/>
        <v>29000</v>
      </c>
      <c r="W992" s="41">
        <f t="shared" si="78"/>
        <v>32480.000000000004</v>
      </c>
      <c r="X992" s="6"/>
      <c r="Y992" s="6">
        <v>2016</v>
      </c>
      <c r="Z992" s="42"/>
    </row>
    <row r="993" spans="1:26" ht="51" x14ac:dyDescent="0.2">
      <c r="A993" s="6" t="s">
        <v>4092</v>
      </c>
      <c r="B993" s="5" t="s">
        <v>32</v>
      </c>
      <c r="C993" s="5" t="s">
        <v>141</v>
      </c>
      <c r="D993" s="5" t="s">
        <v>121</v>
      </c>
      <c r="E993" s="5" t="s">
        <v>4093</v>
      </c>
      <c r="F993" s="5" t="s">
        <v>142</v>
      </c>
      <c r="G993" s="5" t="s">
        <v>4093</v>
      </c>
      <c r="H993" s="5" t="s">
        <v>4094</v>
      </c>
      <c r="I993" s="6" t="s">
        <v>39</v>
      </c>
      <c r="J993" s="6">
        <v>0</v>
      </c>
      <c r="K993" s="6">
        <v>430000000</v>
      </c>
      <c r="L993" s="5" t="s">
        <v>40</v>
      </c>
      <c r="M993" s="6" t="s">
        <v>94</v>
      </c>
      <c r="N993" s="6" t="s">
        <v>73</v>
      </c>
      <c r="O993" s="6" t="s">
        <v>43</v>
      </c>
      <c r="P993" s="6" t="s">
        <v>84</v>
      </c>
      <c r="Q993" s="6" t="s">
        <v>51</v>
      </c>
      <c r="R993" s="6" t="s">
        <v>96</v>
      </c>
      <c r="S993" s="6" t="s">
        <v>97</v>
      </c>
      <c r="T993" s="41">
        <v>800</v>
      </c>
      <c r="U993" s="41">
        <v>840</v>
      </c>
      <c r="V993" s="41">
        <f t="shared" si="77"/>
        <v>672000</v>
      </c>
      <c r="W993" s="41">
        <f t="shared" si="78"/>
        <v>752640.00000000012</v>
      </c>
      <c r="X993" s="6"/>
      <c r="Y993" s="6">
        <v>2016</v>
      </c>
      <c r="Z993" s="42"/>
    </row>
    <row r="994" spans="1:26" ht="51" x14ac:dyDescent="0.2">
      <c r="A994" s="6" t="s">
        <v>4095</v>
      </c>
      <c r="B994" s="5" t="s">
        <v>32</v>
      </c>
      <c r="C994" s="5" t="s">
        <v>4060</v>
      </c>
      <c r="D994" s="5" t="s">
        <v>121</v>
      </c>
      <c r="E994" s="5" t="s">
        <v>4096</v>
      </c>
      <c r="F994" s="5" t="s">
        <v>4062</v>
      </c>
      <c r="G994" s="5" t="s">
        <v>4096</v>
      </c>
      <c r="H994" s="5" t="s">
        <v>4097</v>
      </c>
      <c r="I994" s="6" t="s">
        <v>39</v>
      </c>
      <c r="J994" s="6">
        <v>0</v>
      </c>
      <c r="K994" s="6">
        <v>430000000</v>
      </c>
      <c r="L994" s="5" t="s">
        <v>40</v>
      </c>
      <c r="M994" s="6" t="s">
        <v>94</v>
      </c>
      <c r="N994" s="6" t="s">
        <v>73</v>
      </c>
      <c r="O994" s="6" t="s">
        <v>43</v>
      </c>
      <c r="P994" s="6" t="s">
        <v>84</v>
      </c>
      <c r="Q994" s="6" t="s">
        <v>51</v>
      </c>
      <c r="R994" s="6" t="s">
        <v>96</v>
      </c>
      <c r="S994" s="6" t="s">
        <v>97</v>
      </c>
      <c r="T994" s="41">
        <v>900</v>
      </c>
      <c r="U994" s="41">
        <v>840</v>
      </c>
      <c r="V994" s="41">
        <f t="shared" si="77"/>
        <v>756000</v>
      </c>
      <c r="W994" s="41">
        <f t="shared" si="78"/>
        <v>846720.00000000012</v>
      </c>
      <c r="X994" s="6"/>
      <c r="Y994" s="6">
        <v>2016</v>
      </c>
      <c r="Z994" s="42"/>
    </row>
    <row r="995" spans="1:26" ht="51" x14ac:dyDescent="0.2">
      <c r="A995" s="6" t="s">
        <v>4098</v>
      </c>
      <c r="B995" s="5" t="s">
        <v>32</v>
      </c>
      <c r="C995" s="5" t="s">
        <v>4060</v>
      </c>
      <c r="D995" s="5" t="s">
        <v>121</v>
      </c>
      <c r="E995" s="5" t="s">
        <v>4099</v>
      </c>
      <c r="F995" s="5" t="s">
        <v>4062</v>
      </c>
      <c r="G995" s="5" t="s">
        <v>4100</v>
      </c>
      <c r="H995" s="5" t="s">
        <v>4101</v>
      </c>
      <c r="I995" s="6" t="s">
        <v>39</v>
      </c>
      <c r="J995" s="6">
        <v>0</v>
      </c>
      <c r="K995" s="6">
        <v>430000000</v>
      </c>
      <c r="L995" s="5" t="s">
        <v>40</v>
      </c>
      <c r="M995" s="6" t="s">
        <v>94</v>
      </c>
      <c r="N995" s="6" t="s">
        <v>73</v>
      </c>
      <c r="O995" s="6" t="s">
        <v>43</v>
      </c>
      <c r="P995" s="6" t="s">
        <v>84</v>
      </c>
      <c r="Q995" s="6" t="s">
        <v>51</v>
      </c>
      <c r="R995" s="6" t="s">
        <v>96</v>
      </c>
      <c r="S995" s="6" t="s">
        <v>97</v>
      </c>
      <c r="T995" s="41">
        <v>30</v>
      </c>
      <c r="U995" s="41">
        <v>840</v>
      </c>
      <c r="V995" s="41">
        <f t="shared" si="77"/>
        <v>25200</v>
      </c>
      <c r="W995" s="41">
        <f t="shared" si="78"/>
        <v>28224.000000000004</v>
      </c>
      <c r="X995" s="6"/>
      <c r="Y995" s="6">
        <v>2016</v>
      </c>
      <c r="Z995" s="42"/>
    </row>
    <row r="996" spans="1:26" ht="51" x14ac:dyDescent="0.2">
      <c r="A996" s="6" t="s">
        <v>4102</v>
      </c>
      <c r="B996" s="5" t="s">
        <v>32</v>
      </c>
      <c r="C996" s="5" t="s">
        <v>4103</v>
      </c>
      <c r="D996" s="5" t="s">
        <v>121</v>
      </c>
      <c r="E996" s="5" t="s">
        <v>4104</v>
      </c>
      <c r="F996" s="5" t="s">
        <v>4105</v>
      </c>
      <c r="G996" s="5" t="s">
        <v>4104</v>
      </c>
      <c r="H996" s="5" t="s">
        <v>4106</v>
      </c>
      <c r="I996" s="6" t="s">
        <v>39</v>
      </c>
      <c r="J996" s="6">
        <v>0</v>
      </c>
      <c r="K996" s="6">
        <v>430000000</v>
      </c>
      <c r="L996" s="5" t="s">
        <v>40</v>
      </c>
      <c r="M996" s="6" t="s">
        <v>94</v>
      </c>
      <c r="N996" s="6" t="s">
        <v>73</v>
      </c>
      <c r="O996" s="6" t="s">
        <v>43</v>
      </c>
      <c r="P996" s="6" t="s">
        <v>84</v>
      </c>
      <c r="Q996" s="6" t="s">
        <v>51</v>
      </c>
      <c r="R996" s="6" t="s">
        <v>96</v>
      </c>
      <c r="S996" s="6" t="s">
        <v>97</v>
      </c>
      <c r="T996" s="41">
        <v>95</v>
      </c>
      <c r="U996" s="41">
        <v>495</v>
      </c>
      <c r="V996" s="41">
        <f t="shared" si="77"/>
        <v>47025</v>
      </c>
      <c r="W996" s="41">
        <f t="shared" si="78"/>
        <v>52668.000000000007</v>
      </c>
      <c r="X996" s="6"/>
      <c r="Y996" s="6">
        <v>2016</v>
      </c>
      <c r="Z996" s="42"/>
    </row>
    <row r="997" spans="1:26" ht="51" x14ac:dyDescent="0.2">
      <c r="A997" s="6" t="s">
        <v>4107</v>
      </c>
      <c r="B997" s="5" t="s">
        <v>32</v>
      </c>
      <c r="C997" s="5" t="s">
        <v>4103</v>
      </c>
      <c r="D997" s="5" t="s">
        <v>121</v>
      </c>
      <c r="E997" s="5" t="s">
        <v>4108</v>
      </c>
      <c r="F997" s="5" t="s">
        <v>4105</v>
      </c>
      <c r="G997" s="5" t="s">
        <v>4108</v>
      </c>
      <c r="H997" s="5" t="s">
        <v>4109</v>
      </c>
      <c r="I997" s="6" t="s">
        <v>39</v>
      </c>
      <c r="J997" s="6">
        <v>0</v>
      </c>
      <c r="K997" s="6">
        <v>430000000</v>
      </c>
      <c r="L997" s="5" t="s">
        <v>40</v>
      </c>
      <c r="M997" s="6" t="s">
        <v>94</v>
      </c>
      <c r="N997" s="6" t="s">
        <v>73</v>
      </c>
      <c r="O997" s="6" t="s">
        <v>43</v>
      </c>
      <c r="P997" s="6" t="s">
        <v>84</v>
      </c>
      <c r="Q997" s="6" t="s">
        <v>51</v>
      </c>
      <c r="R997" s="6" t="s">
        <v>96</v>
      </c>
      <c r="S997" s="6" t="s">
        <v>97</v>
      </c>
      <c r="T997" s="41">
        <v>95</v>
      </c>
      <c r="U997" s="41">
        <v>560</v>
      </c>
      <c r="V997" s="41">
        <f t="shared" si="77"/>
        <v>53200</v>
      </c>
      <c r="W997" s="41">
        <f t="shared" si="78"/>
        <v>59584.000000000007</v>
      </c>
      <c r="X997" s="6"/>
      <c r="Y997" s="6">
        <v>2016</v>
      </c>
      <c r="Z997" s="42"/>
    </row>
    <row r="998" spans="1:26" ht="51" x14ac:dyDescent="0.2">
      <c r="A998" s="6" t="s">
        <v>4110</v>
      </c>
      <c r="B998" s="5" t="s">
        <v>32</v>
      </c>
      <c r="C998" s="5" t="s">
        <v>4111</v>
      </c>
      <c r="D998" s="12" t="s">
        <v>4112</v>
      </c>
      <c r="E998" s="5" t="s">
        <v>4113</v>
      </c>
      <c r="F998" s="12" t="s">
        <v>4114</v>
      </c>
      <c r="G998" s="5" t="s">
        <v>4113</v>
      </c>
      <c r="H998" s="5" t="s">
        <v>4115</v>
      </c>
      <c r="I998" s="6" t="s">
        <v>39</v>
      </c>
      <c r="J998" s="6">
        <v>0</v>
      </c>
      <c r="K998" s="6">
        <v>430000000</v>
      </c>
      <c r="L998" s="5" t="s">
        <v>40</v>
      </c>
      <c r="M998" s="6" t="s">
        <v>94</v>
      </c>
      <c r="N998" s="6" t="s">
        <v>73</v>
      </c>
      <c r="O998" s="6" t="s">
        <v>43</v>
      </c>
      <c r="P998" s="6" t="s">
        <v>84</v>
      </c>
      <c r="Q998" s="6" t="s">
        <v>51</v>
      </c>
      <c r="R998" s="6" t="s">
        <v>231</v>
      </c>
      <c r="S998" s="6" t="s">
        <v>232</v>
      </c>
      <c r="T998" s="41">
        <v>340</v>
      </c>
      <c r="U998" s="41">
        <v>160</v>
      </c>
      <c r="V998" s="41">
        <f t="shared" si="77"/>
        <v>54400</v>
      </c>
      <c r="W998" s="41">
        <f t="shared" si="78"/>
        <v>60928.000000000007</v>
      </c>
      <c r="X998" s="6"/>
      <c r="Y998" s="6">
        <v>2016</v>
      </c>
      <c r="Z998" s="42"/>
    </row>
    <row r="999" spans="1:26" ht="51" x14ac:dyDescent="0.2">
      <c r="A999" s="6" t="s">
        <v>4116</v>
      </c>
      <c r="B999" s="5" t="s">
        <v>32</v>
      </c>
      <c r="C999" s="5" t="s">
        <v>4117</v>
      </c>
      <c r="D999" s="12" t="s">
        <v>4112</v>
      </c>
      <c r="E999" s="5" t="s">
        <v>4118</v>
      </c>
      <c r="F999" s="12" t="s">
        <v>4119</v>
      </c>
      <c r="G999" s="5" t="s">
        <v>4118</v>
      </c>
      <c r="H999" s="5" t="s">
        <v>4120</v>
      </c>
      <c r="I999" s="6" t="s">
        <v>39</v>
      </c>
      <c r="J999" s="6">
        <v>0</v>
      </c>
      <c r="K999" s="6">
        <v>430000000</v>
      </c>
      <c r="L999" s="5" t="s">
        <v>40</v>
      </c>
      <c r="M999" s="6" t="s">
        <v>94</v>
      </c>
      <c r="N999" s="6" t="s">
        <v>73</v>
      </c>
      <c r="O999" s="6" t="s">
        <v>43</v>
      </c>
      <c r="P999" s="6" t="s">
        <v>84</v>
      </c>
      <c r="Q999" s="6" t="s">
        <v>51</v>
      </c>
      <c r="R999" s="6" t="s">
        <v>231</v>
      </c>
      <c r="S999" s="6" t="s">
        <v>232</v>
      </c>
      <c r="T999" s="41">
        <v>350</v>
      </c>
      <c r="U999" s="41">
        <v>345</v>
      </c>
      <c r="V999" s="41">
        <f t="shared" si="77"/>
        <v>120750</v>
      </c>
      <c r="W999" s="41">
        <f t="shared" si="78"/>
        <v>135240</v>
      </c>
      <c r="X999" s="6"/>
      <c r="Y999" s="6">
        <v>2016</v>
      </c>
      <c r="Z999" s="42"/>
    </row>
    <row r="1000" spans="1:26" ht="51" x14ac:dyDescent="0.2">
      <c r="A1000" s="6" t="s">
        <v>4121</v>
      </c>
      <c r="B1000" s="5" t="s">
        <v>32</v>
      </c>
      <c r="C1000" s="5" t="s">
        <v>4122</v>
      </c>
      <c r="D1000" s="12" t="s">
        <v>4112</v>
      </c>
      <c r="E1000" s="5" t="s">
        <v>4123</v>
      </c>
      <c r="F1000" s="12" t="s">
        <v>4124</v>
      </c>
      <c r="G1000" s="5" t="s">
        <v>4123</v>
      </c>
      <c r="H1000" s="5" t="s">
        <v>4125</v>
      </c>
      <c r="I1000" s="6" t="s">
        <v>39</v>
      </c>
      <c r="J1000" s="6">
        <v>0</v>
      </c>
      <c r="K1000" s="6">
        <v>430000000</v>
      </c>
      <c r="L1000" s="5" t="s">
        <v>40</v>
      </c>
      <c r="M1000" s="6" t="s">
        <v>94</v>
      </c>
      <c r="N1000" s="6" t="s">
        <v>73</v>
      </c>
      <c r="O1000" s="6" t="s">
        <v>43</v>
      </c>
      <c r="P1000" s="6" t="s">
        <v>84</v>
      </c>
      <c r="Q1000" s="6" t="s">
        <v>51</v>
      </c>
      <c r="R1000" s="6" t="s">
        <v>231</v>
      </c>
      <c r="S1000" s="6" t="s">
        <v>232</v>
      </c>
      <c r="T1000" s="41">
        <v>180</v>
      </c>
      <c r="U1000" s="41">
        <v>445</v>
      </c>
      <c r="V1000" s="41">
        <f t="shared" si="77"/>
        <v>80100</v>
      </c>
      <c r="W1000" s="41">
        <f t="shared" si="78"/>
        <v>89712.000000000015</v>
      </c>
      <c r="X1000" s="6"/>
      <c r="Y1000" s="6">
        <v>2016</v>
      </c>
      <c r="Z1000" s="42"/>
    </row>
    <row r="1001" spans="1:26" ht="51" x14ac:dyDescent="0.2">
      <c r="A1001" s="6" t="s">
        <v>4126</v>
      </c>
      <c r="B1001" s="5" t="s">
        <v>32</v>
      </c>
      <c r="C1001" s="5" t="s">
        <v>4127</v>
      </c>
      <c r="D1001" s="5" t="s">
        <v>4128</v>
      </c>
      <c r="E1001" s="5" t="s">
        <v>4129</v>
      </c>
      <c r="F1001" s="5" t="s">
        <v>4033</v>
      </c>
      <c r="G1001" s="5" t="s">
        <v>4129</v>
      </c>
      <c r="H1001" s="5" t="s">
        <v>4130</v>
      </c>
      <c r="I1001" s="6" t="s">
        <v>39</v>
      </c>
      <c r="J1001" s="6">
        <v>0</v>
      </c>
      <c r="K1001" s="6">
        <v>430000000</v>
      </c>
      <c r="L1001" s="5" t="s">
        <v>40</v>
      </c>
      <c r="M1001" s="6" t="s">
        <v>94</v>
      </c>
      <c r="N1001" s="6" t="s">
        <v>73</v>
      </c>
      <c r="O1001" s="6" t="s">
        <v>43</v>
      </c>
      <c r="P1001" s="6" t="s">
        <v>84</v>
      </c>
      <c r="Q1001" s="6" t="s">
        <v>51</v>
      </c>
      <c r="R1001" s="6" t="s">
        <v>4131</v>
      </c>
      <c r="S1001" s="6" t="s">
        <v>4132</v>
      </c>
      <c r="T1001" s="41">
        <v>60</v>
      </c>
      <c r="U1001" s="41">
        <v>150</v>
      </c>
      <c r="V1001" s="41">
        <f t="shared" si="77"/>
        <v>9000</v>
      </c>
      <c r="W1001" s="41">
        <f t="shared" si="78"/>
        <v>10080.000000000002</v>
      </c>
      <c r="X1001" s="6"/>
      <c r="Y1001" s="6">
        <v>2016</v>
      </c>
      <c r="Z1001" s="42"/>
    </row>
    <row r="1002" spans="1:26" ht="51" x14ac:dyDescent="0.2">
      <c r="A1002" s="6" t="s">
        <v>4133</v>
      </c>
      <c r="B1002" s="5" t="s">
        <v>32</v>
      </c>
      <c r="C1002" s="5" t="s">
        <v>4134</v>
      </c>
      <c r="D1002" s="5" t="s">
        <v>4135</v>
      </c>
      <c r="E1002" s="5" t="s">
        <v>4136</v>
      </c>
      <c r="F1002" s="5" t="s">
        <v>4137</v>
      </c>
      <c r="G1002" s="5" t="s">
        <v>4136</v>
      </c>
      <c r="H1002" s="5" t="s">
        <v>4138</v>
      </c>
      <c r="I1002" s="6" t="s">
        <v>39</v>
      </c>
      <c r="J1002" s="6">
        <v>0</v>
      </c>
      <c r="K1002" s="6">
        <v>430000000</v>
      </c>
      <c r="L1002" s="5" t="s">
        <v>40</v>
      </c>
      <c r="M1002" s="6" t="s">
        <v>94</v>
      </c>
      <c r="N1002" s="6" t="s">
        <v>73</v>
      </c>
      <c r="O1002" s="6" t="s">
        <v>43</v>
      </c>
      <c r="P1002" s="6" t="s">
        <v>84</v>
      </c>
      <c r="Q1002" s="6" t="s">
        <v>51</v>
      </c>
      <c r="R1002" s="6" t="s">
        <v>4131</v>
      </c>
      <c r="S1002" s="6" t="s">
        <v>4132</v>
      </c>
      <c r="T1002" s="41">
        <v>100</v>
      </c>
      <c r="U1002" s="41">
        <v>510</v>
      </c>
      <c r="V1002" s="41">
        <f t="shared" si="77"/>
        <v>51000</v>
      </c>
      <c r="W1002" s="41">
        <f t="shared" si="78"/>
        <v>57120.000000000007</v>
      </c>
      <c r="X1002" s="6"/>
      <c r="Y1002" s="6">
        <v>2016</v>
      </c>
      <c r="Z1002" s="42"/>
    </row>
    <row r="1003" spans="1:26" ht="51" x14ac:dyDescent="0.2">
      <c r="A1003" s="6" t="s">
        <v>4139</v>
      </c>
      <c r="B1003" s="5" t="s">
        <v>32</v>
      </c>
      <c r="C1003" s="5" t="s">
        <v>4140</v>
      </c>
      <c r="D1003" s="5" t="s">
        <v>4141</v>
      </c>
      <c r="E1003" s="5" t="s">
        <v>4142</v>
      </c>
      <c r="F1003" s="5" t="s">
        <v>4143</v>
      </c>
      <c r="G1003" s="5" t="s">
        <v>4142</v>
      </c>
      <c r="H1003" s="5" t="s">
        <v>4144</v>
      </c>
      <c r="I1003" s="6" t="s">
        <v>39</v>
      </c>
      <c r="J1003" s="6">
        <v>0</v>
      </c>
      <c r="K1003" s="6">
        <v>430000000</v>
      </c>
      <c r="L1003" s="5" t="s">
        <v>40</v>
      </c>
      <c r="M1003" s="6" t="s">
        <v>94</v>
      </c>
      <c r="N1003" s="6" t="s">
        <v>73</v>
      </c>
      <c r="O1003" s="6" t="s">
        <v>43</v>
      </c>
      <c r="P1003" s="6" t="s">
        <v>84</v>
      </c>
      <c r="Q1003" s="6" t="s">
        <v>51</v>
      </c>
      <c r="R1003" s="6" t="s">
        <v>231</v>
      </c>
      <c r="S1003" s="6" t="s">
        <v>232</v>
      </c>
      <c r="T1003" s="41">
        <v>100</v>
      </c>
      <c r="U1003" s="41">
        <v>290</v>
      </c>
      <c r="V1003" s="41">
        <f t="shared" si="77"/>
        <v>29000</v>
      </c>
      <c r="W1003" s="41">
        <f t="shared" si="78"/>
        <v>32480.000000000004</v>
      </c>
      <c r="X1003" s="6"/>
      <c r="Y1003" s="6">
        <v>2016</v>
      </c>
      <c r="Z1003" s="42"/>
    </row>
    <row r="1004" spans="1:26" ht="51" x14ac:dyDescent="0.2">
      <c r="A1004" s="6" t="s">
        <v>4145</v>
      </c>
      <c r="B1004" s="5" t="s">
        <v>32</v>
      </c>
      <c r="C1004" s="5" t="s">
        <v>4146</v>
      </c>
      <c r="D1004" s="5" t="s">
        <v>314</v>
      </c>
      <c r="E1004" s="5" t="s">
        <v>4147</v>
      </c>
      <c r="F1004" s="5" t="s">
        <v>4148</v>
      </c>
      <c r="G1004" s="5" t="s">
        <v>4147</v>
      </c>
      <c r="H1004" s="5" t="s">
        <v>4149</v>
      </c>
      <c r="I1004" s="6" t="s">
        <v>39</v>
      </c>
      <c r="J1004" s="6">
        <v>0</v>
      </c>
      <c r="K1004" s="6">
        <v>430000000</v>
      </c>
      <c r="L1004" s="5" t="s">
        <v>40</v>
      </c>
      <c r="M1004" s="6" t="s">
        <v>94</v>
      </c>
      <c r="N1004" s="6" t="s">
        <v>73</v>
      </c>
      <c r="O1004" s="6" t="s">
        <v>43</v>
      </c>
      <c r="P1004" s="6" t="s">
        <v>84</v>
      </c>
      <c r="Q1004" s="6" t="s">
        <v>51</v>
      </c>
      <c r="R1004" s="6" t="s">
        <v>96</v>
      </c>
      <c r="S1004" s="6" t="s">
        <v>97</v>
      </c>
      <c r="T1004" s="41">
        <v>100</v>
      </c>
      <c r="U1004" s="41">
        <v>980</v>
      </c>
      <c r="V1004" s="41">
        <f t="shared" si="77"/>
        <v>98000</v>
      </c>
      <c r="W1004" s="41">
        <f t="shared" si="78"/>
        <v>109760.00000000001</v>
      </c>
      <c r="X1004" s="6"/>
      <c r="Y1004" s="6">
        <v>2016</v>
      </c>
      <c r="Z1004" s="42"/>
    </row>
    <row r="1005" spans="1:26" ht="51" x14ac:dyDescent="0.2">
      <c r="A1005" s="6" t="s">
        <v>4150</v>
      </c>
      <c r="B1005" s="5" t="s">
        <v>32</v>
      </c>
      <c r="C1005" s="5" t="s">
        <v>258</v>
      </c>
      <c r="D1005" s="5" t="s">
        <v>113</v>
      </c>
      <c r="E1005" s="5" t="s">
        <v>259</v>
      </c>
      <c r="F1005" s="5" t="s">
        <v>260</v>
      </c>
      <c r="G1005" s="5" t="s">
        <v>259</v>
      </c>
      <c r="H1005" s="5" t="s">
        <v>4151</v>
      </c>
      <c r="I1005" s="6" t="s">
        <v>39</v>
      </c>
      <c r="J1005" s="6">
        <v>0</v>
      </c>
      <c r="K1005" s="6">
        <v>430000000</v>
      </c>
      <c r="L1005" s="5" t="s">
        <v>40</v>
      </c>
      <c r="M1005" s="6" t="s">
        <v>94</v>
      </c>
      <c r="N1005" s="6" t="s">
        <v>73</v>
      </c>
      <c r="O1005" s="6" t="s">
        <v>43</v>
      </c>
      <c r="P1005" s="6" t="s">
        <v>84</v>
      </c>
      <c r="Q1005" s="6" t="s">
        <v>51</v>
      </c>
      <c r="R1005" s="6">
        <v>5111</v>
      </c>
      <c r="S1005" s="6" t="s">
        <v>118</v>
      </c>
      <c r="T1005" s="41">
        <v>8</v>
      </c>
      <c r="U1005" s="41">
        <v>1300</v>
      </c>
      <c r="V1005" s="41">
        <f t="shared" si="77"/>
        <v>10400</v>
      </c>
      <c r="W1005" s="41">
        <f t="shared" si="78"/>
        <v>11648.000000000002</v>
      </c>
      <c r="X1005" s="6"/>
      <c r="Y1005" s="6">
        <v>2016</v>
      </c>
      <c r="Z1005" s="42"/>
    </row>
    <row r="1006" spans="1:26" ht="51" x14ac:dyDescent="0.2">
      <c r="A1006" s="6" t="s">
        <v>4152</v>
      </c>
      <c r="B1006" s="5" t="s">
        <v>32</v>
      </c>
      <c r="C1006" s="5" t="s">
        <v>258</v>
      </c>
      <c r="D1006" s="5" t="s">
        <v>113</v>
      </c>
      <c r="E1006" s="5" t="s">
        <v>259</v>
      </c>
      <c r="F1006" s="5" t="s">
        <v>260</v>
      </c>
      <c r="G1006" s="5" t="s">
        <v>259</v>
      </c>
      <c r="H1006" s="5" t="s">
        <v>262</v>
      </c>
      <c r="I1006" s="6" t="s">
        <v>39</v>
      </c>
      <c r="J1006" s="6">
        <v>0</v>
      </c>
      <c r="K1006" s="6">
        <v>430000000</v>
      </c>
      <c r="L1006" s="5" t="s">
        <v>40</v>
      </c>
      <c r="M1006" s="6" t="s">
        <v>94</v>
      </c>
      <c r="N1006" s="6" t="s">
        <v>73</v>
      </c>
      <c r="O1006" s="6" t="s">
        <v>43</v>
      </c>
      <c r="P1006" s="6" t="s">
        <v>84</v>
      </c>
      <c r="Q1006" s="6" t="s">
        <v>51</v>
      </c>
      <c r="R1006" s="6">
        <v>5111</v>
      </c>
      <c r="S1006" s="6" t="s">
        <v>118</v>
      </c>
      <c r="T1006" s="41">
        <v>5</v>
      </c>
      <c r="U1006" s="41">
        <v>1300</v>
      </c>
      <c r="V1006" s="41">
        <f t="shared" si="77"/>
        <v>6500</v>
      </c>
      <c r="W1006" s="41">
        <f t="shared" si="78"/>
        <v>7280.0000000000009</v>
      </c>
      <c r="X1006" s="6"/>
      <c r="Y1006" s="6">
        <v>2016</v>
      </c>
      <c r="Z1006" s="42"/>
    </row>
    <row r="1007" spans="1:26" ht="51" x14ac:dyDescent="0.2">
      <c r="A1007" s="6" t="s">
        <v>4153</v>
      </c>
      <c r="B1007" s="5" t="s">
        <v>32</v>
      </c>
      <c r="C1007" s="5" t="s">
        <v>370</v>
      </c>
      <c r="D1007" s="5" t="s">
        <v>135</v>
      </c>
      <c r="E1007" s="5" t="s">
        <v>4154</v>
      </c>
      <c r="F1007" s="5" t="s">
        <v>372</v>
      </c>
      <c r="G1007" s="5" t="s">
        <v>4154</v>
      </c>
      <c r="H1007" s="5" t="s">
        <v>4155</v>
      </c>
      <c r="I1007" s="6" t="s">
        <v>39</v>
      </c>
      <c r="J1007" s="6">
        <v>0</v>
      </c>
      <c r="K1007" s="6">
        <v>430000000</v>
      </c>
      <c r="L1007" s="5" t="s">
        <v>40</v>
      </c>
      <c r="M1007" s="6" t="s">
        <v>94</v>
      </c>
      <c r="N1007" s="6" t="s">
        <v>73</v>
      </c>
      <c r="O1007" s="6" t="s">
        <v>43</v>
      </c>
      <c r="P1007" s="6" t="s">
        <v>84</v>
      </c>
      <c r="Q1007" s="6" t="s">
        <v>51</v>
      </c>
      <c r="R1007" s="6" t="s">
        <v>96</v>
      </c>
      <c r="S1007" s="6" t="s">
        <v>97</v>
      </c>
      <c r="T1007" s="41">
        <v>200</v>
      </c>
      <c r="U1007" s="41">
        <v>220</v>
      </c>
      <c r="V1007" s="41">
        <f t="shared" si="77"/>
        <v>44000</v>
      </c>
      <c r="W1007" s="41">
        <f t="shared" si="78"/>
        <v>49280.000000000007</v>
      </c>
      <c r="X1007" s="6"/>
      <c r="Y1007" s="6">
        <v>2016</v>
      </c>
      <c r="Z1007" s="42"/>
    </row>
    <row r="1008" spans="1:26" ht="51" x14ac:dyDescent="0.2">
      <c r="A1008" s="6" t="s">
        <v>4156</v>
      </c>
      <c r="B1008" s="5" t="s">
        <v>32</v>
      </c>
      <c r="C1008" s="5" t="s">
        <v>134</v>
      </c>
      <c r="D1008" s="5" t="s">
        <v>135</v>
      </c>
      <c r="E1008" s="5" t="s">
        <v>136</v>
      </c>
      <c r="F1008" s="5" t="s">
        <v>137</v>
      </c>
      <c r="G1008" s="5" t="s">
        <v>136</v>
      </c>
      <c r="H1008" s="5" t="s">
        <v>4157</v>
      </c>
      <c r="I1008" s="6" t="s">
        <v>39</v>
      </c>
      <c r="J1008" s="6">
        <v>0</v>
      </c>
      <c r="K1008" s="6">
        <v>430000000</v>
      </c>
      <c r="L1008" s="5" t="s">
        <v>40</v>
      </c>
      <c r="M1008" s="6" t="s">
        <v>94</v>
      </c>
      <c r="N1008" s="6" t="s">
        <v>73</v>
      </c>
      <c r="O1008" s="6" t="s">
        <v>43</v>
      </c>
      <c r="P1008" s="6" t="s">
        <v>84</v>
      </c>
      <c r="Q1008" s="6" t="s">
        <v>51</v>
      </c>
      <c r="R1008" s="6" t="s">
        <v>96</v>
      </c>
      <c r="S1008" s="6" t="s">
        <v>97</v>
      </c>
      <c r="T1008" s="41">
        <v>130</v>
      </c>
      <c r="U1008" s="41">
        <v>220</v>
      </c>
      <c r="V1008" s="41">
        <f t="shared" si="77"/>
        <v>28600</v>
      </c>
      <c r="W1008" s="41">
        <f t="shared" si="78"/>
        <v>32032.000000000004</v>
      </c>
      <c r="X1008" s="6"/>
      <c r="Y1008" s="6">
        <v>2016</v>
      </c>
      <c r="Z1008" s="42"/>
    </row>
    <row r="1009" spans="1:26" ht="51" x14ac:dyDescent="0.2">
      <c r="A1009" s="6" t="s">
        <v>4158</v>
      </c>
      <c r="B1009" s="5" t="s">
        <v>32</v>
      </c>
      <c r="C1009" s="5" t="s">
        <v>370</v>
      </c>
      <c r="D1009" s="5" t="s">
        <v>135</v>
      </c>
      <c r="E1009" s="5" t="s">
        <v>4159</v>
      </c>
      <c r="F1009" s="5" t="s">
        <v>372</v>
      </c>
      <c r="G1009" s="5" t="s">
        <v>4159</v>
      </c>
      <c r="H1009" s="5" t="s">
        <v>4155</v>
      </c>
      <c r="I1009" s="6" t="s">
        <v>39</v>
      </c>
      <c r="J1009" s="6">
        <v>0</v>
      </c>
      <c r="K1009" s="6">
        <v>430000000</v>
      </c>
      <c r="L1009" s="5" t="s">
        <v>40</v>
      </c>
      <c r="M1009" s="6" t="s">
        <v>94</v>
      </c>
      <c r="N1009" s="6" t="s">
        <v>73</v>
      </c>
      <c r="O1009" s="6" t="s">
        <v>43</v>
      </c>
      <c r="P1009" s="6" t="s">
        <v>84</v>
      </c>
      <c r="Q1009" s="6" t="s">
        <v>51</v>
      </c>
      <c r="R1009" s="6">
        <v>5111</v>
      </c>
      <c r="S1009" s="6" t="s">
        <v>118</v>
      </c>
      <c r="T1009" s="41">
        <v>10</v>
      </c>
      <c r="U1009" s="41">
        <v>220</v>
      </c>
      <c r="V1009" s="41">
        <f t="shared" si="77"/>
        <v>2200</v>
      </c>
      <c r="W1009" s="41">
        <f t="shared" si="78"/>
        <v>2464.0000000000005</v>
      </c>
      <c r="X1009" s="6"/>
      <c r="Y1009" s="6">
        <v>2016</v>
      </c>
      <c r="Z1009" s="42"/>
    </row>
    <row r="1010" spans="1:26" ht="51" x14ac:dyDescent="0.2">
      <c r="A1010" s="6" t="s">
        <v>4160</v>
      </c>
      <c r="B1010" s="5" t="s">
        <v>32</v>
      </c>
      <c r="C1010" s="5" t="s">
        <v>134</v>
      </c>
      <c r="D1010" s="5" t="s">
        <v>135</v>
      </c>
      <c r="E1010" s="5" t="s">
        <v>4161</v>
      </c>
      <c r="F1010" s="5" t="s">
        <v>137</v>
      </c>
      <c r="G1010" s="5" t="s">
        <v>4161</v>
      </c>
      <c r="H1010" s="5" t="s">
        <v>4157</v>
      </c>
      <c r="I1010" s="6" t="s">
        <v>39</v>
      </c>
      <c r="J1010" s="6">
        <v>0</v>
      </c>
      <c r="K1010" s="6">
        <v>430000000</v>
      </c>
      <c r="L1010" s="5" t="s">
        <v>40</v>
      </c>
      <c r="M1010" s="6" t="s">
        <v>94</v>
      </c>
      <c r="N1010" s="6" t="s">
        <v>73</v>
      </c>
      <c r="O1010" s="6" t="s">
        <v>43</v>
      </c>
      <c r="P1010" s="6" t="s">
        <v>84</v>
      </c>
      <c r="Q1010" s="6" t="s">
        <v>51</v>
      </c>
      <c r="R1010" s="6">
        <v>5111</v>
      </c>
      <c r="S1010" s="6" t="s">
        <v>118</v>
      </c>
      <c r="T1010" s="41">
        <v>10</v>
      </c>
      <c r="U1010" s="41">
        <v>220</v>
      </c>
      <c r="V1010" s="41">
        <f t="shared" si="77"/>
        <v>2200</v>
      </c>
      <c r="W1010" s="41">
        <f t="shared" si="78"/>
        <v>2464.0000000000005</v>
      </c>
      <c r="X1010" s="6"/>
      <c r="Y1010" s="6">
        <v>2016</v>
      </c>
      <c r="Z1010" s="42"/>
    </row>
    <row r="1011" spans="1:26" ht="51" x14ac:dyDescent="0.2">
      <c r="A1011" s="6" t="s">
        <v>4162</v>
      </c>
      <c r="B1011" s="5" t="s">
        <v>32</v>
      </c>
      <c r="C1011" s="5" t="s">
        <v>4163</v>
      </c>
      <c r="D1011" s="5" t="s">
        <v>314</v>
      </c>
      <c r="E1011" s="5" t="s">
        <v>315</v>
      </c>
      <c r="F1011" s="5" t="s">
        <v>4164</v>
      </c>
      <c r="G1011" s="5" t="s">
        <v>315</v>
      </c>
      <c r="H1011" s="5" t="s">
        <v>317</v>
      </c>
      <c r="I1011" s="6" t="s">
        <v>39</v>
      </c>
      <c r="J1011" s="6">
        <v>0</v>
      </c>
      <c r="K1011" s="6">
        <v>430000000</v>
      </c>
      <c r="L1011" s="5" t="s">
        <v>40</v>
      </c>
      <c r="M1011" s="6" t="s">
        <v>94</v>
      </c>
      <c r="N1011" s="6" t="s">
        <v>73</v>
      </c>
      <c r="O1011" s="6" t="s">
        <v>43</v>
      </c>
      <c r="P1011" s="6" t="s">
        <v>84</v>
      </c>
      <c r="Q1011" s="6" t="s">
        <v>51</v>
      </c>
      <c r="R1011" s="6">
        <v>5111</v>
      </c>
      <c r="S1011" s="6" t="s">
        <v>118</v>
      </c>
      <c r="T1011" s="41">
        <v>50</v>
      </c>
      <c r="U1011" s="41">
        <v>295</v>
      </c>
      <c r="V1011" s="41">
        <f t="shared" si="77"/>
        <v>14750</v>
      </c>
      <c r="W1011" s="41">
        <f t="shared" si="78"/>
        <v>16520</v>
      </c>
      <c r="X1011" s="6"/>
      <c r="Y1011" s="6">
        <v>2016</v>
      </c>
      <c r="Z1011" s="42"/>
    </row>
    <row r="1012" spans="1:26" ht="51" x14ac:dyDescent="0.2">
      <c r="A1012" s="6" t="s">
        <v>4165</v>
      </c>
      <c r="B1012" s="5" t="s">
        <v>32</v>
      </c>
      <c r="C1012" s="5" t="s">
        <v>4166</v>
      </c>
      <c r="D1012" s="5" t="s">
        <v>4167</v>
      </c>
      <c r="E1012" s="5" t="s">
        <v>4168</v>
      </c>
      <c r="F1012" s="5" t="s">
        <v>4169</v>
      </c>
      <c r="G1012" s="5" t="s">
        <v>4168</v>
      </c>
      <c r="H1012" s="5" t="s">
        <v>4167</v>
      </c>
      <c r="I1012" s="6" t="s">
        <v>39</v>
      </c>
      <c r="J1012" s="6">
        <v>0</v>
      </c>
      <c r="K1012" s="6">
        <v>430000000</v>
      </c>
      <c r="L1012" s="5" t="s">
        <v>40</v>
      </c>
      <c r="M1012" s="6" t="s">
        <v>94</v>
      </c>
      <c r="N1012" s="6" t="s">
        <v>73</v>
      </c>
      <c r="O1012" s="6" t="s">
        <v>43</v>
      </c>
      <c r="P1012" s="6" t="s">
        <v>84</v>
      </c>
      <c r="Q1012" s="6" t="s">
        <v>51</v>
      </c>
      <c r="R1012" s="6" t="s">
        <v>96</v>
      </c>
      <c r="S1012" s="6" t="s">
        <v>97</v>
      </c>
      <c r="T1012" s="41">
        <v>30</v>
      </c>
      <c r="U1012" s="41">
        <v>190</v>
      </c>
      <c r="V1012" s="41">
        <f t="shared" si="77"/>
        <v>5700</v>
      </c>
      <c r="W1012" s="41">
        <f t="shared" si="78"/>
        <v>6384.0000000000009</v>
      </c>
      <c r="X1012" s="6"/>
      <c r="Y1012" s="6">
        <v>2016</v>
      </c>
      <c r="Z1012" s="42"/>
    </row>
    <row r="1013" spans="1:26" ht="51" x14ac:dyDescent="0.2">
      <c r="A1013" s="6" t="s">
        <v>4170</v>
      </c>
      <c r="B1013" s="5" t="s">
        <v>32</v>
      </c>
      <c r="C1013" s="5" t="s">
        <v>4171</v>
      </c>
      <c r="D1013" s="5" t="s">
        <v>4172</v>
      </c>
      <c r="E1013" s="5" t="s">
        <v>4173</v>
      </c>
      <c r="F1013" s="5" t="s">
        <v>4174</v>
      </c>
      <c r="G1013" s="5" t="s">
        <v>4173</v>
      </c>
      <c r="H1013" s="5" t="s">
        <v>4172</v>
      </c>
      <c r="I1013" s="6" t="s">
        <v>47</v>
      </c>
      <c r="J1013" s="6">
        <v>0</v>
      </c>
      <c r="K1013" s="6">
        <v>430000000</v>
      </c>
      <c r="L1013" s="5" t="s">
        <v>40</v>
      </c>
      <c r="M1013" s="6" t="s">
        <v>94</v>
      </c>
      <c r="N1013" s="6" t="s">
        <v>73</v>
      </c>
      <c r="O1013" s="6" t="s">
        <v>43</v>
      </c>
      <c r="P1013" s="6" t="s">
        <v>84</v>
      </c>
      <c r="Q1013" s="6" t="s">
        <v>51</v>
      </c>
      <c r="R1013" s="6" t="s">
        <v>4175</v>
      </c>
      <c r="S1013" s="6" t="s">
        <v>1576</v>
      </c>
      <c r="T1013" s="41">
        <v>30</v>
      </c>
      <c r="U1013" s="41">
        <v>1400</v>
      </c>
      <c r="V1013" s="41"/>
      <c r="W1013" s="41"/>
      <c r="X1013" s="6"/>
      <c r="Y1013" s="6">
        <v>2016</v>
      </c>
      <c r="Z1013" s="6"/>
    </row>
    <row r="1014" spans="1:26" ht="51" x14ac:dyDescent="0.2">
      <c r="A1014" s="6" t="s">
        <v>4176</v>
      </c>
      <c r="B1014" s="5" t="s">
        <v>32</v>
      </c>
      <c r="C1014" s="5" t="s">
        <v>4171</v>
      </c>
      <c r="D1014" s="5" t="s">
        <v>4172</v>
      </c>
      <c r="E1014" s="5" t="s">
        <v>4173</v>
      </c>
      <c r="F1014" s="5" t="s">
        <v>4174</v>
      </c>
      <c r="G1014" s="5" t="s">
        <v>4173</v>
      </c>
      <c r="H1014" s="5" t="s">
        <v>4172</v>
      </c>
      <c r="I1014" s="6" t="s">
        <v>60</v>
      </c>
      <c r="J1014" s="6">
        <v>0</v>
      </c>
      <c r="K1014" s="6">
        <v>430000000</v>
      </c>
      <c r="L1014" s="5" t="s">
        <v>40</v>
      </c>
      <c r="M1014" s="6" t="s">
        <v>685</v>
      </c>
      <c r="N1014" s="6" t="s">
        <v>73</v>
      </c>
      <c r="O1014" s="6" t="s">
        <v>43</v>
      </c>
      <c r="P1014" s="6" t="s">
        <v>84</v>
      </c>
      <c r="Q1014" s="6" t="s">
        <v>51</v>
      </c>
      <c r="R1014" s="6" t="s">
        <v>4175</v>
      </c>
      <c r="S1014" s="6" t="s">
        <v>1576</v>
      </c>
      <c r="T1014" s="41">
        <v>30</v>
      </c>
      <c r="U1014" s="41">
        <v>1400</v>
      </c>
      <c r="V1014" s="41">
        <f t="shared" ref="V1014:V1023" si="79">T1014*U1014</f>
        <v>42000</v>
      </c>
      <c r="W1014" s="41">
        <f t="shared" ref="W1014:W1023" si="80">V1014*1.12</f>
        <v>47040.000000000007</v>
      </c>
      <c r="X1014" s="6"/>
      <c r="Y1014" s="6">
        <v>2016</v>
      </c>
      <c r="Z1014" s="6" t="s">
        <v>1080</v>
      </c>
    </row>
    <row r="1015" spans="1:26" ht="51" x14ac:dyDescent="0.2">
      <c r="A1015" s="6" t="s">
        <v>4177</v>
      </c>
      <c r="B1015" s="5" t="s">
        <v>32</v>
      </c>
      <c r="C1015" s="5" t="s">
        <v>134</v>
      </c>
      <c r="D1015" s="5" t="s">
        <v>135</v>
      </c>
      <c r="E1015" s="5" t="s">
        <v>4178</v>
      </c>
      <c r="F1015" s="5" t="s">
        <v>137</v>
      </c>
      <c r="G1015" s="5" t="s">
        <v>367</v>
      </c>
      <c r="H1015" s="5" t="s">
        <v>368</v>
      </c>
      <c r="I1015" s="6" t="s">
        <v>39</v>
      </c>
      <c r="J1015" s="6">
        <v>0</v>
      </c>
      <c r="K1015" s="6">
        <v>430000000</v>
      </c>
      <c r="L1015" s="5" t="s">
        <v>40</v>
      </c>
      <c r="M1015" s="6" t="s">
        <v>94</v>
      </c>
      <c r="N1015" s="6" t="s">
        <v>42</v>
      </c>
      <c r="O1015" s="6" t="s">
        <v>43</v>
      </c>
      <c r="P1015" s="6" t="s">
        <v>303</v>
      </c>
      <c r="Q1015" s="6" t="s">
        <v>51</v>
      </c>
      <c r="R1015" s="6" t="s">
        <v>96</v>
      </c>
      <c r="S1015" s="6" t="s">
        <v>97</v>
      </c>
      <c r="T1015" s="41">
        <v>1200</v>
      </c>
      <c r="U1015" s="41">
        <v>220</v>
      </c>
      <c r="V1015" s="41">
        <f t="shared" si="79"/>
        <v>264000</v>
      </c>
      <c r="W1015" s="41">
        <f t="shared" si="80"/>
        <v>295680</v>
      </c>
      <c r="X1015" s="6"/>
      <c r="Y1015" s="6">
        <v>2016</v>
      </c>
      <c r="Z1015" s="42"/>
    </row>
    <row r="1016" spans="1:26" ht="51" x14ac:dyDescent="0.2">
      <c r="A1016" s="6" t="s">
        <v>4179</v>
      </c>
      <c r="B1016" s="5" t="s">
        <v>32</v>
      </c>
      <c r="C1016" s="5" t="s">
        <v>370</v>
      </c>
      <c r="D1016" s="5" t="s">
        <v>135</v>
      </c>
      <c r="E1016" s="5" t="s">
        <v>4178</v>
      </c>
      <c r="F1016" s="5" t="s">
        <v>372</v>
      </c>
      <c r="G1016" s="5" t="s">
        <v>4180</v>
      </c>
      <c r="H1016" s="5" t="s">
        <v>4181</v>
      </c>
      <c r="I1016" s="6" t="s">
        <v>39</v>
      </c>
      <c r="J1016" s="6">
        <v>0</v>
      </c>
      <c r="K1016" s="6">
        <v>430000000</v>
      </c>
      <c r="L1016" s="5" t="s">
        <v>40</v>
      </c>
      <c r="M1016" s="6" t="s">
        <v>94</v>
      </c>
      <c r="N1016" s="6" t="s">
        <v>42</v>
      </c>
      <c r="O1016" s="6" t="s">
        <v>43</v>
      </c>
      <c r="P1016" s="6" t="s">
        <v>303</v>
      </c>
      <c r="Q1016" s="6" t="s">
        <v>51</v>
      </c>
      <c r="R1016" s="6" t="s">
        <v>96</v>
      </c>
      <c r="S1016" s="6" t="s">
        <v>97</v>
      </c>
      <c r="T1016" s="41">
        <v>1200</v>
      </c>
      <c r="U1016" s="41">
        <v>220</v>
      </c>
      <c r="V1016" s="41">
        <f t="shared" si="79"/>
        <v>264000</v>
      </c>
      <c r="W1016" s="41">
        <f t="shared" si="80"/>
        <v>295680</v>
      </c>
      <c r="X1016" s="6"/>
      <c r="Y1016" s="6">
        <v>2016</v>
      </c>
      <c r="Z1016" s="42"/>
    </row>
    <row r="1017" spans="1:26" ht="51" x14ac:dyDescent="0.2">
      <c r="A1017" s="6" t="s">
        <v>4182</v>
      </c>
      <c r="B1017" s="5" t="s">
        <v>32</v>
      </c>
      <c r="C1017" s="5" t="s">
        <v>134</v>
      </c>
      <c r="D1017" s="5" t="s">
        <v>135</v>
      </c>
      <c r="E1017" s="5" t="s">
        <v>4183</v>
      </c>
      <c r="F1017" s="5" t="s">
        <v>137</v>
      </c>
      <c r="G1017" s="5" t="s">
        <v>4183</v>
      </c>
      <c r="H1017" s="5" t="s">
        <v>4184</v>
      </c>
      <c r="I1017" s="6" t="s">
        <v>39</v>
      </c>
      <c r="J1017" s="6">
        <v>0</v>
      </c>
      <c r="K1017" s="6">
        <v>430000000</v>
      </c>
      <c r="L1017" s="5" t="s">
        <v>40</v>
      </c>
      <c r="M1017" s="6" t="s">
        <v>94</v>
      </c>
      <c r="N1017" s="6" t="s">
        <v>73</v>
      </c>
      <c r="O1017" s="6" t="s">
        <v>43</v>
      </c>
      <c r="P1017" s="6" t="s">
        <v>84</v>
      </c>
      <c r="Q1017" s="6" t="s">
        <v>51</v>
      </c>
      <c r="R1017" s="6">
        <v>5111</v>
      </c>
      <c r="S1017" s="6" t="s">
        <v>118</v>
      </c>
      <c r="T1017" s="41">
        <v>10</v>
      </c>
      <c r="U1017" s="41">
        <v>220</v>
      </c>
      <c r="V1017" s="41">
        <f t="shared" si="79"/>
        <v>2200</v>
      </c>
      <c r="W1017" s="41">
        <f t="shared" si="80"/>
        <v>2464.0000000000005</v>
      </c>
      <c r="X1017" s="6"/>
      <c r="Y1017" s="6">
        <v>2016</v>
      </c>
      <c r="Z1017" s="42"/>
    </row>
    <row r="1018" spans="1:26" ht="51" x14ac:dyDescent="0.2">
      <c r="A1018" s="6" t="s">
        <v>4185</v>
      </c>
      <c r="B1018" s="5" t="s">
        <v>32</v>
      </c>
      <c r="C1018" s="5" t="s">
        <v>370</v>
      </c>
      <c r="D1018" s="5" t="s">
        <v>135</v>
      </c>
      <c r="E1018" s="5" t="s">
        <v>4186</v>
      </c>
      <c r="F1018" s="5" t="s">
        <v>372</v>
      </c>
      <c r="G1018" s="5" t="s">
        <v>4186</v>
      </c>
      <c r="H1018" s="5" t="s">
        <v>4187</v>
      </c>
      <c r="I1018" s="6" t="s">
        <v>39</v>
      </c>
      <c r="J1018" s="6">
        <v>0</v>
      </c>
      <c r="K1018" s="6">
        <v>430000000</v>
      </c>
      <c r="L1018" s="5" t="s">
        <v>40</v>
      </c>
      <c r="M1018" s="6" t="s">
        <v>94</v>
      </c>
      <c r="N1018" s="6" t="s">
        <v>73</v>
      </c>
      <c r="O1018" s="6" t="s">
        <v>43</v>
      </c>
      <c r="P1018" s="6" t="s">
        <v>84</v>
      </c>
      <c r="Q1018" s="6" t="s">
        <v>51</v>
      </c>
      <c r="R1018" s="6">
        <v>5111</v>
      </c>
      <c r="S1018" s="6" t="s">
        <v>118</v>
      </c>
      <c r="T1018" s="41">
        <v>10</v>
      </c>
      <c r="U1018" s="41">
        <v>220</v>
      </c>
      <c r="V1018" s="41">
        <f t="shared" si="79"/>
        <v>2200</v>
      </c>
      <c r="W1018" s="41">
        <f t="shared" si="80"/>
        <v>2464.0000000000005</v>
      </c>
      <c r="X1018" s="6"/>
      <c r="Y1018" s="6">
        <v>2016</v>
      </c>
      <c r="Z1018" s="42"/>
    </row>
    <row r="1019" spans="1:26" ht="51" x14ac:dyDescent="0.2">
      <c r="A1019" s="6" t="s">
        <v>4188</v>
      </c>
      <c r="B1019" s="5" t="s">
        <v>32</v>
      </c>
      <c r="C1019" s="5" t="s">
        <v>370</v>
      </c>
      <c r="D1019" s="5" t="s">
        <v>135</v>
      </c>
      <c r="E1019" s="5" t="s">
        <v>4178</v>
      </c>
      <c r="F1019" s="5" t="s">
        <v>372</v>
      </c>
      <c r="G1019" s="5" t="s">
        <v>4189</v>
      </c>
      <c r="H1019" s="5" t="s">
        <v>4190</v>
      </c>
      <c r="I1019" s="6" t="s">
        <v>39</v>
      </c>
      <c r="J1019" s="6">
        <v>0</v>
      </c>
      <c r="K1019" s="6">
        <v>430000000</v>
      </c>
      <c r="L1019" s="5" t="s">
        <v>40</v>
      </c>
      <c r="M1019" s="6" t="s">
        <v>41</v>
      </c>
      <c r="N1019" s="6" t="s">
        <v>95</v>
      </c>
      <c r="O1019" s="6" t="s">
        <v>43</v>
      </c>
      <c r="P1019" s="6" t="s">
        <v>44</v>
      </c>
      <c r="Q1019" s="6" t="s">
        <v>51</v>
      </c>
      <c r="R1019" s="6" t="s">
        <v>96</v>
      </c>
      <c r="S1019" s="6" t="s">
        <v>97</v>
      </c>
      <c r="T1019" s="41">
        <v>50</v>
      </c>
      <c r="U1019" s="41">
        <v>220</v>
      </c>
      <c r="V1019" s="41">
        <f t="shared" si="79"/>
        <v>11000</v>
      </c>
      <c r="W1019" s="41">
        <f t="shared" si="80"/>
        <v>12320.000000000002</v>
      </c>
      <c r="X1019" s="6"/>
      <c r="Y1019" s="6">
        <v>2016</v>
      </c>
      <c r="Z1019" s="42"/>
    </row>
    <row r="1020" spans="1:26" ht="51" x14ac:dyDescent="0.2">
      <c r="A1020" s="6" t="s">
        <v>4191</v>
      </c>
      <c r="B1020" s="5" t="s">
        <v>32</v>
      </c>
      <c r="C1020" s="5" t="s">
        <v>4192</v>
      </c>
      <c r="D1020" s="5" t="s">
        <v>4193</v>
      </c>
      <c r="E1020" s="5" t="s">
        <v>4194</v>
      </c>
      <c r="F1020" s="5" t="s">
        <v>4195</v>
      </c>
      <c r="G1020" s="5" t="s">
        <v>4196</v>
      </c>
      <c r="H1020" s="5" t="s">
        <v>4197</v>
      </c>
      <c r="I1020" s="6" t="s">
        <v>39</v>
      </c>
      <c r="J1020" s="6">
        <v>0</v>
      </c>
      <c r="K1020" s="6">
        <v>430000000</v>
      </c>
      <c r="L1020" s="5" t="s">
        <v>40</v>
      </c>
      <c r="M1020" s="6" t="s">
        <v>94</v>
      </c>
      <c r="N1020" s="6" t="s">
        <v>42</v>
      </c>
      <c r="O1020" s="6" t="s">
        <v>43</v>
      </c>
      <c r="P1020" s="6" t="s">
        <v>303</v>
      </c>
      <c r="Q1020" s="6" t="s">
        <v>51</v>
      </c>
      <c r="R1020" s="6" t="s">
        <v>96</v>
      </c>
      <c r="S1020" s="6" t="s">
        <v>97</v>
      </c>
      <c r="T1020" s="41">
        <v>50</v>
      </c>
      <c r="U1020" s="41">
        <v>1380</v>
      </c>
      <c r="V1020" s="41">
        <f t="shared" si="79"/>
        <v>69000</v>
      </c>
      <c r="W1020" s="41">
        <f t="shared" si="80"/>
        <v>77280.000000000015</v>
      </c>
      <c r="X1020" s="6"/>
      <c r="Y1020" s="6">
        <v>2016</v>
      </c>
      <c r="Z1020" s="42"/>
    </row>
    <row r="1021" spans="1:26" ht="51" x14ac:dyDescent="0.2">
      <c r="A1021" s="6" t="s">
        <v>4198</v>
      </c>
      <c r="B1021" s="5" t="s">
        <v>32</v>
      </c>
      <c r="C1021" s="5" t="s">
        <v>3931</v>
      </c>
      <c r="D1021" s="5" t="s">
        <v>3932</v>
      </c>
      <c r="E1021" s="5" t="s">
        <v>3933</v>
      </c>
      <c r="F1021" s="5" t="s">
        <v>508</v>
      </c>
      <c r="G1021" s="5" t="s">
        <v>3934</v>
      </c>
      <c r="H1021" s="5" t="s">
        <v>3935</v>
      </c>
      <c r="I1021" s="6" t="s">
        <v>39</v>
      </c>
      <c r="J1021" s="6">
        <v>0</v>
      </c>
      <c r="K1021" s="6">
        <v>430000000</v>
      </c>
      <c r="L1021" s="5" t="s">
        <v>40</v>
      </c>
      <c r="M1021" s="6" t="s">
        <v>94</v>
      </c>
      <c r="N1021" s="6" t="s">
        <v>42</v>
      </c>
      <c r="O1021" s="6" t="s">
        <v>43</v>
      </c>
      <c r="P1021" s="6" t="s">
        <v>303</v>
      </c>
      <c r="Q1021" s="6" t="s">
        <v>51</v>
      </c>
      <c r="R1021" s="6" t="s">
        <v>96</v>
      </c>
      <c r="S1021" s="6" t="s">
        <v>97</v>
      </c>
      <c r="T1021" s="41">
        <v>10</v>
      </c>
      <c r="U1021" s="41">
        <v>19160</v>
      </c>
      <c r="V1021" s="41">
        <f t="shared" si="79"/>
        <v>191600</v>
      </c>
      <c r="W1021" s="41">
        <f t="shared" si="80"/>
        <v>214592.00000000003</v>
      </c>
      <c r="X1021" s="6"/>
      <c r="Y1021" s="6">
        <v>2016</v>
      </c>
      <c r="Z1021" s="42"/>
    </row>
    <row r="1022" spans="1:26" ht="51" x14ac:dyDescent="0.2">
      <c r="A1022" s="6" t="s">
        <v>4199</v>
      </c>
      <c r="B1022" s="5" t="s">
        <v>32</v>
      </c>
      <c r="C1022" s="5" t="s">
        <v>4200</v>
      </c>
      <c r="D1022" s="5" t="s">
        <v>4201</v>
      </c>
      <c r="E1022" s="5" t="s">
        <v>4202</v>
      </c>
      <c r="F1022" s="5" t="s">
        <v>4203</v>
      </c>
      <c r="G1022" s="5" t="s">
        <v>4204</v>
      </c>
      <c r="H1022" s="5" t="s">
        <v>4205</v>
      </c>
      <c r="I1022" s="6" t="s">
        <v>39</v>
      </c>
      <c r="J1022" s="6">
        <v>0</v>
      </c>
      <c r="K1022" s="6">
        <v>430000000</v>
      </c>
      <c r="L1022" s="5" t="s">
        <v>40</v>
      </c>
      <c r="M1022" s="6" t="s">
        <v>94</v>
      </c>
      <c r="N1022" s="6" t="s">
        <v>42</v>
      </c>
      <c r="O1022" s="6" t="s">
        <v>43</v>
      </c>
      <c r="P1022" s="6" t="s">
        <v>303</v>
      </c>
      <c r="Q1022" s="6" t="s">
        <v>51</v>
      </c>
      <c r="R1022" s="6" t="s">
        <v>96</v>
      </c>
      <c r="S1022" s="6" t="s">
        <v>97</v>
      </c>
      <c r="T1022" s="41">
        <v>500</v>
      </c>
      <c r="U1022" s="41">
        <v>11.61</v>
      </c>
      <c r="V1022" s="41">
        <f t="shared" si="79"/>
        <v>5805</v>
      </c>
      <c r="W1022" s="41">
        <f t="shared" si="80"/>
        <v>6501.6</v>
      </c>
      <c r="X1022" s="6"/>
      <c r="Y1022" s="6">
        <v>2016</v>
      </c>
      <c r="Z1022" s="42"/>
    </row>
    <row r="1023" spans="1:26" ht="51" x14ac:dyDescent="0.2">
      <c r="A1023" s="6" t="s">
        <v>4206</v>
      </c>
      <c r="B1023" s="5" t="s">
        <v>32</v>
      </c>
      <c r="C1023" s="5" t="s">
        <v>4207</v>
      </c>
      <c r="D1023" s="5" t="s">
        <v>321</v>
      </c>
      <c r="E1023" s="5" t="s">
        <v>4208</v>
      </c>
      <c r="F1023" s="5" t="s">
        <v>4209</v>
      </c>
      <c r="G1023" s="5" t="s">
        <v>4210</v>
      </c>
      <c r="H1023" s="5" t="s">
        <v>4211</v>
      </c>
      <c r="I1023" s="6" t="s">
        <v>39</v>
      </c>
      <c r="J1023" s="6">
        <v>0</v>
      </c>
      <c r="K1023" s="6">
        <v>430000000</v>
      </c>
      <c r="L1023" s="5" t="s">
        <v>40</v>
      </c>
      <c r="M1023" s="6" t="s">
        <v>94</v>
      </c>
      <c r="N1023" s="6" t="s">
        <v>42</v>
      </c>
      <c r="O1023" s="6" t="s">
        <v>43</v>
      </c>
      <c r="P1023" s="6" t="s">
        <v>303</v>
      </c>
      <c r="Q1023" s="6" t="s">
        <v>51</v>
      </c>
      <c r="R1023" s="6" t="s">
        <v>96</v>
      </c>
      <c r="S1023" s="6" t="s">
        <v>97</v>
      </c>
      <c r="T1023" s="41">
        <v>300</v>
      </c>
      <c r="U1023" s="41">
        <v>25</v>
      </c>
      <c r="V1023" s="41">
        <f t="shared" si="79"/>
        <v>7500</v>
      </c>
      <c r="W1023" s="41">
        <f t="shared" si="80"/>
        <v>8400</v>
      </c>
      <c r="X1023" s="6"/>
      <c r="Y1023" s="6">
        <v>2016</v>
      </c>
      <c r="Z1023" s="42"/>
    </row>
    <row r="1024" spans="1:26" ht="51" x14ac:dyDescent="0.2">
      <c r="A1024" s="6" t="s">
        <v>4212</v>
      </c>
      <c r="B1024" s="5" t="s">
        <v>32</v>
      </c>
      <c r="C1024" s="5" t="s">
        <v>4213</v>
      </c>
      <c r="D1024" s="5" t="s">
        <v>2304</v>
      </c>
      <c r="E1024" s="5" t="s">
        <v>4214</v>
      </c>
      <c r="F1024" s="5" t="s">
        <v>4215</v>
      </c>
      <c r="G1024" s="5" t="s">
        <v>4216</v>
      </c>
      <c r="H1024" s="5" t="s">
        <v>4217</v>
      </c>
      <c r="I1024" s="6" t="s">
        <v>47</v>
      </c>
      <c r="J1024" s="6">
        <v>0</v>
      </c>
      <c r="K1024" s="6">
        <v>430000000</v>
      </c>
      <c r="L1024" s="5" t="s">
        <v>40</v>
      </c>
      <c r="M1024" s="6" t="s">
        <v>94</v>
      </c>
      <c r="N1024" s="6" t="s">
        <v>42</v>
      </c>
      <c r="O1024" s="6" t="s">
        <v>43</v>
      </c>
      <c r="P1024" s="6" t="s">
        <v>303</v>
      </c>
      <c r="Q1024" s="6" t="s">
        <v>51</v>
      </c>
      <c r="R1024" s="6" t="s">
        <v>96</v>
      </c>
      <c r="S1024" s="6" t="s">
        <v>97</v>
      </c>
      <c r="T1024" s="41">
        <v>7</v>
      </c>
      <c r="U1024" s="41">
        <v>205200</v>
      </c>
      <c r="V1024" s="41"/>
      <c r="W1024" s="41"/>
      <c r="X1024" s="6"/>
      <c r="Y1024" s="6">
        <v>2016</v>
      </c>
      <c r="Z1024" s="5"/>
    </row>
    <row r="1025" spans="1:26" ht="51" x14ac:dyDescent="0.2">
      <c r="A1025" s="6" t="s">
        <v>4218</v>
      </c>
      <c r="B1025" s="5" t="s">
        <v>32</v>
      </c>
      <c r="C1025" s="5" t="s">
        <v>4213</v>
      </c>
      <c r="D1025" s="5" t="s">
        <v>2304</v>
      </c>
      <c r="E1025" s="5" t="s">
        <v>4214</v>
      </c>
      <c r="F1025" s="5" t="s">
        <v>4215</v>
      </c>
      <c r="G1025" s="5" t="s">
        <v>4216</v>
      </c>
      <c r="H1025" s="5" t="s">
        <v>4217</v>
      </c>
      <c r="I1025" s="6" t="s">
        <v>47</v>
      </c>
      <c r="J1025" s="6">
        <v>0</v>
      </c>
      <c r="K1025" s="6">
        <v>430000000</v>
      </c>
      <c r="L1025" s="5" t="s">
        <v>40</v>
      </c>
      <c r="M1025" s="6" t="s">
        <v>591</v>
      </c>
      <c r="N1025" s="6" t="s">
        <v>42</v>
      </c>
      <c r="O1025" s="6" t="s">
        <v>43</v>
      </c>
      <c r="P1025" s="6" t="s">
        <v>303</v>
      </c>
      <c r="Q1025" s="6" t="s">
        <v>51</v>
      </c>
      <c r="R1025" s="6" t="s">
        <v>96</v>
      </c>
      <c r="S1025" s="6" t="s">
        <v>97</v>
      </c>
      <c r="T1025" s="41">
        <v>1</v>
      </c>
      <c r="U1025" s="41">
        <v>205200</v>
      </c>
      <c r="V1025" s="41">
        <f>T1025*U1025</f>
        <v>205200</v>
      </c>
      <c r="W1025" s="41">
        <f>V1025*1.12</f>
        <v>229824.00000000003</v>
      </c>
      <c r="X1025" s="6"/>
      <c r="Y1025" s="6">
        <v>2016</v>
      </c>
      <c r="Z1025" s="6" t="s">
        <v>1578</v>
      </c>
    </row>
    <row r="1026" spans="1:26" ht="51" x14ac:dyDescent="0.2">
      <c r="A1026" s="6" t="s">
        <v>4219</v>
      </c>
      <c r="B1026" s="5" t="s">
        <v>32</v>
      </c>
      <c r="C1026" s="5" t="s">
        <v>4213</v>
      </c>
      <c r="D1026" s="5" t="s">
        <v>2304</v>
      </c>
      <c r="E1026" s="5" t="s">
        <v>4214</v>
      </c>
      <c r="F1026" s="5" t="s">
        <v>4215</v>
      </c>
      <c r="G1026" s="5" t="s">
        <v>4220</v>
      </c>
      <c r="H1026" s="5" t="s">
        <v>4221</v>
      </c>
      <c r="I1026" s="6" t="s">
        <v>47</v>
      </c>
      <c r="J1026" s="6">
        <v>0</v>
      </c>
      <c r="K1026" s="6">
        <v>430000000</v>
      </c>
      <c r="L1026" s="5" t="s">
        <v>40</v>
      </c>
      <c r="M1026" s="6" t="s">
        <v>94</v>
      </c>
      <c r="N1026" s="6" t="s">
        <v>42</v>
      </c>
      <c r="O1026" s="6" t="s">
        <v>43</v>
      </c>
      <c r="P1026" s="6" t="s">
        <v>303</v>
      </c>
      <c r="Q1026" s="6" t="s">
        <v>51</v>
      </c>
      <c r="R1026" s="6" t="s">
        <v>96</v>
      </c>
      <c r="S1026" s="6" t="s">
        <v>97</v>
      </c>
      <c r="T1026" s="41">
        <v>5</v>
      </c>
      <c r="U1026" s="41">
        <v>314550</v>
      </c>
      <c r="V1026" s="41"/>
      <c r="W1026" s="41"/>
      <c r="X1026" s="6"/>
      <c r="Y1026" s="6">
        <v>2016</v>
      </c>
      <c r="Z1026" s="5"/>
    </row>
    <row r="1027" spans="1:26" ht="51" x14ac:dyDescent="0.2">
      <c r="A1027" s="6" t="s">
        <v>4222</v>
      </c>
      <c r="B1027" s="5" t="s">
        <v>32</v>
      </c>
      <c r="C1027" s="5" t="s">
        <v>4213</v>
      </c>
      <c r="D1027" s="5" t="s">
        <v>2304</v>
      </c>
      <c r="E1027" s="5" t="s">
        <v>4214</v>
      </c>
      <c r="F1027" s="5" t="s">
        <v>4215</v>
      </c>
      <c r="G1027" s="5" t="s">
        <v>4220</v>
      </c>
      <c r="H1027" s="5" t="s">
        <v>4221</v>
      </c>
      <c r="I1027" s="6" t="s">
        <v>47</v>
      </c>
      <c r="J1027" s="6">
        <v>0</v>
      </c>
      <c r="K1027" s="6">
        <v>430000000</v>
      </c>
      <c r="L1027" s="5" t="s">
        <v>40</v>
      </c>
      <c r="M1027" s="6" t="s">
        <v>591</v>
      </c>
      <c r="N1027" s="6" t="s">
        <v>42</v>
      </c>
      <c r="O1027" s="6" t="s">
        <v>43</v>
      </c>
      <c r="P1027" s="6" t="s">
        <v>303</v>
      </c>
      <c r="Q1027" s="6" t="s">
        <v>51</v>
      </c>
      <c r="R1027" s="6" t="s">
        <v>96</v>
      </c>
      <c r="S1027" s="6" t="s">
        <v>97</v>
      </c>
      <c r="T1027" s="41">
        <v>1</v>
      </c>
      <c r="U1027" s="41">
        <v>314550</v>
      </c>
      <c r="V1027" s="41">
        <f t="shared" ref="V1027:V1057" si="81">T1027*U1027</f>
        <v>314550</v>
      </c>
      <c r="W1027" s="41">
        <f t="shared" ref="W1027:W1057" si="82">V1027*1.12</f>
        <v>352296.00000000006</v>
      </c>
      <c r="X1027" s="6"/>
      <c r="Y1027" s="6">
        <v>2016</v>
      </c>
      <c r="Z1027" s="6" t="s">
        <v>1578</v>
      </c>
    </row>
    <row r="1028" spans="1:26" ht="51" x14ac:dyDescent="0.2">
      <c r="A1028" s="6" t="s">
        <v>4223</v>
      </c>
      <c r="B1028" s="5" t="s">
        <v>32</v>
      </c>
      <c r="C1028" s="5" t="s">
        <v>4224</v>
      </c>
      <c r="D1028" s="5" t="s">
        <v>113</v>
      </c>
      <c r="E1028" s="5" t="s">
        <v>4225</v>
      </c>
      <c r="F1028" s="5" t="s">
        <v>4226</v>
      </c>
      <c r="G1028" s="5" t="s">
        <v>4227</v>
      </c>
      <c r="H1028" s="5" t="s">
        <v>4228</v>
      </c>
      <c r="I1028" s="6" t="s">
        <v>39</v>
      </c>
      <c r="J1028" s="6">
        <v>0</v>
      </c>
      <c r="K1028" s="6">
        <v>430000000</v>
      </c>
      <c r="L1028" s="5" t="s">
        <v>40</v>
      </c>
      <c r="M1028" s="6" t="s">
        <v>94</v>
      </c>
      <c r="N1028" s="6" t="s">
        <v>42</v>
      </c>
      <c r="O1028" s="6" t="s">
        <v>43</v>
      </c>
      <c r="P1028" s="6" t="s">
        <v>303</v>
      </c>
      <c r="Q1028" s="6" t="s">
        <v>51</v>
      </c>
      <c r="R1028" s="6" t="s">
        <v>4071</v>
      </c>
      <c r="S1028" s="6" t="s">
        <v>4072</v>
      </c>
      <c r="T1028" s="41">
        <v>500</v>
      </c>
      <c r="U1028" s="41">
        <v>145</v>
      </c>
      <c r="V1028" s="41">
        <f t="shared" si="81"/>
        <v>72500</v>
      </c>
      <c r="W1028" s="41">
        <f t="shared" si="82"/>
        <v>81200.000000000015</v>
      </c>
      <c r="X1028" s="6"/>
      <c r="Y1028" s="6">
        <v>2016</v>
      </c>
      <c r="Z1028" s="42"/>
    </row>
    <row r="1029" spans="1:26" ht="51" x14ac:dyDescent="0.2">
      <c r="A1029" s="6" t="s">
        <v>4229</v>
      </c>
      <c r="B1029" s="5" t="s">
        <v>32</v>
      </c>
      <c r="C1029" s="5" t="s">
        <v>4230</v>
      </c>
      <c r="D1029" s="5" t="s">
        <v>376</v>
      </c>
      <c r="E1029" s="5" t="s">
        <v>4231</v>
      </c>
      <c r="F1029" s="5" t="s">
        <v>4232</v>
      </c>
      <c r="G1029" s="5" t="s">
        <v>3899</v>
      </c>
      <c r="H1029" s="5" t="s">
        <v>4233</v>
      </c>
      <c r="I1029" s="6" t="s">
        <v>39</v>
      </c>
      <c r="J1029" s="6">
        <v>0</v>
      </c>
      <c r="K1029" s="6">
        <v>430000000</v>
      </c>
      <c r="L1029" s="5" t="s">
        <v>40</v>
      </c>
      <c r="M1029" s="6" t="s">
        <v>94</v>
      </c>
      <c r="N1029" s="6" t="s">
        <v>42</v>
      </c>
      <c r="O1029" s="6" t="s">
        <v>43</v>
      </c>
      <c r="P1029" s="6" t="s">
        <v>303</v>
      </c>
      <c r="Q1029" s="6" t="s">
        <v>51</v>
      </c>
      <c r="R1029" s="6" t="s">
        <v>96</v>
      </c>
      <c r="S1029" s="6" t="s">
        <v>97</v>
      </c>
      <c r="T1029" s="41">
        <v>10</v>
      </c>
      <c r="U1029" s="41">
        <v>2500</v>
      </c>
      <c r="V1029" s="41">
        <f t="shared" si="81"/>
        <v>25000</v>
      </c>
      <c r="W1029" s="41">
        <f t="shared" si="82"/>
        <v>28000.000000000004</v>
      </c>
      <c r="X1029" s="6"/>
      <c r="Y1029" s="6">
        <v>2016</v>
      </c>
      <c r="Z1029" s="42"/>
    </row>
    <row r="1030" spans="1:26" ht="51" x14ac:dyDescent="0.2">
      <c r="A1030" s="6" t="s">
        <v>4234</v>
      </c>
      <c r="B1030" s="5" t="s">
        <v>32</v>
      </c>
      <c r="C1030" s="5" t="s">
        <v>4235</v>
      </c>
      <c r="D1030" s="5" t="s">
        <v>4236</v>
      </c>
      <c r="E1030" s="5" t="s">
        <v>4237</v>
      </c>
      <c r="F1030" s="5" t="s">
        <v>4238</v>
      </c>
      <c r="G1030" s="5" t="s">
        <v>4239</v>
      </c>
      <c r="H1030" s="5" t="s">
        <v>4240</v>
      </c>
      <c r="I1030" s="6" t="s">
        <v>39</v>
      </c>
      <c r="J1030" s="6">
        <v>0</v>
      </c>
      <c r="K1030" s="6">
        <v>430000000</v>
      </c>
      <c r="L1030" s="5" t="s">
        <v>40</v>
      </c>
      <c r="M1030" s="6" t="s">
        <v>94</v>
      </c>
      <c r="N1030" s="6" t="s">
        <v>42</v>
      </c>
      <c r="O1030" s="6" t="s">
        <v>43</v>
      </c>
      <c r="P1030" s="6" t="s">
        <v>303</v>
      </c>
      <c r="Q1030" s="6" t="s">
        <v>51</v>
      </c>
      <c r="R1030" s="6" t="s">
        <v>231</v>
      </c>
      <c r="S1030" s="6" t="s">
        <v>232</v>
      </c>
      <c r="T1030" s="41">
        <v>50</v>
      </c>
      <c r="U1030" s="41">
        <v>15</v>
      </c>
      <c r="V1030" s="41">
        <f t="shared" si="81"/>
        <v>750</v>
      </c>
      <c r="W1030" s="41">
        <f t="shared" si="82"/>
        <v>840.00000000000011</v>
      </c>
      <c r="X1030" s="6"/>
      <c r="Y1030" s="6">
        <v>2016</v>
      </c>
      <c r="Z1030" s="42"/>
    </row>
    <row r="1031" spans="1:26" ht="51" x14ac:dyDescent="0.2">
      <c r="A1031" s="6" t="s">
        <v>4241</v>
      </c>
      <c r="B1031" s="5" t="s">
        <v>32</v>
      </c>
      <c r="C1031" s="5" t="s">
        <v>4235</v>
      </c>
      <c r="D1031" s="5" t="s">
        <v>4236</v>
      </c>
      <c r="E1031" s="5" t="s">
        <v>4237</v>
      </c>
      <c r="F1031" s="5" t="s">
        <v>4238</v>
      </c>
      <c r="G1031" s="5" t="s">
        <v>4242</v>
      </c>
      <c r="H1031" s="5" t="s">
        <v>4243</v>
      </c>
      <c r="I1031" s="6" t="s">
        <v>39</v>
      </c>
      <c r="J1031" s="6">
        <v>0</v>
      </c>
      <c r="K1031" s="6">
        <v>430000000</v>
      </c>
      <c r="L1031" s="5" t="s">
        <v>40</v>
      </c>
      <c r="M1031" s="6" t="s">
        <v>94</v>
      </c>
      <c r="N1031" s="6" t="s">
        <v>42</v>
      </c>
      <c r="O1031" s="6" t="s">
        <v>43</v>
      </c>
      <c r="P1031" s="6" t="s">
        <v>303</v>
      </c>
      <c r="Q1031" s="6" t="s">
        <v>51</v>
      </c>
      <c r="R1031" s="6" t="s">
        <v>231</v>
      </c>
      <c r="S1031" s="6" t="s">
        <v>232</v>
      </c>
      <c r="T1031" s="41">
        <v>30</v>
      </c>
      <c r="U1031" s="41">
        <v>185</v>
      </c>
      <c r="V1031" s="41">
        <f t="shared" si="81"/>
        <v>5550</v>
      </c>
      <c r="W1031" s="41">
        <f t="shared" si="82"/>
        <v>6216.0000000000009</v>
      </c>
      <c r="X1031" s="6"/>
      <c r="Y1031" s="6">
        <v>2016</v>
      </c>
      <c r="Z1031" s="42"/>
    </row>
    <row r="1032" spans="1:26" ht="51" x14ac:dyDescent="0.2">
      <c r="A1032" s="6" t="s">
        <v>4244</v>
      </c>
      <c r="B1032" s="5" t="s">
        <v>32</v>
      </c>
      <c r="C1032" s="5" t="s">
        <v>4235</v>
      </c>
      <c r="D1032" s="5" t="s">
        <v>4236</v>
      </c>
      <c r="E1032" s="5" t="s">
        <v>4237</v>
      </c>
      <c r="F1032" s="5" t="s">
        <v>4238</v>
      </c>
      <c r="G1032" s="5" t="s">
        <v>4245</v>
      </c>
      <c r="H1032" s="5" t="s">
        <v>4246</v>
      </c>
      <c r="I1032" s="6" t="s">
        <v>39</v>
      </c>
      <c r="J1032" s="6">
        <v>0</v>
      </c>
      <c r="K1032" s="6">
        <v>430000000</v>
      </c>
      <c r="L1032" s="5" t="s">
        <v>40</v>
      </c>
      <c r="M1032" s="6" t="s">
        <v>94</v>
      </c>
      <c r="N1032" s="6" t="s">
        <v>42</v>
      </c>
      <c r="O1032" s="6" t="s">
        <v>43</v>
      </c>
      <c r="P1032" s="6" t="s">
        <v>303</v>
      </c>
      <c r="Q1032" s="6" t="s">
        <v>51</v>
      </c>
      <c r="R1032" s="6" t="s">
        <v>231</v>
      </c>
      <c r="S1032" s="6" t="s">
        <v>232</v>
      </c>
      <c r="T1032" s="41">
        <v>30</v>
      </c>
      <c r="U1032" s="41">
        <v>280</v>
      </c>
      <c r="V1032" s="41">
        <f t="shared" si="81"/>
        <v>8400</v>
      </c>
      <c r="W1032" s="41">
        <f t="shared" si="82"/>
        <v>9408</v>
      </c>
      <c r="X1032" s="6"/>
      <c r="Y1032" s="6">
        <v>2016</v>
      </c>
      <c r="Z1032" s="42"/>
    </row>
    <row r="1033" spans="1:26" ht="51" x14ac:dyDescent="0.2">
      <c r="A1033" s="6" t="s">
        <v>4247</v>
      </c>
      <c r="B1033" s="5" t="s">
        <v>32</v>
      </c>
      <c r="C1033" s="5" t="s">
        <v>4235</v>
      </c>
      <c r="D1033" s="5" t="s">
        <v>4236</v>
      </c>
      <c r="E1033" s="5" t="s">
        <v>4237</v>
      </c>
      <c r="F1033" s="5" t="s">
        <v>4238</v>
      </c>
      <c r="G1033" s="5" t="s">
        <v>4248</v>
      </c>
      <c r="H1033" s="5" t="s">
        <v>4249</v>
      </c>
      <c r="I1033" s="6" t="s">
        <v>39</v>
      </c>
      <c r="J1033" s="6">
        <v>0</v>
      </c>
      <c r="K1033" s="6">
        <v>430000000</v>
      </c>
      <c r="L1033" s="5" t="s">
        <v>40</v>
      </c>
      <c r="M1033" s="6" t="s">
        <v>94</v>
      </c>
      <c r="N1033" s="6" t="s">
        <v>42</v>
      </c>
      <c r="O1033" s="6" t="s">
        <v>43</v>
      </c>
      <c r="P1033" s="6" t="s">
        <v>303</v>
      </c>
      <c r="Q1033" s="6" t="s">
        <v>51</v>
      </c>
      <c r="R1033" s="6" t="s">
        <v>231</v>
      </c>
      <c r="S1033" s="6" t="s">
        <v>232</v>
      </c>
      <c r="T1033" s="41">
        <v>30</v>
      </c>
      <c r="U1033" s="41">
        <v>430</v>
      </c>
      <c r="V1033" s="41">
        <f t="shared" si="81"/>
        <v>12900</v>
      </c>
      <c r="W1033" s="41">
        <f t="shared" si="82"/>
        <v>14448.000000000002</v>
      </c>
      <c r="X1033" s="6"/>
      <c r="Y1033" s="6">
        <v>2016</v>
      </c>
      <c r="Z1033" s="42"/>
    </row>
    <row r="1034" spans="1:26" ht="51" x14ac:dyDescent="0.2">
      <c r="A1034" s="6" t="s">
        <v>4250</v>
      </c>
      <c r="B1034" s="5" t="s">
        <v>32</v>
      </c>
      <c r="C1034" s="5" t="s">
        <v>4235</v>
      </c>
      <c r="D1034" s="5" t="s">
        <v>4236</v>
      </c>
      <c r="E1034" s="5" t="s">
        <v>4237</v>
      </c>
      <c r="F1034" s="5" t="s">
        <v>4238</v>
      </c>
      <c r="G1034" s="5" t="s">
        <v>4251</v>
      </c>
      <c r="H1034" s="5" t="s">
        <v>4252</v>
      </c>
      <c r="I1034" s="6" t="s">
        <v>39</v>
      </c>
      <c r="J1034" s="6">
        <v>0</v>
      </c>
      <c r="K1034" s="6">
        <v>430000000</v>
      </c>
      <c r="L1034" s="5" t="s">
        <v>40</v>
      </c>
      <c r="M1034" s="6" t="s">
        <v>94</v>
      </c>
      <c r="N1034" s="6" t="s">
        <v>42</v>
      </c>
      <c r="O1034" s="6" t="s">
        <v>43</v>
      </c>
      <c r="P1034" s="6" t="s">
        <v>303</v>
      </c>
      <c r="Q1034" s="6" t="s">
        <v>51</v>
      </c>
      <c r="R1034" s="6" t="s">
        <v>231</v>
      </c>
      <c r="S1034" s="6" t="s">
        <v>232</v>
      </c>
      <c r="T1034" s="41">
        <v>50</v>
      </c>
      <c r="U1034" s="41">
        <v>160</v>
      </c>
      <c r="V1034" s="41">
        <f t="shared" si="81"/>
        <v>8000</v>
      </c>
      <c r="W1034" s="41">
        <f t="shared" si="82"/>
        <v>8960</v>
      </c>
      <c r="X1034" s="6"/>
      <c r="Y1034" s="6">
        <v>2016</v>
      </c>
      <c r="Z1034" s="42"/>
    </row>
    <row r="1035" spans="1:26" ht="63.75" x14ac:dyDescent="0.2">
      <c r="A1035" s="6" t="s">
        <v>4253</v>
      </c>
      <c r="B1035" s="5" t="s">
        <v>32</v>
      </c>
      <c r="C1035" s="5" t="s">
        <v>4011</v>
      </c>
      <c r="D1035" s="5" t="s">
        <v>4012</v>
      </c>
      <c r="E1035" s="5" t="s">
        <v>4254</v>
      </c>
      <c r="F1035" s="5" t="s">
        <v>4014</v>
      </c>
      <c r="G1035" s="5" t="s">
        <v>4255</v>
      </c>
      <c r="H1035" s="5" t="s">
        <v>4256</v>
      </c>
      <c r="I1035" s="6" t="s">
        <v>39</v>
      </c>
      <c r="J1035" s="6">
        <v>0</v>
      </c>
      <c r="K1035" s="6">
        <v>430000000</v>
      </c>
      <c r="L1035" s="5" t="s">
        <v>40</v>
      </c>
      <c r="M1035" s="6" t="s">
        <v>94</v>
      </c>
      <c r="N1035" s="6" t="s">
        <v>42</v>
      </c>
      <c r="O1035" s="6" t="s">
        <v>43</v>
      </c>
      <c r="P1035" s="6" t="s">
        <v>303</v>
      </c>
      <c r="Q1035" s="6" t="s">
        <v>51</v>
      </c>
      <c r="R1035" s="6" t="s">
        <v>96</v>
      </c>
      <c r="S1035" s="6" t="s">
        <v>97</v>
      </c>
      <c r="T1035" s="41">
        <v>100</v>
      </c>
      <c r="U1035" s="41">
        <v>2500</v>
      </c>
      <c r="V1035" s="41">
        <f t="shared" si="81"/>
        <v>250000</v>
      </c>
      <c r="W1035" s="41">
        <f t="shared" si="82"/>
        <v>280000</v>
      </c>
      <c r="X1035" s="6"/>
      <c r="Y1035" s="6">
        <v>2016</v>
      </c>
      <c r="Z1035" s="42"/>
    </row>
    <row r="1036" spans="1:26" ht="51" x14ac:dyDescent="0.2">
      <c r="A1036" s="6" t="s">
        <v>4257</v>
      </c>
      <c r="B1036" s="5" t="s">
        <v>32</v>
      </c>
      <c r="C1036" s="5" t="s">
        <v>4011</v>
      </c>
      <c r="D1036" s="5" t="s">
        <v>4012</v>
      </c>
      <c r="E1036" s="5" t="s">
        <v>4254</v>
      </c>
      <c r="F1036" s="5" t="s">
        <v>4014</v>
      </c>
      <c r="G1036" s="5" t="s">
        <v>4258</v>
      </c>
      <c r="H1036" s="5" t="s">
        <v>4259</v>
      </c>
      <c r="I1036" s="6" t="s">
        <v>39</v>
      </c>
      <c r="J1036" s="6">
        <v>0</v>
      </c>
      <c r="K1036" s="6">
        <v>430000000</v>
      </c>
      <c r="L1036" s="5" t="s">
        <v>40</v>
      </c>
      <c r="M1036" s="6" t="s">
        <v>94</v>
      </c>
      <c r="N1036" s="6" t="s">
        <v>73</v>
      </c>
      <c r="O1036" s="6" t="s">
        <v>43</v>
      </c>
      <c r="P1036" s="6" t="s">
        <v>84</v>
      </c>
      <c r="Q1036" s="6" t="s">
        <v>51</v>
      </c>
      <c r="R1036" s="6" t="s">
        <v>96</v>
      </c>
      <c r="S1036" s="6" t="s">
        <v>97</v>
      </c>
      <c r="T1036" s="41">
        <v>10</v>
      </c>
      <c r="U1036" s="41">
        <v>2500</v>
      </c>
      <c r="V1036" s="41">
        <f t="shared" si="81"/>
        <v>25000</v>
      </c>
      <c r="W1036" s="41">
        <f t="shared" si="82"/>
        <v>28000.000000000004</v>
      </c>
      <c r="X1036" s="6"/>
      <c r="Y1036" s="6">
        <v>2016</v>
      </c>
      <c r="Z1036" s="42"/>
    </row>
    <row r="1037" spans="1:26" ht="51" x14ac:dyDescent="0.2">
      <c r="A1037" s="6" t="s">
        <v>4260</v>
      </c>
      <c r="B1037" s="5" t="s">
        <v>32</v>
      </c>
      <c r="C1037" s="5" t="s">
        <v>270</v>
      </c>
      <c r="D1037" s="5" t="s">
        <v>271</v>
      </c>
      <c r="E1037" s="5" t="s">
        <v>4261</v>
      </c>
      <c r="F1037" s="5" t="s">
        <v>273</v>
      </c>
      <c r="G1037" s="5" t="s">
        <v>274</v>
      </c>
      <c r="H1037" s="5" t="s">
        <v>275</v>
      </c>
      <c r="I1037" s="6" t="s">
        <v>39</v>
      </c>
      <c r="J1037" s="6">
        <v>0</v>
      </c>
      <c r="K1037" s="6">
        <v>430000000</v>
      </c>
      <c r="L1037" s="5" t="s">
        <v>40</v>
      </c>
      <c r="M1037" s="6" t="s">
        <v>94</v>
      </c>
      <c r="N1037" s="6" t="s">
        <v>42</v>
      </c>
      <c r="O1037" s="6" t="s">
        <v>43</v>
      </c>
      <c r="P1037" s="6" t="s">
        <v>303</v>
      </c>
      <c r="Q1037" s="6" t="s">
        <v>51</v>
      </c>
      <c r="R1037" s="6" t="s">
        <v>96</v>
      </c>
      <c r="S1037" s="6" t="s">
        <v>97</v>
      </c>
      <c r="T1037" s="41">
        <v>200</v>
      </c>
      <c r="U1037" s="41">
        <v>40</v>
      </c>
      <c r="V1037" s="41">
        <f t="shared" si="81"/>
        <v>8000</v>
      </c>
      <c r="W1037" s="41">
        <f t="shared" si="82"/>
        <v>8960</v>
      </c>
      <c r="X1037" s="6"/>
      <c r="Y1037" s="6">
        <v>2016</v>
      </c>
      <c r="Z1037" s="42"/>
    </row>
    <row r="1038" spans="1:26" ht="51" x14ac:dyDescent="0.2">
      <c r="A1038" s="6" t="s">
        <v>4262</v>
      </c>
      <c r="B1038" s="5" t="s">
        <v>32</v>
      </c>
      <c r="C1038" s="5" t="s">
        <v>270</v>
      </c>
      <c r="D1038" s="5" t="s">
        <v>271</v>
      </c>
      <c r="E1038" s="5" t="s">
        <v>4261</v>
      </c>
      <c r="F1038" s="5" t="s">
        <v>273</v>
      </c>
      <c r="G1038" s="5" t="s">
        <v>274</v>
      </c>
      <c r="H1038" s="5" t="s">
        <v>275</v>
      </c>
      <c r="I1038" s="6" t="s">
        <v>39</v>
      </c>
      <c r="J1038" s="6">
        <v>0</v>
      </c>
      <c r="K1038" s="6">
        <v>430000000</v>
      </c>
      <c r="L1038" s="5" t="s">
        <v>40</v>
      </c>
      <c r="M1038" s="6" t="s">
        <v>94</v>
      </c>
      <c r="N1038" s="6" t="s">
        <v>73</v>
      </c>
      <c r="O1038" s="6" t="s">
        <v>43</v>
      </c>
      <c r="P1038" s="6" t="s">
        <v>84</v>
      </c>
      <c r="Q1038" s="6" t="s">
        <v>51</v>
      </c>
      <c r="R1038" s="6" t="s">
        <v>96</v>
      </c>
      <c r="S1038" s="6" t="s">
        <v>97</v>
      </c>
      <c r="T1038" s="41">
        <v>40</v>
      </c>
      <c r="U1038" s="41">
        <v>40</v>
      </c>
      <c r="V1038" s="41">
        <f t="shared" si="81"/>
        <v>1600</v>
      </c>
      <c r="W1038" s="41">
        <f t="shared" si="82"/>
        <v>1792.0000000000002</v>
      </c>
      <c r="X1038" s="6"/>
      <c r="Y1038" s="6">
        <v>2016</v>
      </c>
      <c r="Z1038" s="42"/>
    </row>
    <row r="1039" spans="1:26" ht="51" x14ac:dyDescent="0.2">
      <c r="A1039" s="6" t="s">
        <v>4263</v>
      </c>
      <c r="B1039" s="5" t="s">
        <v>32</v>
      </c>
      <c r="C1039" s="5" t="s">
        <v>270</v>
      </c>
      <c r="D1039" s="5" t="s">
        <v>271</v>
      </c>
      <c r="E1039" s="5" t="s">
        <v>4261</v>
      </c>
      <c r="F1039" s="5" t="s">
        <v>273</v>
      </c>
      <c r="G1039" s="5" t="s">
        <v>274</v>
      </c>
      <c r="H1039" s="5" t="s">
        <v>275</v>
      </c>
      <c r="I1039" s="6" t="s">
        <v>39</v>
      </c>
      <c r="J1039" s="6">
        <v>0</v>
      </c>
      <c r="K1039" s="6">
        <v>430000000</v>
      </c>
      <c r="L1039" s="5" t="s">
        <v>40</v>
      </c>
      <c r="M1039" s="6" t="s">
        <v>41</v>
      </c>
      <c r="N1039" s="6" t="s">
        <v>95</v>
      </c>
      <c r="O1039" s="6" t="s">
        <v>43</v>
      </c>
      <c r="P1039" s="6" t="s">
        <v>44</v>
      </c>
      <c r="Q1039" s="6" t="s">
        <v>51</v>
      </c>
      <c r="R1039" s="6" t="s">
        <v>96</v>
      </c>
      <c r="S1039" s="6" t="s">
        <v>97</v>
      </c>
      <c r="T1039" s="41">
        <v>20</v>
      </c>
      <c r="U1039" s="41">
        <v>40</v>
      </c>
      <c r="V1039" s="41">
        <f t="shared" si="81"/>
        <v>800</v>
      </c>
      <c r="W1039" s="41">
        <f t="shared" si="82"/>
        <v>896.00000000000011</v>
      </c>
      <c r="X1039" s="6"/>
      <c r="Y1039" s="6">
        <v>2016</v>
      </c>
      <c r="Z1039" s="42"/>
    </row>
    <row r="1040" spans="1:26" ht="51" x14ac:dyDescent="0.2">
      <c r="A1040" s="6" t="s">
        <v>4264</v>
      </c>
      <c r="B1040" s="5" t="s">
        <v>32</v>
      </c>
      <c r="C1040" s="5" t="s">
        <v>3912</v>
      </c>
      <c r="D1040" s="5" t="s">
        <v>106</v>
      </c>
      <c r="E1040" s="5" t="s">
        <v>4265</v>
      </c>
      <c r="F1040" s="5" t="s">
        <v>3914</v>
      </c>
      <c r="G1040" s="5" t="s">
        <v>4265</v>
      </c>
      <c r="H1040" s="5" t="s">
        <v>364</v>
      </c>
      <c r="I1040" s="6" t="s">
        <v>39</v>
      </c>
      <c r="J1040" s="6">
        <v>0</v>
      </c>
      <c r="K1040" s="6">
        <v>430000000</v>
      </c>
      <c r="L1040" s="5" t="s">
        <v>40</v>
      </c>
      <c r="M1040" s="6" t="s">
        <v>94</v>
      </c>
      <c r="N1040" s="6" t="s">
        <v>42</v>
      </c>
      <c r="O1040" s="6" t="s">
        <v>43</v>
      </c>
      <c r="P1040" s="6" t="s">
        <v>303</v>
      </c>
      <c r="Q1040" s="6" t="s">
        <v>51</v>
      </c>
      <c r="R1040" s="6" t="s">
        <v>96</v>
      </c>
      <c r="S1040" s="6" t="s">
        <v>97</v>
      </c>
      <c r="T1040" s="41">
        <v>200</v>
      </c>
      <c r="U1040" s="41">
        <v>210</v>
      </c>
      <c r="V1040" s="41">
        <f t="shared" si="81"/>
        <v>42000</v>
      </c>
      <c r="W1040" s="41">
        <f t="shared" si="82"/>
        <v>47040.000000000007</v>
      </c>
      <c r="X1040" s="6"/>
      <c r="Y1040" s="6">
        <v>2016</v>
      </c>
      <c r="Z1040" s="42"/>
    </row>
    <row r="1041" spans="1:26" ht="51" x14ac:dyDescent="0.2">
      <c r="A1041" s="6" t="s">
        <v>4266</v>
      </c>
      <c r="B1041" s="5" t="s">
        <v>32</v>
      </c>
      <c r="C1041" s="5" t="s">
        <v>4267</v>
      </c>
      <c r="D1041" s="5" t="s">
        <v>376</v>
      </c>
      <c r="E1041" s="5" t="s">
        <v>4268</v>
      </c>
      <c r="F1041" s="5" t="s">
        <v>4269</v>
      </c>
      <c r="G1041" s="5" t="s">
        <v>4270</v>
      </c>
      <c r="H1041" s="5" t="s">
        <v>4271</v>
      </c>
      <c r="I1041" s="6" t="s">
        <v>39</v>
      </c>
      <c r="J1041" s="6">
        <v>0</v>
      </c>
      <c r="K1041" s="6">
        <v>430000000</v>
      </c>
      <c r="L1041" s="5" t="s">
        <v>40</v>
      </c>
      <c r="M1041" s="6" t="s">
        <v>94</v>
      </c>
      <c r="N1041" s="6" t="s">
        <v>42</v>
      </c>
      <c r="O1041" s="6" t="s">
        <v>43</v>
      </c>
      <c r="P1041" s="6" t="s">
        <v>303</v>
      </c>
      <c r="Q1041" s="6" t="s">
        <v>51</v>
      </c>
      <c r="R1041" s="6" t="s">
        <v>96</v>
      </c>
      <c r="S1041" s="6" t="s">
        <v>97</v>
      </c>
      <c r="T1041" s="41">
        <v>50</v>
      </c>
      <c r="U1041" s="41">
        <v>990</v>
      </c>
      <c r="V1041" s="41">
        <f t="shared" si="81"/>
        <v>49500</v>
      </c>
      <c r="W1041" s="41">
        <f t="shared" si="82"/>
        <v>55440.000000000007</v>
      </c>
      <c r="X1041" s="6"/>
      <c r="Y1041" s="6">
        <v>2016</v>
      </c>
      <c r="Z1041" s="42"/>
    </row>
    <row r="1042" spans="1:26" ht="51" x14ac:dyDescent="0.2">
      <c r="A1042" s="6" t="s">
        <v>4272</v>
      </c>
      <c r="B1042" s="5" t="s">
        <v>32</v>
      </c>
      <c r="C1042" s="5" t="s">
        <v>4273</v>
      </c>
      <c r="D1042" s="5" t="s">
        <v>376</v>
      </c>
      <c r="E1042" s="5" t="s">
        <v>4274</v>
      </c>
      <c r="F1042" s="5" t="s">
        <v>4275</v>
      </c>
      <c r="G1042" s="5" t="s">
        <v>4276</v>
      </c>
      <c r="H1042" s="5" t="s">
        <v>4277</v>
      </c>
      <c r="I1042" s="6" t="s">
        <v>39</v>
      </c>
      <c r="J1042" s="6">
        <v>0</v>
      </c>
      <c r="K1042" s="6">
        <v>430000000</v>
      </c>
      <c r="L1042" s="5" t="s">
        <v>40</v>
      </c>
      <c r="M1042" s="6" t="s">
        <v>94</v>
      </c>
      <c r="N1042" s="6" t="s">
        <v>42</v>
      </c>
      <c r="O1042" s="6" t="s">
        <v>43</v>
      </c>
      <c r="P1042" s="6" t="s">
        <v>303</v>
      </c>
      <c r="Q1042" s="6" t="s">
        <v>51</v>
      </c>
      <c r="R1042" s="6" t="s">
        <v>96</v>
      </c>
      <c r="S1042" s="6" t="s">
        <v>97</v>
      </c>
      <c r="T1042" s="41">
        <v>50</v>
      </c>
      <c r="U1042" s="41">
        <v>990</v>
      </c>
      <c r="V1042" s="41">
        <f t="shared" si="81"/>
        <v>49500</v>
      </c>
      <c r="W1042" s="41">
        <f t="shared" si="82"/>
        <v>55440.000000000007</v>
      </c>
      <c r="X1042" s="6"/>
      <c r="Y1042" s="6">
        <v>2016</v>
      </c>
      <c r="Z1042" s="42"/>
    </row>
    <row r="1043" spans="1:26" ht="51" x14ac:dyDescent="0.2">
      <c r="A1043" s="6" t="s">
        <v>4278</v>
      </c>
      <c r="B1043" s="5" t="s">
        <v>32</v>
      </c>
      <c r="C1043" s="5" t="s">
        <v>4279</v>
      </c>
      <c r="D1043" s="5" t="s">
        <v>428</v>
      </c>
      <c r="E1043" s="5" t="s">
        <v>429</v>
      </c>
      <c r="F1043" s="5" t="s">
        <v>4280</v>
      </c>
      <c r="G1043" s="5" t="s">
        <v>4281</v>
      </c>
      <c r="H1043" s="5" t="s">
        <v>4282</v>
      </c>
      <c r="I1043" s="6" t="s">
        <v>39</v>
      </c>
      <c r="J1043" s="6">
        <v>0</v>
      </c>
      <c r="K1043" s="6">
        <v>430000000</v>
      </c>
      <c r="L1043" s="5" t="s">
        <v>40</v>
      </c>
      <c r="M1043" s="6" t="s">
        <v>94</v>
      </c>
      <c r="N1043" s="6" t="s">
        <v>42</v>
      </c>
      <c r="O1043" s="6" t="s">
        <v>43</v>
      </c>
      <c r="P1043" s="6" t="s">
        <v>303</v>
      </c>
      <c r="Q1043" s="6" t="s">
        <v>51</v>
      </c>
      <c r="R1043" s="6" t="s">
        <v>96</v>
      </c>
      <c r="S1043" s="6" t="s">
        <v>97</v>
      </c>
      <c r="T1043" s="41">
        <v>30</v>
      </c>
      <c r="U1043" s="41">
        <v>155</v>
      </c>
      <c r="V1043" s="41">
        <f t="shared" si="81"/>
        <v>4650</v>
      </c>
      <c r="W1043" s="41">
        <f t="shared" si="82"/>
        <v>5208.0000000000009</v>
      </c>
      <c r="X1043" s="6"/>
      <c r="Y1043" s="6">
        <v>2016</v>
      </c>
      <c r="Z1043" s="42"/>
    </row>
    <row r="1044" spans="1:26" ht="51" x14ac:dyDescent="0.2">
      <c r="A1044" s="6" t="s">
        <v>4283</v>
      </c>
      <c r="B1044" s="5" t="s">
        <v>32</v>
      </c>
      <c r="C1044" s="5" t="s">
        <v>4060</v>
      </c>
      <c r="D1044" s="5" t="s">
        <v>121</v>
      </c>
      <c r="E1044" s="5" t="s">
        <v>4208</v>
      </c>
      <c r="F1044" s="5" t="s">
        <v>4062</v>
      </c>
      <c r="G1044" s="5" t="s">
        <v>4284</v>
      </c>
      <c r="H1044" s="5" t="s">
        <v>4285</v>
      </c>
      <c r="I1044" s="6" t="s">
        <v>39</v>
      </c>
      <c r="J1044" s="6">
        <v>0</v>
      </c>
      <c r="K1044" s="6">
        <v>430000000</v>
      </c>
      <c r="L1044" s="5" t="s">
        <v>40</v>
      </c>
      <c r="M1044" s="6" t="s">
        <v>94</v>
      </c>
      <c r="N1044" s="6" t="s">
        <v>42</v>
      </c>
      <c r="O1044" s="6" t="s">
        <v>43</v>
      </c>
      <c r="P1044" s="6" t="s">
        <v>303</v>
      </c>
      <c r="Q1044" s="6" t="s">
        <v>51</v>
      </c>
      <c r="R1044" s="6" t="s">
        <v>96</v>
      </c>
      <c r="S1044" s="6" t="s">
        <v>97</v>
      </c>
      <c r="T1044" s="41">
        <v>250</v>
      </c>
      <c r="U1044" s="41">
        <v>290</v>
      </c>
      <c r="V1044" s="41">
        <f t="shared" si="81"/>
        <v>72500</v>
      </c>
      <c r="W1044" s="41">
        <f t="shared" si="82"/>
        <v>81200.000000000015</v>
      </c>
      <c r="X1044" s="6"/>
      <c r="Y1044" s="6">
        <v>2016</v>
      </c>
      <c r="Z1044" s="42"/>
    </row>
    <row r="1045" spans="1:26" ht="51" x14ac:dyDescent="0.2">
      <c r="A1045" s="6" t="s">
        <v>4286</v>
      </c>
      <c r="B1045" s="5" t="s">
        <v>32</v>
      </c>
      <c r="C1045" s="5" t="s">
        <v>4287</v>
      </c>
      <c r="D1045" s="5" t="s">
        <v>4288</v>
      </c>
      <c r="E1045" s="5" t="s">
        <v>4289</v>
      </c>
      <c r="F1045" s="5" t="s">
        <v>4290</v>
      </c>
      <c r="G1045" s="5" t="s">
        <v>4291</v>
      </c>
      <c r="H1045" s="5" t="s">
        <v>4292</v>
      </c>
      <c r="I1045" s="6" t="s">
        <v>39</v>
      </c>
      <c r="J1045" s="6">
        <v>0</v>
      </c>
      <c r="K1045" s="6">
        <v>430000000</v>
      </c>
      <c r="L1045" s="5" t="s">
        <v>40</v>
      </c>
      <c r="M1045" s="6" t="s">
        <v>94</v>
      </c>
      <c r="N1045" s="6" t="s">
        <v>42</v>
      </c>
      <c r="O1045" s="6" t="s">
        <v>43</v>
      </c>
      <c r="P1045" s="6" t="s">
        <v>303</v>
      </c>
      <c r="Q1045" s="6" t="s">
        <v>51</v>
      </c>
      <c r="R1045" s="6" t="s">
        <v>96</v>
      </c>
      <c r="S1045" s="6" t="s">
        <v>97</v>
      </c>
      <c r="T1045" s="41">
        <v>20</v>
      </c>
      <c r="U1045" s="41">
        <v>2680</v>
      </c>
      <c r="V1045" s="41">
        <f t="shared" si="81"/>
        <v>53600</v>
      </c>
      <c r="W1045" s="41">
        <f t="shared" si="82"/>
        <v>60032.000000000007</v>
      </c>
      <c r="X1045" s="6"/>
      <c r="Y1045" s="6">
        <v>2016</v>
      </c>
      <c r="Z1045" s="42"/>
    </row>
    <row r="1046" spans="1:26" ht="51" x14ac:dyDescent="0.2">
      <c r="A1046" s="6" t="s">
        <v>4293</v>
      </c>
      <c r="B1046" s="5" t="s">
        <v>32</v>
      </c>
      <c r="C1046" s="5" t="s">
        <v>4060</v>
      </c>
      <c r="D1046" s="5" t="s">
        <v>121</v>
      </c>
      <c r="E1046" s="5" t="s">
        <v>4208</v>
      </c>
      <c r="F1046" s="5" t="s">
        <v>142</v>
      </c>
      <c r="G1046" s="5" t="s">
        <v>4294</v>
      </c>
      <c r="H1046" s="5" t="s">
        <v>4295</v>
      </c>
      <c r="I1046" s="6" t="s">
        <v>39</v>
      </c>
      <c r="J1046" s="6">
        <v>0</v>
      </c>
      <c r="K1046" s="6">
        <v>430000000</v>
      </c>
      <c r="L1046" s="5" t="s">
        <v>40</v>
      </c>
      <c r="M1046" s="6" t="s">
        <v>94</v>
      </c>
      <c r="N1046" s="6" t="s">
        <v>42</v>
      </c>
      <c r="O1046" s="6" t="s">
        <v>43</v>
      </c>
      <c r="P1046" s="6" t="s">
        <v>303</v>
      </c>
      <c r="Q1046" s="6" t="s">
        <v>51</v>
      </c>
      <c r="R1046" s="6" t="s">
        <v>96</v>
      </c>
      <c r="S1046" s="6" t="s">
        <v>97</v>
      </c>
      <c r="T1046" s="41">
        <v>200</v>
      </c>
      <c r="U1046" s="41">
        <v>448</v>
      </c>
      <c r="V1046" s="41">
        <f t="shared" si="81"/>
        <v>89600</v>
      </c>
      <c r="W1046" s="41">
        <f t="shared" si="82"/>
        <v>100352.00000000001</v>
      </c>
      <c r="X1046" s="6"/>
      <c r="Y1046" s="6">
        <v>2016</v>
      </c>
      <c r="Z1046" s="42"/>
    </row>
    <row r="1047" spans="1:26" ht="51" x14ac:dyDescent="0.2">
      <c r="A1047" s="6" t="s">
        <v>4296</v>
      </c>
      <c r="B1047" s="5" t="s">
        <v>32</v>
      </c>
      <c r="C1047" s="5" t="s">
        <v>4297</v>
      </c>
      <c r="D1047" s="5" t="s">
        <v>121</v>
      </c>
      <c r="E1047" s="5" t="s">
        <v>4208</v>
      </c>
      <c r="F1047" s="5" t="s">
        <v>4298</v>
      </c>
      <c r="G1047" s="5" t="s">
        <v>4299</v>
      </c>
      <c r="H1047" s="5" t="s">
        <v>4300</v>
      </c>
      <c r="I1047" s="6" t="s">
        <v>39</v>
      </c>
      <c r="J1047" s="6">
        <v>0</v>
      </c>
      <c r="K1047" s="6">
        <v>430000000</v>
      </c>
      <c r="L1047" s="5" t="s">
        <v>40</v>
      </c>
      <c r="M1047" s="6" t="s">
        <v>94</v>
      </c>
      <c r="N1047" s="6" t="s">
        <v>42</v>
      </c>
      <c r="O1047" s="6" t="s">
        <v>43</v>
      </c>
      <c r="P1047" s="6" t="s">
        <v>303</v>
      </c>
      <c r="Q1047" s="6" t="s">
        <v>51</v>
      </c>
      <c r="R1047" s="6" t="s">
        <v>96</v>
      </c>
      <c r="S1047" s="6" t="s">
        <v>97</v>
      </c>
      <c r="T1047" s="41">
        <v>1000</v>
      </c>
      <c r="U1047" s="41">
        <v>578</v>
      </c>
      <c r="V1047" s="41">
        <f t="shared" si="81"/>
        <v>578000</v>
      </c>
      <c r="W1047" s="41">
        <f t="shared" si="82"/>
        <v>647360.00000000012</v>
      </c>
      <c r="X1047" s="6"/>
      <c r="Y1047" s="6">
        <v>2016</v>
      </c>
      <c r="Z1047" s="42"/>
    </row>
    <row r="1048" spans="1:26" ht="51" x14ac:dyDescent="0.2">
      <c r="A1048" s="6" t="s">
        <v>4301</v>
      </c>
      <c r="B1048" s="5" t="s">
        <v>32</v>
      </c>
      <c r="C1048" s="5" t="s">
        <v>127</v>
      </c>
      <c r="D1048" s="5" t="s">
        <v>128</v>
      </c>
      <c r="E1048" s="5" t="s">
        <v>4302</v>
      </c>
      <c r="F1048" s="5" t="s">
        <v>130</v>
      </c>
      <c r="G1048" s="5" t="s">
        <v>4303</v>
      </c>
      <c r="H1048" s="5" t="s">
        <v>4304</v>
      </c>
      <c r="I1048" s="6" t="s">
        <v>39</v>
      </c>
      <c r="J1048" s="6">
        <v>0</v>
      </c>
      <c r="K1048" s="6">
        <v>430000000</v>
      </c>
      <c r="L1048" s="5" t="s">
        <v>40</v>
      </c>
      <c r="M1048" s="6" t="s">
        <v>94</v>
      </c>
      <c r="N1048" s="6" t="s">
        <v>42</v>
      </c>
      <c r="O1048" s="6" t="s">
        <v>43</v>
      </c>
      <c r="P1048" s="6" t="s">
        <v>303</v>
      </c>
      <c r="Q1048" s="6" t="s">
        <v>51</v>
      </c>
      <c r="R1048" s="6" t="s">
        <v>96</v>
      </c>
      <c r="S1048" s="6" t="s">
        <v>97</v>
      </c>
      <c r="T1048" s="41">
        <v>500</v>
      </c>
      <c r="U1048" s="41">
        <v>60</v>
      </c>
      <c r="V1048" s="41">
        <f t="shared" si="81"/>
        <v>30000</v>
      </c>
      <c r="W1048" s="41">
        <f t="shared" si="82"/>
        <v>33600</v>
      </c>
      <c r="X1048" s="6"/>
      <c r="Y1048" s="6">
        <v>2016</v>
      </c>
      <c r="Z1048" s="42"/>
    </row>
    <row r="1049" spans="1:26" ht="51" x14ac:dyDescent="0.2">
      <c r="A1049" s="6" t="s">
        <v>4305</v>
      </c>
      <c r="B1049" s="5" t="s">
        <v>32</v>
      </c>
      <c r="C1049" s="5" t="s">
        <v>127</v>
      </c>
      <c r="D1049" s="5" t="s">
        <v>128</v>
      </c>
      <c r="E1049" s="5" t="s">
        <v>3908</v>
      </c>
      <c r="F1049" s="5" t="s">
        <v>130</v>
      </c>
      <c r="G1049" s="5" t="s">
        <v>4303</v>
      </c>
      <c r="H1049" s="5" t="s">
        <v>4306</v>
      </c>
      <c r="I1049" s="6" t="s">
        <v>39</v>
      </c>
      <c r="J1049" s="6">
        <v>0</v>
      </c>
      <c r="K1049" s="6">
        <v>430000000</v>
      </c>
      <c r="L1049" s="5" t="s">
        <v>40</v>
      </c>
      <c r="M1049" s="6" t="s">
        <v>94</v>
      </c>
      <c r="N1049" s="6" t="s">
        <v>42</v>
      </c>
      <c r="O1049" s="6" t="s">
        <v>43</v>
      </c>
      <c r="P1049" s="6" t="s">
        <v>303</v>
      </c>
      <c r="Q1049" s="6" t="s">
        <v>51</v>
      </c>
      <c r="R1049" s="6" t="s">
        <v>96</v>
      </c>
      <c r="S1049" s="6" t="s">
        <v>97</v>
      </c>
      <c r="T1049" s="41">
        <v>200</v>
      </c>
      <c r="U1049" s="41">
        <v>90</v>
      </c>
      <c r="V1049" s="41">
        <f t="shared" si="81"/>
        <v>18000</v>
      </c>
      <c r="W1049" s="41">
        <f t="shared" si="82"/>
        <v>20160.000000000004</v>
      </c>
      <c r="X1049" s="6"/>
      <c r="Y1049" s="6">
        <v>2016</v>
      </c>
      <c r="Z1049" s="42"/>
    </row>
    <row r="1050" spans="1:26" ht="51" x14ac:dyDescent="0.2">
      <c r="A1050" s="6" t="s">
        <v>4307</v>
      </c>
      <c r="B1050" s="5" t="s">
        <v>32</v>
      </c>
      <c r="C1050" s="5" t="s">
        <v>4308</v>
      </c>
      <c r="D1050" s="5" t="s">
        <v>295</v>
      </c>
      <c r="E1050" s="5" t="s">
        <v>296</v>
      </c>
      <c r="F1050" s="5" t="s">
        <v>297</v>
      </c>
      <c r="G1050" s="5" t="s">
        <v>4309</v>
      </c>
      <c r="H1050" s="5" t="s">
        <v>4310</v>
      </c>
      <c r="I1050" s="6" t="s">
        <v>39</v>
      </c>
      <c r="J1050" s="6">
        <v>0</v>
      </c>
      <c r="K1050" s="6">
        <v>430000000</v>
      </c>
      <c r="L1050" s="5" t="s">
        <v>40</v>
      </c>
      <c r="M1050" s="6" t="s">
        <v>94</v>
      </c>
      <c r="N1050" s="6" t="s">
        <v>42</v>
      </c>
      <c r="O1050" s="6" t="s">
        <v>43</v>
      </c>
      <c r="P1050" s="6" t="s">
        <v>303</v>
      </c>
      <c r="Q1050" s="6" t="s">
        <v>51</v>
      </c>
      <c r="R1050" s="6" t="s">
        <v>231</v>
      </c>
      <c r="S1050" s="6" t="s">
        <v>232</v>
      </c>
      <c r="T1050" s="41">
        <v>250</v>
      </c>
      <c r="U1050" s="41">
        <v>150</v>
      </c>
      <c r="V1050" s="41">
        <f t="shared" si="81"/>
        <v>37500</v>
      </c>
      <c r="W1050" s="41">
        <f t="shared" si="82"/>
        <v>42000.000000000007</v>
      </c>
      <c r="X1050" s="6"/>
      <c r="Y1050" s="6">
        <v>2016</v>
      </c>
      <c r="Z1050" s="42"/>
    </row>
    <row r="1051" spans="1:26" ht="51" x14ac:dyDescent="0.2">
      <c r="A1051" s="6" t="s">
        <v>4311</v>
      </c>
      <c r="B1051" s="5" t="s">
        <v>32</v>
      </c>
      <c r="C1051" s="5" t="s">
        <v>4308</v>
      </c>
      <c r="D1051" s="5" t="s">
        <v>295</v>
      </c>
      <c r="E1051" s="5" t="s">
        <v>296</v>
      </c>
      <c r="F1051" s="5" t="s">
        <v>297</v>
      </c>
      <c r="G1051" s="5" t="s">
        <v>4309</v>
      </c>
      <c r="H1051" s="5" t="s">
        <v>4310</v>
      </c>
      <c r="I1051" s="6" t="s">
        <v>39</v>
      </c>
      <c r="J1051" s="6">
        <v>0</v>
      </c>
      <c r="K1051" s="6">
        <v>430000000</v>
      </c>
      <c r="L1051" s="5" t="s">
        <v>40</v>
      </c>
      <c r="M1051" s="6" t="s">
        <v>94</v>
      </c>
      <c r="N1051" s="6" t="s">
        <v>73</v>
      </c>
      <c r="O1051" s="6" t="s">
        <v>43</v>
      </c>
      <c r="P1051" s="6" t="s">
        <v>84</v>
      </c>
      <c r="Q1051" s="6" t="s">
        <v>51</v>
      </c>
      <c r="R1051" s="6" t="s">
        <v>231</v>
      </c>
      <c r="S1051" s="6" t="s">
        <v>232</v>
      </c>
      <c r="T1051" s="41">
        <v>5</v>
      </c>
      <c r="U1051" s="41">
        <v>150</v>
      </c>
      <c r="V1051" s="41">
        <f t="shared" si="81"/>
        <v>750</v>
      </c>
      <c r="W1051" s="41">
        <f t="shared" si="82"/>
        <v>840.00000000000011</v>
      </c>
      <c r="X1051" s="6"/>
      <c r="Y1051" s="6">
        <v>2016</v>
      </c>
      <c r="Z1051" s="42"/>
    </row>
    <row r="1052" spans="1:26" ht="51" x14ac:dyDescent="0.2">
      <c r="A1052" s="6" t="s">
        <v>4312</v>
      </c>
      <c r="B1052" s="5" t="s">
        <v>32</v>
      </c>
      <c r="C1052" s="5" t="s">
        <v>120</v>
      </c>
      <c r="D1052" s="5" t="s">
        <v>121</v>
      </c>
      <c r="E1052" s="5" t="s">
        <v>4208</v>
      </c>
      <c r="F1052" s="5" t="s">
        <v>123</v>
      </c>
      <c r="G1052" s="5" t="s">
        <v>4313</v>
      </c>
      <c r="H1052" s="5" t="s">
        <v>4314</v>
      </c>
      <c r="I1052" s="6" t="s">
        <v>39</v>
      </c>
      <c r="J1052" s="6">
        <v>0</v>
      </c>
      <c r="K1052" s="6">
        <v>430000000</v>
      </c>
      <c r="L1052" s="5" t="s">
        <v>40</v>
      </c>
      <c r="M1052" s="6" t="s">
        <v>94</v>
      </c>
      <c r="N1052" s="6" t="s">
        <v>42</v>
      </c>
      <c r="O1052" s="6" t="s">
        <v>43</v>
      </c>
      <c r="P1052" s="6" t="s">
        <v>303</v>
      </c>
      <c r="Q1052" s="6" t="s">
        <v>51</v>
      </c>
      <c r="R1052" s="6" t="s">
        <v>96</v>
      </c>
      <c r="S1052" s="6" t="s">
        <v>97</v>
      </c>
      <c r="T1052" s="41">
        <v>300</v>
      </c>
      <c r="U1052" s="41">
        <v>120</v>
      </c>
      <c r="V1052" s="41">
        <f t="shared" si="81"/>
        <v>36000</v>
      </c>
      <c r="W1052" s="41">
        <f t="shared" si="82"/>
        <v>40320.000000000007</v>
      </c>
      <c r="X1052" s="6"/>
      <c r="Y1052" s="6">
        <v>2016</v>
      </c>
      <c r="Z1052" s="42"/>
    </row>
    <row r="1053" spans="1:26" ht="51" x14ac:dyDescent="0.2">
      <c r="A1053" s="6" t="s">
        <v>4315</v>
      </c>
      <c r="B1053" s="5" t="s">
        <v>32</v>
      </c>
      <c r="C1053" s="5" t="s">
        <v>346</v>
      </c>
      <c r="D1053" s="5" t="s">
        <v>347</v>
      </c>
      <c r="E1053" s="5" t="s">
        <v>4316</v>
      </c>
      <c r="F1053" s="5" t="s">
        <v>349</v>
      </c>
      <c r="G1053" s="5" t="s">
        <v>4317</v>
      </c>
      <c r="H1053" s="5" t="s">
        <v>4318</v>
      </c>
      <c r="I1053" s="6" t="s">
        <v>39</v>
      </c>
      <c r="J1053" s="6">
        <v>0</v>
      </c>
      <c r="K1053" s="6">
        <v>430000000</v>
      </c>
      <c r="L1053" s="5" t="s">
        <v>40</v>
      </c>
      <c r="M1053" s="6" t="s">
        <v>94</v>
      </c>
      <c r="N1053" s="6" t="s">
        <v>42</v>
      </c>
      <c r="O1053" s="6" t="s">
        <v>43</v>
      </c>
      <c r="P1053" s="6" t="s">
        <v>303</v>
      </c>
      <c r="Q1053" s="6" t="s">
        <v>51</v>
      </c>
      <c r="R1053" s="6" t="s">
        <v>96</v>
      </c>
      <c r="S1053" s="6" t="s">
        <v>97</v>
      </c>
      <c r="T1053" s="41">
        <v>250</v>
      </c>
      <c r="U1053" s="41">
        <v>55</v>
      </c>
      <c r="V1053" s="41">
        <f t="shared" si="81"/>
        <v>13750</v>
      </c>
      <c r="W1053" s="41">
        <f t="shared" si="82"/>
        <v>15400.000000000002</v>
      </c>
      <c r="X1053" s="6"/>
      <c r="Y1053" s="6">
        <v>2016</v>
      </c>
      <c r="Z1053" s="42"/>
    </row>
    <row r="1054" spans="1:26" ht="51" x14ac:dyDescent="0.2">
      <c r="A1054" s="6" t="s">
        <v>4319</v>
      </c>
      <c r="B1054" s="5" t="s">
        <v>32</v>
      </c>
      <c r="C1054" s="5" t="s">
        <v>346</v>
      </c>
      <c r="D1054" s="5" t="s">
        <v>347</v>
      </c>
      <c r="E1054" s="5" t="s">
        <v>4316</v>
      </c>
      <c r="F1054" s="5" t="s">
        <v>349</v>
      </c>
      <c r="G1054" s="5" t="s">
        <v>4320</v>
      </c>
      <c r="H1054" s="5" t="s">
        <v>4321</v>
      </c>
      <c r="I1054" s="6" t="s">
        <v>39</v>
      </c>
      <c r="J1054" s="6">
        <v>0</v>
      </c>
      <c r="K1054" s="6">
        <v>430000000</v>
      </c>
      <c r="L1054" s="5" t="s">
        <v>40</v>
      </c>
      <c r="M1054" s="6" t="s">
        <v>94</v>
      </c>
      <c r="N1054" s="6" t="s">
        <v>42</v>
      </c>
      <c r="O1054" s="6" t="s">
        <v>43</v>
      </c>
      <c r="P1054" s="6" t="s">
        <v>303</v>
      </c>
      <c r="Q1054" s="6" t="s">
        <v>51</v>
      </c>
      <c r="R1054" s="6" t="s">
        <v>96</v>
      </c>
      <c r="S1054" s="6" t="s">
        <v>97</v>
      </c>
      <c r="T1054" s="41">
        <v>100</v>
      </c>
      <c r="U1054" s="41">
        <v>290</v>
      </c>
      <c r="V1054" s="41">
        <f t="shared" si="81"/>
        <v>29000</v>
      </c>
      <c r="W1054" s="41">
        <f t="shared" si="82"/>
        <v>32480.000000000004</v>
      </c>
      <c r="X1054" s="6"/>
      <c r="Y1054" s="6">
        <v>2016</v>
      </c>
      <c r="Z1054" s="42"/>
    </row>
    <row r="1055" spans="1:26" ht="51" x14ac:dyDescent="0.2">
      <c r="A1055" s="6" t="s">
        <v>4322</v>
      </c>
      <c r="B1055" s="5" t="s">
        <v>32</v>
      </c>
      <c r="C1055" s="5" t="s">
        <v>4323</v>
      </c>
      <c r="D1055" s="5" t="s">
        <v>4112</v>
      </c>
      <c r="E1055" s="5" t="s">
        <v>4324</v>
      </c>
      <c r="F1055" s="5" t="s">
        <v>4325</v>
      </c>
      <c r="G1055" s="5" t="s">
        <v>4326</v>
      </c>
      <c r="H1055" s="5" t="s">
        <v>4327</v>
      </c>
      <c r="I1055" s="6" t="s">
        <v>39</v>
      </c>
      <c r="J1055" s="6">
        <v>0</v>
      </c>
      <c r="K1055" s="6">
        <v>430000000</v>
      </c>
      <c r="L1055" s="5" t="s">
        <v>40</v>
      </c>
      <c r="M1055" s="6" t="s">
        <v>94</v>
      </c>
      <c r="N1055" s="6" t="s">
        <v>42</v>
      </c>
      <c r="O1055" s="6" t="s">
        <v>43</v>
      </c>
      <c r="P1055" s="6" t="s">
        <v>303</v>
      </c>
      <c r="Q1055" s="6" t="s">
        <v>51</v>
      </c>
      <c r="R1055" s="6" t="s">
        <v>231</v>
      </c>
      <c r="S1055" s="6" t="s">
        <v>232</v>
      </c>
      <c r="T1055" s="41">
        <v>150</v>
      </c>
      <c r="U1055" s="41">
        <v>85</v>
      </c>
      <c r="V1055" s="41">
        <f t="shared" si="81"/>
        <v>12750</v>
      </c>
      <c r="W1055" s="41">
        <f t="shared" si="82"/>
        <v>14280.000000000002</v>
      </c>
      <c r="X1055" s="6"/>
      <c r="Y1055" s="6">
        <v>2016</v>
      </c>
      <c r="Z1055" s="42"/>
    </row>
    <row r="1056" spans="1:26" ht="51" x14ac:dyDescent="0.2">
      <c r="A1056" s="6" t="s">
        <v>4328</v>
      </c>
      <c r="B1056" s="5" t="s">
        <v>32</v>
      </c>
      <c r="C1056" s="5" t="s">
        <v>4329</v>
      </c>
      <c r="D1056" s="5" t="s">
        <v>396</v>
      </c>
      <c r="E1056" s="5" t="s">
        <v>4330</v>
      </c>
      <c r="F1056" s="5" t="s">
        <v>4331</v>
      </c>
      <c r="G1056" s="5" t="s">
        <v>4332</v>
      </c>
      <c r="H1056" s="5" t="s">
        <v>4333</v>
      </c>
      <c r="I1056" s="6" t="s">
        <v>39</v>
      </c>
      <c r="J1056" s="6">
        <v>0</v>
      </c>
      <c r="K1056" s="6">
        <v>430000000</v>
      </c>
      <c r="L1056" s="5" t="s">
        <v>40</v>
      </c>
      <c r="M1056" s="6" t="s">
        <v>94</v>
      </c>
      <c r="N1056" s="6" t="s">
        <v>42</v>
      </c>
      <c r="O1056" s="6" t="s">
        <v>43</v>
      </c>
      <c r="P1056" s="6" t="s">
        <v>303</v>
      </c>
      <c r="Q1056" s="6" t="s">
        <v>51</v>
      </c>
      <c r="R1056" s="6" t="s">
        <v>96</v>
      </c>
      <c r="S1056" s="6" t="s">
        <v>97</v>
      </c>
      <c r="T1056" s="41">
        <v>50</v>
      </c>
      <c r="U1056" s="41">
        <v>70</v>
      </c>
      <c r="V1056" s="41">
        <f t="shared" si="81"/>
        <v>3500</v>
      </c>
      <c r="W1056" s="41">
        <f t="shared" si="82"/>
        <v>3920.0000000000005</v>
      </c>
      <c r="X1056" s="6"/>
      <c r="Y1056" s="6">
        <v>2016</v>
      </c>
      <c r="Z1056" s="42"/>
    </row>
    <row r="1057" spans="1:26" ht="51" x14ac:dyDescent="0.2">
      <c r="A1057" s="6" t="s">
        <v>4334</v>
      </c>
      <c r="B1057" s="5" t="s">
        <v>32</v>
      </c>
      <c r="C1057" s="5" t="s">
        <v>99</v>
      </c>
      <c r="D1057" s="5" t="s">
        <v>100</v>
      </c>
      <c r="E1057" s="5" t="s">
        <v>4335</v>
      </c>
      <c r="F1057" s="5" t="s">
        <v>102</v>
      </c>
      <c r="G1057" s="5" t="s">
        <v>4336</v>
      </c>
      <c r="H1057" s="5" t="s">
        <v>4337</v>
      </c>
      <c r="I1057" s="6" t="s">
        <v>39</v>
      </c>
      <c r="J1057" s="6">
        <v>0</v>
      </c>
      <c r="K1057" s="6">
        <v>430000000</v>
      </c>
      <c r="L1057" s="5" t="s">
        <v>40</v>
      </c>
      <c r="M1057" s="6" t="s">
        <v>94</v>
      </c>
      <c r="N1057" s="6" t="s">
        <v>42</v>
      </c>
      <c r="O1057" s="6" t="s">
        <v>43</v>
      </c>
      <c r="P1057" s="6" t="s">
        <v>303</v>
      </c>
      <c r="Q1057" s="6" t="s">
        <v>51</v>
      </c>
      <c r="R1057" s="6" t="s">
        <v>96</v>
      </c>
      <c r="S1057" s="6" t="s">
        <v>97</v>
      </c>
      <c r="T1057" s="41">
        <v>5000</v>
      </c>
      <c r="U1057" s="41">
        <v>6</v>
      </c>
      <c r="V1057" s="41">
        <f t="shared" si="81"/>
        <v>30000</v>
      </c>
      <c r="W1057" s="41">
        <f t="shared" si="82"/>
        <v>33600</v>
      </c>
      <c r="X1057" s="6"/>
      <c r="Y1057" s="6">
        <v>2016</v>
      </c>
      <c r="Z1057" s="42"/>
    </row>
    <row r="1058" spans="1:26" ht="51" x14ac:dyDescent="0.2">
      <c r="A1058" s="6" t="s">
        <v>4338</v>
      </c>
      <c r="B1058" s="5" t="s">
        <v>32</v>
      </c>
      <c r="C1058" s="5" t="s">
        <v>2737</v>
      </c>
      <c r="D1058" s="5" t="s">
        <v>2738</v>
      </c>
      <c r="E1058" s="5" t="s">
        <v>2739</v>
      </c>
      <c r="F1058" s="5" t="s">
        <v>2740</v>
      </c>
      <c r="G1058" s="5" t="s">
        <v>4339</v>
      </c>
      <c r="H1058" s="5" t="s">
        <v>4340</v>
      </c>
      <c r="I1058" s="6" t="s">
        <v>39</v>
      </c>
      <c r="J1058" s="6">
        <v>0</v>
      </c>
      <c r="K1058" s="6">
        <v>430000000</v>
      </c>
      <c r="L1058" s="5" t="s">
        <v>40</v>
      </c>
      <c r="M1058" s="6" t="s">
        <v>94</v>
      </c>
      <c r="N1058" s="6" t="s">
        <v>42</v>
      </c>
      <c r="O1058" s="6" t="s">
        <v>43</v>
      </c>
      <c r="P1058" s="6" t="s">
        <v>303</v>
      </c>
      <c r="Q1058" s="6" t="s">
        <v>51</v>
      </c>
      <c r="R1058" s="6" t="s">
        <v>96</v>
      </c>
      <c r="S1058" s="6" t="s">
        <v>97</v>
      </c>
      <c r="T1058" s="41">
        <v>30</v>
      </c>
      <c r="U1058" s="41">
        <v>4990</v>
      </c>
      <c r="V1058" s="41"/>
      <c r="W1058" s="41"/>
      <c r="X1058" s="6"/>
      <c r="Y1058" s="6">
        <v>2016</v>
      </c>
      <c r="Z1058" s="6" t="s">
        <v>1629</v>
      </c>
    </row>
    <row r="1059" spans="1:26" ht="51" x14ac:dyDescent="0.2">
      <c r="A1059" s="6" t="s">
        <v>4341</v>
      </c>
      <c r="B1059" s="5" t="s">
        <v>32</v>
      </c>
      <c r="C1059" s="5" t="s">
        <v>4163</v>
      </c>
      <c r="D1059" s="5" t="s">
        <v>314</v>
      </c>
      <c r="E1059" s="5" t="s">
        <v>315</v>
      </c>
      <c r="F1059" s="5" t="s">
        <v>4164</v>
      </c>
      <c r="G1059" s="5" t="s">
        <v>315</v>
      </c>
      <c r="H1059" s="5" t="s">
        <v>4342</v>
      </c>
      <c r="I1059" s="6" t="s">
        <v>39</v>
      </c>
      <c r="J1059" s="6">
        <v>0</v>
      </c>
      <c r="K1059" s="6">
        <v>430000000</v>
      </c>
      <c r="L1059" s="5" t="s">
        <v>40</v>
      </c>
      <c r="M1059" s="6" t="s">
        <v>94</v>
      </c>
      <c r="N1059" s="6" t="s">
        <v>42</v>
      </c>
      <c r="O1059" s="6" t="s">
        <v>43</v>
      </c>
      <c r="P1059" s="6" t="s">
        <v>303</v>
      </c>
      <c r="Q1059" s="6" t="s">
        <v>51</v>
      </c>
      <c r="R1059" s="6" t="s">
        <v>231</v>
      </c>
      <c r="S1059" s="6" t="s">
        <v>232</v>
      </c>
      <c r="T1059" s="41">
        <v>50</v>
      </c>
      <c r="U1059" s="41">
        <v>1190</v>
      </c>
      <c r="V1059" s="41">
        <f t="shared" ref="V1059:V1066" si="83">T1059*U1059</f>
        <v>59500</v>
      </c>
      <c r="W1059" s="41">
        <f t="shared" ref="W1059:W1066" si="84">V1059*1.12</f>
        <v>66640</v>
      </c>
      <c r="X1059" s="6"/>
      <c r="Y1059" s="6">
        <v>2016</v>
      </c>
      <c r="Z1059" s="42"/>
    </row>
    <row r="1060" spans="1:26" ht="51" x14ac:dyDescent="0.2">
      <c r="A1060" s="6" t="s">
        <v>4343</v>
      </c>
      <c r="B1060" s="5" t="s">
        <v>32</v>
      </c>
      <c r="C1060" s="5" t="s">
        <v>4080</v>
      </c>
      <c r="D1060" s="5" t="s">
        <v>314</v>
      </c>
      <c r="E1060" s="5" t="s">
        <v>4081</v>
      </c>
      <c r="F1060" s="5" t="s">
        <v>4082</v>
      </c>
      <c r="G1060" s="5" t="s">
        <v>4081</v>
      </c>
      <c r="H1060" s="5" t="s">
        <v>4344</v>
      </c>
      <c r="I1060" s="6" t="s">
        <v>39</v>
      </c>
      <c r="J1060" s="6">
        <v>0</v>
      </c>
      <c r="K1060" s="6">
        <v>430000000</v>
      </c>
      <c r="L1060" s="5" t="s">
        <v>40</v>
      </c>
      <c r="M1060" s="6" t="s">
        <v>94</v>
      </c>
      <c r="N1060" s="6" t="s">
        <v>42</v>
      </c>
      <c r="O1060" s="6" t="s">
        <v>43</v>
      </c>
      <c r="P1060" s="6" t="s">
        <v>303</v>
      </c>
      <c r="Q1060" s="6" t="s">
        <v>51</v>
      </c>
      <c r="R1060" s="6" t="s">
        <v>231</v>
      </c>
      <c r="S1060" s="6" t="s">
        <v>232</v>
      </c>
      <c r="T1060" s="41">
        <v>80</v>
      </c>
      <c r="U1060" s="41">
        <v>245</v>
      </c>
      <c r="V1060" s="41">
        <f t="shared" si="83"/>
        <v>19600</v>
      </c>
      <c r="W1060" s="41">
        <f t="shared" si="84"/>
        <v>21952.000000000004</v>
      </c>
      <c r="X1060" s="6"/>
      <c r="Y1060" s="6">
        <v>2016</v>
      </c>
      <c r="Z1060" s="42"/>
    </row>
    <row r="1061" spans="1:26" ht="51" x14ac:dyDescent="0.2">
      <c r="A1061" s="6" t="s">
        <v>4345</v>
      </c>
      <c r="B1061" s="5" t="s">
        <v>32</v>
      </c>
      <c r="C1061" s="5" t="s">
        <v>4346</v>
      </c>
      <c r="D1061" s="5" t="s">
        <v>4347</v>
      </c>
      <c r="E1061" s="5" t="s">
        <v>4348</v>
      </c>
      <c r="F1061" s="5" t="s">
        <v>280</v>
      </c>
      <c r="G1061" s="5" t="s">
        <v>4349</v>
      </c>
      <c r="H1061" s="5" t="s">
        <v>4350</v>
      </c>
      <c r="I1061" s="6" t="s">
        <v>39</v>
      </c>
      <c r="J1061" s="6">
        <v>0</v>
      </c>
      <c r="K1061" s="6">
        <v>430000000</v>
      </c>
      <c r="L1061" s="5" t="s">
        <v>40</v>
      </c>
      <c r="M1061" s="6" t="s">
        <v>94</v>
      </c>
      <c r="N1061" s="6" t="s">
        <v>42</v>
      </c>
      <c r="O1061" s="6" t="s">
        <v>43</v>
      </c>
      <c r="P1061" s="6" t="s">
        <v>303</v>
      </c>
      <c r="Q1061" s="6" t="s">
        <v>51</v>
      </c>
      <c r="R1061" s="6" t="s">
        <v>96</v>
      </c>
      <c r="S1061" s="6" t="s">
        <v>97</v>
      </c>
      <c r="T1061" s="41">
        <v>20</v>
      </c>
      <c r="U1061" s="41">
        <v>1470</v>
      </c>
      <c r="V1061" s="41">
        <f t="shared" si="83"/>
        <v>29400</v>
      </c>
      <c r="W1061" s="41">
        <f t="shared" si="84"/>
        <v>32928</v>
      </c>
      <c r="X1061" s="6"/>
      <c r="Y1061" s="6">
        <v>2016</v>
      </c>
      <c r="Z1061" s="42"/>
    </row>
    <row r="1062" spans="1:26" ht="51" x14ac:dyDescent="0.2">
      <c r="A1062" s="6" t="s">
        <v>4351</v>
      </c>
      <c r="B1062" s="5" t="s">
        <v>32</v>
      </c>
      <c r="C1062" s="5" t="s">
        <v>4346</v>
      </c>
      <c r="D1062" s="5" t="s">
        <v>4347</v>
      </c>
      <c r="E1062" s="5" t="s">
        <v>4352</v>
      </c>
      <c r="F1062" s="5" t="s">
        <v>280</v>
      </c>
      <c r="G1062" s="5" t="s">
        <v>4353</v>
      </c>
      <c r="H1062" s="5" t="s">
        <v>4354</v>
      </c>
      <c r="I1062" s="6" t="s">
        <v>39</v>
      </c>
      <c r="J1062" s="6">
        <v>0</v>
      </c>
      <c r="K1062" s="6">
        <v>430000000</v>
      </c>
      <c r="L1062" s="5" t="s">
        <v>40</v>
      </c>
      <c r="M1062" s="6" t="s">
        <v>94</v>
      </c>
      <c r="N1062" s="6" t="s">
        <v>73</v>
      </c>
      <c r="O1062" s="6" t="s">
        <v>43</v>
      </c>
      <c r="P1062" s="6" t="s">
        <v>84</v>
      </c>
      <c r="Q1062" s="6" t="s">
        <v>51</v>
      </c>
      <c r="R1062" s="6" t="s">
        <v>96</v>
      </c>
      <c r="S1062" s="6" t="s">
        <v>97</v>
      </c>
      <c r="T1062" s="41">
        <v>3</v>
      </c>
      <c r="U1062" s="41">
        <v>3400</v>
      </c>
      <c r="V1062" s="41">
        <f t="shared" si="83"/>
        <v>10200</v>
      </c>
      <c r="W1062" s="41">
        <f t="shared" si="84"/>
        <v>11424.000000000002</v>
      </c>
      <c r="X1062" s="6"/>
      <c r="Y1062" s="6">
        <v>2016</v>
      </c>
      <c r="Z1062" s="42"/>
    </row>
    <row r="1063" spans="1:26" ht="51" x14ac:dyDescent="0.2">
      <c r="A1063" s="6" t="s">
        <v>4355</v>
      </c>
      <c r="B1063" s="5" t="s">
        <v>32</v>
      </c>
      <c r="C1063" s="5" t="s">
        <v>4346</v>
      </c>
      <c r="D1063" s="5" t="s">
        <v>4347</v>
      </c>
      <c r="E1063" s="5" t="s">
        <v>4348</v>
      </c>
      <c r="F1063" s="5" t="s">
        <v>280</v>
      </c>
      <c r="G1063" s="5" t="s">
        <v>4356</v>
      </c>
      <c r="H1063" s="5" t="s">
        <v>4357</v>
      </c>
      <c r="I1063" s="6" t="s">
        <v>39</v>
      </c>
      <c r="J1063" s="6">
        <v>0</v>
      </c>
      <c r="K1063" s="6">
        <v>430000000</v>
      </c>
      <c r="L1063" s="5" t="s">
        <v>40</v>
      </c>
      <c r="M1063" s="6" t="s">
        <v>94</v>
      </c>
      <c r="N1063" s="6" t="s">
        <v>73</v>
      </c>
      <c r="O1063" s="6" t="s">
        <v>43</v>
      </c>
      <c r="P1063" s="6" t="s">
        <v>84</v>
      </c>
      <c r="Q1063" s="6" t="s">
        <v>51</v>
      </c>
      <c r="R1063" s="6" t="s">
        <v>96</v>
      </c>
      <c r="S1063" s="6" t="s">
        <v>97</v>
      </c>
      <c r="T1063" s="41">
        <v>3</v>
      </c>
      <c r="U1063" s="41">
        <v>1984.5</v>
      </c>
      <c r="V1063" s="41">
        <f t="shared" si="83"/>
        <v>5953.5</v>
      </c>
      <c r="W1063" s="41">
        <f t="shared" si="84"/>
        <v>6667.920000000001</v>
      </c>
      <c r="X1063" s="6"/>
      <c r="Y1063" s="6">
        <v>2016</v>
      </c>
      <c r="Z1063" s="42"/>
    </row>
    <row r="1064" spans="1:26" ht="51" x14ac:dyDescent="0.2">
      <c r="A1064" s="6" t="s">
        <v>4358</v>
      </c>
      <c r="B1064" s="5" t="s">
        <v>32</v>
      </c>
      <c r="C1064" s="5" t="s">
        <v>4134</v>
      </c>
      <c r="D1064" s="5" t="s">
        <v>4135</v>
      </c>
      <c r="E1064" s="5" t="s">
        <v>4359</v>
      </c>
      <c r="F1064" s="5" t="s">
        <v>4137</v>
      </c>
      <c r="G1064" s="5" t="s">
        <v>4360</v>
      </c>
      <c r="H1064" s="5" t="s">
        <v>4361</v>
      </c>
      <c r="I1064" s="6" t="s">
        <v>39</v>
      </c>
      <c r="J1064" s="6">
        <v>0</v>
      </c>
      <c r="K1064" s="6">
        <v>430000000</v>
      </c>
      <c r="L1064" s="5" t="s">
        <v>40</v>
      </c>
      <c r="M1064" s="6" t="s">
        <v>94</v>
      </c>
      <c r="N1064" s="6" t="s">
        <v>42</v>
      </c>
      <c r="O1064" s="6" t="s">
        <v>43</v>
      </c>
      <c r="P1064" s="6" t="s">
        <v>303</v>
      </c>
      <c r="Q1064" s="6" t="s">
        <v>51</v>
      </c>
      <c r="R1064" s="6" t="s">
        <v>231</v>
      </c>
      <c r="S1064" s="6" t="s">
        <v>232</v>
      </c>
      <c r="T1064" s="41">
        <v>10</v>
      </c>
      <c r="U1064" s="41">
        <v>220</v>
      </c>
      <c r="V1064" s="41">
        <f t="shared" si="83"/>
        <v>2200</v>
      </c>
      <c r="W1064" s="41">
        <f t="shared" si="84"/>
        <v>2464.0000000000005</v>
      </c>
      <c r="X1064" s="6"/>
      <c r="Y1064" s="6">
        <v>2016</v>
      </c>
      <c r="Z1064" s="42"/>
    </row>
    <row r="1065" spans="1:26" ht="51" x14ac:dyDescent="0.2">
      <c r="A1065" s="6" t="s">
        <v>4362</v>
      </c>
      <c r="B1065" s="5" t="s">
        <v>32</v>
      </c>
      <c r="C1065" s="5" t="s">
        <v>4127</v>
      </c>
      <c r="D1065" s="5" t="s">
        <v>4128</v>
      </c>
      <c r="E1065" s="5" t="s">
        <v>4363</v>
      </c>
      <c r="F1065" s="5" t="s">
        <v>4033</v>
      </c>
      <c r="G1065" s="5" t="s">
        <v>4364</v>
      </c>
      <c r="H1065" s="5" t="s">
        <v>4365</v>
      </c>
      <c r="I1065" s="6" t="s">
        <v>39</v>
      </c>
      <c r="J1065" s="6">
        <v>0</v>
      </c>
      <c r="K1065" s="6">
        <v>430000000</v>
      </c>
      <c r="L1065" s="5" t="s">
        <v>40</v>
      </c>
      <c r="M1065" s="6" t="s">
        <v>94</v>
      </c>
      <c r="N1065" s="6" t="s">
        <v>42</v>
      </c>
      <c r="O1065" s="6" t="s">
        <v>43</v>
      </c>
      <c r="P1065" s="6" t="s">
        <v>303</v>
      </c>
      <c r="Q1065" s="6" t="s">
        <v>51</v>
      </c>
      <c r="R1065" s="6" t="s">
        <v>231</v>
      </c>
      <c r="S1065" s="6" t="s">
        <v>232</v>
      </c>
      <c r="T1065" s="41">
        <v>8</v>
      </c>
      <c r="U1065" s="41">
        <v>70</v>
      </c>
      <c r="V1065" s="41">
        <f t="shared" si="83"/>
        <v>560</v>
      </c>
      <c r="W1065" s="41">
        <f t="shared" si="84"/>
        <v>627.20000000000005</v>
      </c>
      <c r="X1065" s="6"/>
      <c r="Y1065" s="6">
        <v>2016</v>
      </c>
      <c r="Z1065" s="42"/>
    </row>
    <row r="1066" spans="1:26" ht="51" x14ac:dyDescent="0.2">
      <c r="A1066" s="6" t="s">
        <v>4366</v>
      </c>
      <c r="B1066" s="5" t="s">
        <v>32</v>
      </c>
      <c r="C1066" s="5" t="s">
        <v>4367</v>
      </c>
      <c r="D1066" s="5" t="s">
        <v>4368</v>
      </c>
      <c r="E1066" s="5" t="s">
        <v>4369</v>
      </c>
      <c r="F1066" s="5" t="s">
        <v>4370</v>
      </c>
      <c r="G1066" s="5" t="s">
        <v>4371</v>
      </c>
      <c r="H1066" s="5" t="s">
        <v>4372</v>
      </c>
      <c r="I1066" s="6" t="s">
        <v>39</v>
      </c>
      <c r="J1066" s="6">
        <v>0</v>
      </c>
      <c r="K1066" s="6">
        <v>430000000</v>
      </c>
      <c r="L1066" s="5" t="s">
        <v>40</v>
      </c>
      <c r="M1066" s="6" t="s">
        <v>94</v>
      </c>
      <c r="N1066" s="6" t="s">
        <v>42</v>
      </c>
      <c r="O1066" s="6" t="s">
        <v>43</v>
      </c>
      <c r="P1066" s="6" t="s">
        <v>303</v>
      </c>
      <c r="Q1066" s="6" t="s">
        <v>51</v>
      </c>
      <c r="R1066" s="6" t="s">
        <v>96</v>
      </c>
      <c r="S1066" s="6" t="s">
        <v>97</v>
      </c>
      <c r="T1066" s="41">
        <v>300</v>
      </c>
      <c r="U1066" s="41">
        <v>230</v>
      </c>
      <c r="V1066" s="41">
        <f t="shared" si="83"/>
        <v>69000</v>
      </c>
      <c r="W1066" s="41">
        <f t="shared" si="84"/>
        <v>77280.000000000015</v>
      </c>
      <c r="X1066" s="6"/>
      <c r="Y1066" s="6">
        <v>2016</v>
      </c>
      <c r="Z1066" s="42"/>
    </row>
    <row r="1067" spans="1:26" ht="51" x14ac:dyDescent="0.2">
      <c r="A1067" s="6" t="s">
        <v>4373</v>
      </c>
      <c r="B1067" s="5" t="s">
        <v>32</v>
      </c>
      <c r="C1067" s="5" t="s">
        <v>4374</v>
      </c>
      <c r="D1067" s="5" t="s">
        <v>4375</v>
      </c>
      <c r="E1067" s="5" t="s">
        <v>4376</v>
      </c>
      <c r="F1067" s="5" t="s">
        <v>4377</v>
      </c>
      <c r="G1067" s="5" t="s">
        <v>4378</v>
      </c>
      <c r="H1067" s="5" t="s">
        <v>4379</v>
      </c>
      <c r="I1067" s="6" t="s">
        <v>60</v>
      </c>
      <c r="J1067" s="6">
        <v>0</v>
      </c>
      <c r="K1067" s="6">
        <v>430000000</v>
      </c>
      <c r="L1067" s="5" t="s">
        <v>40</v>
      </c>
      <c r="M1067" s="6" t="s">
        <v>94</v>
      </c>
      <c r="N1067" s="6" t="s">
        <v>42</v>
      </c>
      <c r="O1067" s="6" t="s">
        <v>43</v>
      </c>
      <c r="P1067" s="6" t="s">
        <v>303</v>
      </c>
      <c r="Q1067" s="6" t="s">
        <v>51</v>
      </c>
      <c r="R1067" s="6" t="s">
        <v>96</v>
      </c>
      <c r="S1067" s="6" t="s">
        <v>97</v>
      </c>
      <c r="T1067" s="41">
        <v>20</v>
      </c>
      <c r="U1067" s="41">
        <v>63247.5</v>
      </c>
      <c r="V1067" s="41"/>
      <c r="W1067" s="41"/>
      <c r="X1067" s="6"/>
      <c r="Y1067" s="6">
        <v>2016</v>
      </c>
      <c r="Z1067" s="6" t="s">
        <v>1629</v>
      </c>
    </row>
    <row r="1068" spans="1:26" ht="51" x14ac:dyDescent="0.2">
      <c r="A1068" s="6" t="s">
        <v>4380</v>
      </c>
      <c r="B1068" s="5" t="s">
        <v>32</v>
      </c>
      <c r="C1068" s="5" t="s">
        <v>2763</v>
      </c>
      <c r="D1068" s="5" t="s">
        <v>2764</v>
      </c>
      <c r="E1068" s="5" t="s">
        <v>4381</v>
      </c>
      <c r="F1068" s="5" t="s">
        <v>2766</v>
      </c>
      <c r="G1068" s="5" t="s">
        <v>4382</v>
      </c>
      <c r="H1068" s="5" t="s">
        <v>4383</v>
      </c>
      <c r="I1068" s="6" t="s">
        <v>60</v>
      </c>
      <c r="J1068" s="6">
        <v>0</v>
      </c>
      <c r="K1068" s="6">
        <v>430000000</v>
      </c>
      <c r="L1068" s="5" t="s">
        <v>40</v>
      </c>
      <c r="M1068" s="6" t="s">
        <v>94</v>
      </c>
      <c r="N1068" s="6" t="s">
        <v>42</v>
      </c>
      <c r="O1068" s="6" t="s">
        <v>43</v>
      </c>
      <c r="P1068" s="6" t="s">
        <v>303</v>
      </c>
      <c r="Q1068" s="6" t="s">
        <v>51</v>
      </c>
      <c r="R1068" s="6" t="s">
        <v>96</v>
      </c>
      <c r="S1068" s="6" t="s">
        <v>97</v>
      </c>
      <c r="T1068" s="41">
        <v>3</v>
      </c>
      <c r="U1068" s="41">
        <v>110000</v>
      </c>
      <c r="V1068" s="41"/>
      <c r="W1068" s="41"/>
      <c r="X1068" s="6"/>
      <c r="Y1068" s="6">
        <v>2016</v>
      </c>
      <c r="Z1068" s="6" t="s">
        <v>1629</v>
      </c>
    </row>
    <row r="1069" spans="1:26" ht="51" x14ac:dyDescent="0.2">
      <c r="A1069" s="6" t="s">
        <v>4384</v>
      </c>
      <c r="B1069" s="5" t="s">
        <v>32</v>
      </c>
      <c r="C1069" s="5" t="s">
        <v>2763</v>
      </c>
      <c r="D1069" s="5" t="s">
        <v>2764</v>
      </c>
      <c r="E1069" s="5" t="s">
        <v>4381</v>
      </c>
      <c r="F1069" s="5" t="s">
        <v>2766</v>
      </c>
      <c r="G1069" s="5" t="s">
        <v>4385</v>
      </c>
      <c r="H1069" s="5" t="s">
        <v>4386</v>
      </c>
      <c r="I1069" s="6" t="s">
        <v>60</v>
      </c>
      <c r="J1069" s="6">
        <v>0</v>
      </c>
      <c r="K1069" s="6">
        <v>430000000</v>
      </c>
      <c r="L1069" s="5" t="s">
        <v>40</v>
      </c>
      <c r="M1069" s="6" t="s">
        <v>94</v>
      </c>
      <c r="N1069" s="6" t="s">
        <v>42</v>
      </c>
      <c r="O1069" s="6" t="s">
        <v>43</v>
      </c>
      <c r="P1069" s="6" t="s">
        <v>303</v>
      </c>
      <c r="Q1069" s="6" t="s">
        <v>51</v>
      </c>
      <c r="R1069" s="6" t="s">
        <v>96</v>
      </c>
      <c r="S1069" s="6" t="s">
        <v>97</v>
      </c>
      <c r="T1069" s="41">
        <v>3</v>
      </c>
      <c r="U1069" s="41">
        <v>81950</v>
      </c>
      <c r="V1069" s="41"/>
      <c r="W1069" s="41"/>
      <c r="X1069" s="6"/>
      <c r="Y1069" s="6">
        <v>2016</v>
      </c>
      <c r="Z1069" s="6" t="s">
        <v>1629</v>
      </c>
    </row>
    <row r="1070" spans="1:26" ht="51" x14ac:dyDescent="0.2">
      <c r="A1070" s="6" t="s">
        <v>4387</v>
      </c>
      <c r="B1070" s="5" t="s">
        <v>32</v>
      </c>
      <c r="C1070" s="5" t="s">
        <v>2763</v>
      </c>
      <c r="D1070" s="5" t="s">
        <v>2764</v>
      </c>
      <c r="E1070" s="5" t="s">
        <v>4381</v>
      </c>
      <c r="F1070" s="5" t="s">
        <v>2766</v>
      </c>
      <c r="G1070" s="5" t="s">
        <v>4388</v>
      </c>
      <c r="H1070" s="5" t="s">
        <v>4389</v>
      </c>
      <c r="I1070" s="6" t="s">
        <v>60</v>
      </c>
      <c r="J1070" s="6">
        <v>0</v>
      </c>
      <c r="K1070" s="6">
        <v>430000000</v>
      </c>
      <c r="L1070" s="5" t="s">
        <v>40</v>
      </c>
      <c r="M1070" s="6" t="s">
        <v>94</v>
      </c>
      <c r="N1070" s="6" t="s">
        <v>42</v>
      </c>
      <c r="O1070" s="6" t="s">
        <v>43</v>
      </c>
      <c r="P1070" s="6" t="s">
        <v>303</v>
      </c>
      <c r="Q1070" s="6" t="s">
        <v>51</v>
      </c>
      <c r="R1070" s="6" t="s">
        <v>96</v>
      </c>
      <c r="S1070" s="6" t="s">
        <v>97</v>
      </c>
      <c r="T1070" s="41">
        <v>2</v>
      </c>
      <c r="U1070" s="41">
        <v>58900</v>
      </c>
      <c r="V1070" s="41"/>
      <c r="W1070" s="41"/>
      <c r="X1070" s="6"/>
      <c r="Y1070" s="6">
        <v>2016</v>
      </c>
      <c r="Z1070" s="6" t="s">
        <v>1629</v>
      </c>
    </row>
    <row r="1071" spans="1:26" ht="51" x14ac:dyDescent="0.2">
      <c r="A1071" s="6" t="s">
        <v>4390</v>
      </c>
      <c r="B1071" s="5" t="s">
        <v>32</v>
      </c>
      <c r="C1071" s="5" t="s">
        <v>2763</v>
      </c>
      <c r="D1071" s="5" t="s">
        <v>2764</v>
      </c>
      <c r="E1071" s="5" t="s">
        <v>4381</v>
      </c>
      <c r="F1071" s="5" t="s">
        <v>2766</v>
      </c>
      <c r="G1071" s="5" t="s">
        <v>4391</v>
      </c>
      <c r="H1071" s="5" t="s">
        <v>4392</v>
      </c>
      <c r="I1071" s="6" t="s">
        <v>60</v>
      </c>
      <c r="J1071" s="6">
        <v>0</v>
      </c>
      <c r="K1071" s="6">
        <v>430000000</v>
      </c>
      <c r="L1071" s="5" t="s">
        <v>40</v>
      </c>
      <c r="M1071" s="6" t="s">
        <v>94</v>
      </c>
      <c r="N1071" s="6" t="s">
        <v>42</v>
      </c>
      <c r="O1071" s="6" t="s">
        <v>43</v>
      </c>
      <c r="P1071" s="6" t="s">
        <v>303</v>
      </c>
      <c r="Q1071" s="6" t="s">
        <v>51</v>
      </c>
      <c r="R1071" s="6" t="s">
        <v>96</v>
      </c>
      <c r="S1071" s="6" t="s">
        <v>97</v>
      </c>
      <c r="T1071" s="41">
        <v>3</v>
      </c>
      <c r="U1071" s="41">
        <v>67500</v>
      </c>
      <c r="V1071" s="41"/>
      <c r="W1071" s="41"/>
      <c r="X1071" s="6"/>
      <c r="Y1071" s="6">
        <v>2016</v>
      </c>
      <c r="Z1071" s="6" t="s">
        <v>1629</v>
      </c>
    </row>
    <row r="1072" spans="1:26" ht="63.75" x14ac:dyDescent="0.2">
      <c r="A1072" s="6" t="s">
        <v>4393</v>
      </c>
      <c r="B1072" s="5" t="s">
        <v>32</v>
      </c>
      <c r="C1072" s="5" t="s">
        <v>4394</v>
      </c>
      <c r="D1072" s="5" t="s">
        <v>4395</v>
      </c>
      <c r="E1072" s="5" t="s">
        <v>4396</v>
      </c>
      <c r="F1072" s="5" t="s">
        <v>4397</v>
      </c>
      <c r="G1072" s="5" t="s">
        <v>4398</v>
      </c>
      <c r="H1072" s="5" t="s">
        <v>4399</v>
      </c>
      <c r="I1072" s="6" t="s">
        <v>60</v>
      </c>
      <c r="J1072" s="6">
        <v>0</v>
      </c>
      <c r="K1072" s="6">
        <v>430000000</v>
      </c>
      <c r="L1072" s="5" t="s">
        <v>40</v>
      </c>
      <c r="M1072" s="6" t="s">
        <v>94</v>
      </c>
      <c r="N1072" s="6" t="s">
        <v>42</v>
      </c>
      <c r="O1072" s="6" t="s">
        <v>43</v>
      </c>
      <c r="P1072" s="6" t="s">
        <v>303</v>
      </c>
      <c r="Q1072" s="6" t="s">
        <v>51</v>
      </c>
      <c r="R1072" s="6" t="s">
        <v>96</v>
      </c>
      <c r="S1072" s="6" t="s">
        <v>97</v>
      </c>
      <c r="T1072" s="41">
        <v>10</v>
      </c>
      <c r="U1072" s="41">
        <v>102800</v>
      </c>
      <c r="V1072" s="41"/>
      <c r="W1072" s="41"/>
      <c r="X1072" s="6"/>
      <c r="Y1072" s="6">
        <v>2016</v>
      </c>
      <c r="Z1072" s="6" t="s">
        <v>1629</v>
      </c>
    </row>
    <row r="1073" spans="1:26" ht="51" x14ac:dyDescent="0.2">
      <c r="A1073" s="6" t="s">
        <v>4400</v>
      </c>
      <c r="B1073" s="5" t="s">
        <v>32</v>
      </c>
      <c r="C1073" s="5" t="s">
        <v>3157</v>
      </c>
      <c r="D1073" s="5" t="s">
        <v>3158</v>
      </c>
      <c r="E1073" s="5" t="s">
        <v>4401</v>
      </c>
      <c r="F1073" s="5" t="s">
        <v>3160</v>
      </c>
      <c r="G1073" s="5" t="s">
        <v>4402</v>
      </c>
      <c r="H1073" s="5" t="s">
        <v>4403</v>
      </c>
      <c r="I1073" s="6" t="s">
        <v>60</v>
      </c>
      <c r="J1073" s="6">
        <v>0</v>
      </c>
      <c r="K1073" s="6">
        <v>430000000</v>
      </c>
      <c r="L1073" s="5" t="s">
        <v>40</v>
      </c>
      <c r="M1073" s="6" t="s">
        <v>94</v>
      </c>
      <c r="N1073" s="6" t="s">
        <v>42</v>
      </c>
      <c r="O1073" s="6" t="s">
        <v>43</v>
      </c>
      <c r="P1073" s="6" t="s">
        <v>303</v>
      </c>
      <c r="Q1073" s="6" t="s">
        <v>51</v>
      </c>
      <c r="R1073" s="6" t="s">
        <v>96</v>
      </c>
      <c r="S1073" s="6" t="s">
        <v>97</v>
      </c>
      <c r="T1073" s="41">
        <v>15</v>
      </c>
      <c r="U1073" s="41">
        <v>18090</v>
      </c>
      <c r="V1073" s="41"/>
      <c r="W1073" s="41"/>
      <c r="X1073" s="6"/>
      <c r="Y1073" s="6">
        <v>2016</v>
      </c>
      <c r="Z1073" s="6" t="s">
        <v>1629</v>
      </c>
    </row>
    <row r="1074" spans="1:26" ht="51" x14ac:dyDescent="0.2">
      <c r="A1074" s="6" t="s">
        <v>4404</v>
      </c>
      <c r="B1074" s="5" t="s">
        <v>32</v>
      </c>
      <c r="C1074" s="5" t="s">
        <v>4405</v>
      </c>
      <c r="D1074" s="5" t="s">
        <v>4406</v>
      </c>
      <c r="E1074" s="5" t="s">
        <v>4407</v>
      </c>
      <c r="F1074" s="5" t="s">
        <v>4408</v>
      </c>
      <c r="G1074" s="5" t="s">
        <v>4409</v>
      </c>
      <c r="H1074" s="5" t="s">
        <v>4410</v>
      </c>
      <c r="I1074" s="6" t="s">
        <v>60</v>
      </c>
      <c r="J1074" s="6">
        <v>0</v>
      </c>
      <c r="K1074" s="6">
        <v>430000000</v>
      </c>
      <c r="L1074" s="5" t="s">
        <v>40</v>
      </c>
      <c r="M1074" s="6" t="s">
        <v>94</v>
      </c>
      <c r="N1074" s="6" t="s">
        <v>42</v>
      </c>
      <c r="O1074" s="6" t="s">
        <v>43</v>
      </c>
      <c r="P1074" s="6" t="s">
        <v>303</v>
      </c>
      <c r="Q1074" s="6" t="s">
        <v>51</v>
      </c>
      <c r="R1074" s="6" t="s">
        <v>96</v>
      </c>
      <c r="S1074" s="6" t="s">
        <v>97</v>
      </c>
      <c r="T1074" s="41">
        <v>80</v>
      </c>
      <c r="U1074" s="41">
        <v>74250</v>
      </c>
      <c r="V1074" s="41"/>
      <c r="W1074" s="41"/>
      <c r="X1074" s="6"/>
      <c r="Y1074" s="6">
        <v>2016</v>
      </c>
      <c r="Z1074" s="6" t="s">
        <v>1629</v>
      </c>
    </row>
    <row r="1075" spans="1:26" ht="51" x14ac:dyDescent="0.2">
      <c r="A1075" s="6" t="s">
        <v>4411</v>
      </c>
      <c r="B1075" s="5" t="s">
        <v>32</v>
      </c>
      <c r="C1075" s="5" t="s">
        <v>4412</v>
      </c>
      <c r="D1075" s="5" t="s">
        <v>3863</v>
      </c>
      <c r="E1075" s="5" t="s">
        <v>4413</v>
      </c>
      <c r="F1075" s="5" t="s">
        <v>4414</v>
      </c>
      <c r="G1075" s="5" t="s">
        <v>4415</v>
      </c>
      <c r="H1075" s="5" t="s">
        <v>4416</v>
      </c>
      <c r="I1075" s="6" t="s">
        <v>39</v>
      </c>
      <c r="J1075" s="6">
        <v>0</v>
      </c>
      <c r="K1075" s="6">
        <v>430000000</v>
      </c>
      <c r="L1075" s="5" t="s">
        <v>40</v>
      </c>
      <c r="M1075" s="6" t="s">
        <v>94</v>
      </c>
      <c r="N1075" s="6" t="s">
        <v>42</v>
      </c>
      <c r="O1075" s="6" t="s">
        <v>43</v>
      </c>
      <c r="P1075" s="6" t="s">
        <v>303</v>
      </c>
      <c r="Q1075" s="6" t="s">
        <v>51</v>
      </c>
      <c r="R1075" s="6" t="s">
        <v>96</v>
      </c>
      <c r="S1075" s="6" t="s">
        <v>97</v>
      </c>
      <c r="T1075" s="41">
        <v>40</v>
      </c>
      <c r="U1075" s="41">
        <v>15000</v>
      </c>
      <c r="V1075" s="41"/>
      <c r="W1075" s="41"/>
      <c r="X1075" s="6"/>
      <c r="Y1075" s="6">
        <v>2016</v>
      </c>
      <c r="Z1075" s="6" t="s">
        <v>1629</v>
      </c>
    </row>
    <row r="1076" spans="1:26" ht="51" x14ac:dyDescent="0.2">
      <c r="A1076" s="6" t="s">
        <v>4417</v>
      </c>
      <c r="B1076" s="5" t="s">
        <v>32</v>
      </c>
      <c r="C1076" s="5" t="s">
        <v>4412</v>
      </c>
      <c r="D1076" s="5" t="s">
        <v>3863</v>
      </c>
      <c r="E1076" s="5" t="s">
        <v>3864</v>
      </c>
      <c r="F1076" s="5" t="s">
        <v>4414</v>
      </c>
      <c r="G1076" s="5" t="s">
        <v>4418</v>
      </c>
      <c r="H1076" s="5" t="s">
        <v>4419</v>
      </c>
      <c r="I1076" s="6" t="s">
        <v>39</v>
      </c>
      <c r="J1076" s="6">
        <v>0</v>
      </c>
      <c r="K1076" s="6">
        <v>430000000</v>
      </c>
      <c r="L1076" s="5" t="s">
        <v>40</v>
      </c>
      <c r="M1076" s="6" t="s">
        <v>41</v>
      </c>
      <c r="N1076" s="6" t="s">
        <v>73</v>
      </c>
      <c r="O1076" s="6" t="s">
        <v>43</v>
      </c>
      <c r="P1076" s="6" t="s">
        <v>84</v>
      </c>
      <c r="Q1076" s="6" t="s">
        <v>51</v>
      </c>
      <c r="R1076" s="6" t="s">
        <v>96</v>
      </c>
      <c r="S1076" s="6" t="s">
        <v>97</v>
      </c>
      <c r="T1076" s="41">
        <v>2</v>
      </c>
      <c r="U1076" s="41">
        <v>15000</v>
      </c>
      <c r="V1076" s="41">
        <f>T1076*U1076</f>
        <v>30000</v>
      </c>
      <c r="W1076" s="41">
        <f>V1076*1.12</f>
        <v>33600</v>
      </c>
      <c r="X1076" s="6"/>
      <c r="Y1076" s="6">
        <v>2016</v>
      </c>
      <c r="Z1076" s="42"/>
    </row>
    <row r="1077" spans="1:26" ht="51" x14ac:dyDescent="0.2">
      <c r="A1077" s="6" t="s">
        <v>4420</v>
      </c>
      <c r="B1077" s="5" t="s">
        <v>32</v>
      </c>
      <c r="C1077" s="5" t="s">
        <v>4421</v>
      </c>
      <c r="D1077" s="5" t="s">
        <v>4422</v>
      </c>
      <c r="E1077" s="5" t="s">
        <v>4423</v>
      </c>
      <c r="F1077" s="5" t="s">
        <v>4424</v>
      </c>
      <c r="G1077" s="5" t="s">
        <v>4425</v>
      </c>
      <c r="H1077" s="5" t="s">
        <v>4426</v>
      </c>
      <c r="I1077" s="6" t="s">
        <v>39</v>
      </c>
      <c r="J1077" s="6">
        <v>0</v>
      </c>
      <c r="K1077" s="6">
        <v>430000000</v>
      </c>
      <c r="L1077" s="5" t="s">
        <v>40</v>
      </c>
      <c r="M1077" s="6" t="s">
        <v>94</v>
      </c>
      <c r="N1077" s="6" t="s">
        <v>42</v>
      </c>
      <c r="O1077" s="6" t="s">
        <v>43</v>
      </c>
      <c r="P1077" s="6" t="s">
        <v>303</v>
      </c>
      <c r="Q1077" s="6" t="s">
        <v>51</v>
      </c>
      <c r="R1077" s="6" t="s">
        <v>96</v>
      </c>
      <c r="S1077" s="6" t="s">
        <v>97</v>
      </c>
      <c r="T1077" s="41">
        <v>10</v>
      </c>
      <c r="U1077" s="41">
        <v>13432.5</v>
      </c>
      <c r="V1077" s="41">
        <f>T1077*U1077</f>
        <v>134325</v>
      </c>
      <c r="W1077" s="41">
        <f>V1077*1.12</f>
        <v>150444</v>
      </c>
      <c r="X1077" s="6"/>
      <c r="Y1077" s="6">
        <v>2016</v>
      </c>
      <c r="Z1077" s="42"/>
    </row>
    <row r="1078" spans="1:26" ht="51" x14ac:dyDescent="0.2">
      <c r="A1078" s="6" t="s">
        <v>4427</v>
      </c>
      <c r="B1078" s="5" t="s">
        <v>32</v>
      </c>
      <c r="C1078" s="5" t="s">
        <v>4428</v>
      </c>
      <c r="D1078" s="5" t="s">
        <v>4429</v>
      </c>
      <c r="E1078" s="5" t="s">
        <v>4430</v>
      </c>
      <c r="F1078" s="5" t="s">
        <v>4431</v>
      </c>
      <c r="G1078" s="5" t="s">
        <v>4432</v>
      </c>
      <c r="H1078" s="5" t="s">
        <v>4433</v>
      </c>
      <c r="I1078" s="6" t="s">
        <v>60</v>
      </c>
      <c r="J1078" s="6">
        <v>0</v>
      </c>
      <c r="K1078" s="6">
        <v>430000000</v>
      </c>
      <c r="L1078" s="5" t="s">
        <v>40</v>
      </c>
      <c r="M1078" s="6" t="s">
        <v>94</v>
      </c>
      <c r="N1078" s="6" t="s">
        <v>42</v>
      </c>
      <c r="O1078" s="6" t="s">
        <v>43</v>
      </c>
      <c r="P1078" s="6" t="s">
        <v>303</v>
      </c>
      <c r="Q1078" s="6" t="s">
        <v>51</v>
      </c>
      <c r="R1078" s="6" t="s">
        <v>96</v>
      </c>
      <c r="S1078" s="6" t="s">
        <v>97</v>
      </c>
      <c r="T1078" s="41">
        <v>2</v>
      </c>
      <c r="U1078" s="41">
        <v>202500</v>
      </c>
      <c r="V1078" s="41"/>
      <c r="W1078" s="41"/>
      <c r="X1078" s="6"/>
      <c r="Y1078" s="6">
        <v>2016</v>
      </c>
      <c r="Z1078" s="6" t="s">
        <v>1629</v>
      </c>
    </row>
    <row r="1079" spans="1:26" ht="51" x14ac:dyDescent="0.2">
      <c r="A1079" s="6" t="s">
        <v>4434</v>
      </c>
      <c r="B1079" s="5" t="s">
        <v>32</v>
      </c>
      <c r="C1079" s="5" t="s">
        <v>4435</v>
      </c>
      <c r="D1079" s="5" t="s">
        <v>2304</v>
      </c>
      <c r="E1079" s="5" t="s">
        <v>4436</v>
      </c>
      <c r="F1079" s="5" t="s">
        <v>4437</v>
      </c>
      <c r="G1079" s="5" t="s">
        <v>4436</v>
      </c>
      <c r="H1079" s="5" t="s">
        <v>4438</v>
      </c>
      <c r="I1079" s="6" t="s">
        <v>47</v>
      </c>
      <c r="J1079" s="6">
        <v>0</v>
      </c>
      <c r="K1079" s="6">
        <v>430000000</v>
      </c>
      <c r="L1079" s="5" t="s">
        <v>40</v>
      </c>
      <c r="M1079" s="6" t="s">
        <v>94</v>
      </c>
      <c r="N1079" s="6" t="s">
        <v>42</v>
      </c>
      <c r="O1079" s="6" t="s">
        <v>43</v>
      </c>
      <c r="P1079" s="6" t="s">
        <v>303</v>
      </c>
      <c r="Q1079" s="6" t="s">
        <v>51</v>
      </c>
      <c r="R1079" s="6" t="s">
        <v>96</v>
      </c>
      <c r="S1079" s="6" t="s">
        <v>97</v>
      </c>
      <c r="T1079" s="41">
        <v>6</v>
      </c>
      <c r="U1079" s="41">
        <v>52002</v>
      </c>
      <c r="V1079" s="41"/>
      <c r="W1079" s="41"/>
      <c r="X1079" s="6"/>
      <c r="Y1079" s="6">
        <v>2016</v>
      </c>
      <c r="Z1079" s="5"/>
    </row>
    <row r="1080" spans="1:26" ht="51" x14ac:dyDescent="0.2">
      <c r="A1080" s="6" t="s">
        <v>4439</v>
      </c>
      <c r="B1080" s="5" t="s">
        <v>32</v>
      </c>
      <c r="C1080" s="5" t="s">
        <v>4435</v>
      </c>
      <c r="D1080" s="5" t="s">
        <v>2304</v>
      </c>
      <c r="E1080" s="5" t="s">
        <v>4436</v>
      </c>
      <c r="F1080" s="5" t="s">
        <v>4437</v>
      </c>
      <c r="G1080" s="5" t="s">
        <v>4436</v>
      </c>
      <c r="H1080" s="5" t="s">
        <v>4438</v>
      </c>
      <c r="I1080" s="6" t="s">
        <v>47</v>
      </c>
      <c r="J1080" s="6">
        <v>0</v>
      </c>
      <c r="K1080" s="6">
        <v>430000000</v>
      </c>
      <c r="L1080" s="5" t="s">
        <v>40</v>
      </c>
      <c r="M1080" s="6" t="s">
        <v>591</v>
      </c>
      <c r="N1080" s="6" t="s">
        <v>42</v>
      </c>
      <c r="O1080" s="6" t="s">
        <v>43</v>
      </c>
      <c r="P1080" s="6" t="s">
        <v>303</v>
      </c>
      <c r="Q1080" s="6" t="s">
        <v>51</v>
      </c>
      <c r="R1080" s="6" t="s">
        <v>96</v>
      </c>
      <c r="S1080" s="6" t="s">
        <v>97</v>
      </c>
      <c r="T1080" s="41">
        <v>1</v>
      </c>
      <c r="U1080" s="41">
        <v>52002</v>
      </c>
      <c r="V1080" s="41">
        <f>T1080*U1080</f>
        <v>52002</v>
      </c>
      <c r="W1080" s="41">
        <f>V1080*1.12</f>
        <v>58242.240000000005</v>
      </c>
      <c r="X1080" s="6"/>
      <c r="Y1080" s="6">
        <v>2016</v>
      </c>
      <c r="Z1080" s="6" t="s">
        <v>1578</v>
      </c>
    </row>
    <row r="1081" spans="1:26" ht="51" x14ac:dyDescent="0.2">
      <c r="A1081" s="6" t="s">
        <v>4440</v>
      </c>
      <c r="B1081" s="5" t="s">
        <v>32</v>
      </c>
      <c r="C1081" s="5" t="s">
        <v>1750</v>
      </c>
      <c r="D1081" s="5" t="s">
        <v>1751</v>
      </c>
      <c r="E1081" s="5" t="s">
        <v>4441</v>
      </c>
      <c r="F1081" s="5" t="s">
        <v>1753</v>
      </c>
      <c r="G1081" s="5" t="s">
        <v>4442</v>
      </c>
      <c r="H1081" s="5" t="s">
        <v>4443</v>
      </c>
      <c r="I1081" s="6" t="s">
        <v>47</v>
      </c>
      <c r="J1081" s="6">
        <v>0</v>
      </c>
      <c r="K1081" s="6">
        <v>430000000</v>
      </c>
      <c r="L1081" s="5" t="s">
        <v>40</v>
      </c>
      <c r="M1081" s="6" t="s">
        <v>94</v>
      </c>
      <c r="N1081" s="6" t="s">
        <v>42</v>
      </c>
      <c r="O1081" s="6" t="s">
        <v>43</v>
      </c>
      <c r="P1081" s="6" t="s">
        <v>303</v>
      </c>
      <c r="Q1081" s="6" t="s">
        <v>51</v>
      </c>
      <c r="R1081" s="6" t="s">
        <v>96</v>
      </c>
      <c r="S1081" s="6" t="s">
        <v>97</v>
      </c>
      <c r="T1081" s="41">
        <v>6</v>
      </c>
      <c r="U1081" s="41">
        <v>173340</v>
      </c>
      <c r="V1081" s="41"/>
      <c r="W1081" s="41"/>
      <c r="X1081" s="6"/>
      <c r="Y1081" s="6">
        <v>2016</v>
      </c>
      <c r="Z1081" s="5"/>
    </row>
    <row r="1082" spans="1:26" ht="51" x14ac:dyDescent="0.2">
      <c r="A1082" s="6" t="s">
        <v>4444</v>
      </c>
      <c r="B1082" s="5" t="s">
        <v>32</v>
      </c>
      <c r="C1082" s="5" t="s">
        <v>1750</v>
      </c>
      <c r="D1082" s="5" t="s">
        <v>1751</v>
      </c>
      <c r="E1082" s="5" t="s">
        <v>4441</v>
      </c>
      <c r="F1082" s="5" t="s">
        <v>1753</v>
      </c>
      <c r="G1082" s="5" t="s">
        <v>4442</v>
      </c>
      <c r="H1082" s="5" t="s">
        <v>4443</v>
      </c>
      <c r="I1082" s="6" t="s">
        <v>47</v>
      </c>
      <c r="J1082" s="6">
        <v>0</v>
      </c>
      <c r="K1082" s="6">
        <v>430000000</v>
      </c>
      <c r="L1082" s="5" t="s">
        <v>40</v>
      </c>
      <c r="M1082" s="6" t="s">
        <v>591</v>
      </c>
      <c r="N1082" s="6" t="s">
        <v>42</v>
      </c>
      <c r="O1082" s="6" t="s">
        <v>43</v>
      </c>
      <c r="P1082" s="6" t="s">
        <v>303</v>
      </c>
      <c r="Q1082" s="6" t="s">
        <v>51</v>
      </c>
      <c r="R1082" s="6" t="s">
        <v>96</v>
      </c>
      <c r="S1082" s="6" t="s">
        <v>97</v>
      </c>
      <c r="T1082" s="41">
        <v>1</v>
      </c>
      <c r="U1082" s="41">
        <v>173340</v>
      </c>
      <c r="V1082" s="41">
        <f>T1082*U1082</f>
        <v>173340</v>
      </c>
      <c r="W1082" s="41">
        <f>V1082*1.12</f>
        <v>194140.80000000002</v>
      </c>
      <c r="X1082" s="6"/>
      <c r="Y1082" s="6">
        <v>2016</v>
      </c>
      <c r="Z1082" s="6" t="s">
        <v>1578</v>
      </c>
    </row>
    <row r="1083" spans="1:26" ht="51" x14ac:dyDescent="0.2">
      <c r="A1083" s="6" t="s">
        <v>4445</v>
      </c>
      <c r="B1083" s="5" t="s">
        <v>32</v>
      </c>
      <c r="C1083" s="5" t="s">
        <v>2737</v>
      </c>
      <c r="D1083" s="5" t="s">
        <v>2738</v>
      </c>
      <c r="E1083" s="5" t="s">
        <v>2739</v>
      </c>
      <c r="F1083" s="5" t="s">
        <v>2740</v>
      </c>
      <c r="G1083" s="5" t="s">
        <v>4446</v>
      </c>
      <c r="H1083" s="5" t="s">
        <v>4447</v>
      </c>
      <c r="I1083" s="6" t="s">
        <v>39</v>
      </c>
      <c r="J1083" s="6">
        <v>0</v>
      </c>
      <c r="K1083" s="6">
        <v>430000000</v>
      </c>
      <c r="L1083" s="5" t="s">
        <v>40</v>
      </c>
      <c r="M1083" s="6" t="s">
        <v>94</v>
      </c>
      <c r="N1083" s="6" t="s">
        <v>42</v>
      </c>
      <c r="O1083" s="6" t="s">
        <v>43</v>
      </c>
      <c r="P1083" s="6" t="s">
        <v>303</v>
      </c>
      <c r="Q1083" s="6" t="s">
        <v>51</v>
      </c>
      <c r="R1083" s="6" t="s">
        <v>96</v>
      </c>
      <c r="S1083" s="6" t="s">
        <v>97</v>
      </c>
      <c r="T1083" s="41">
        <v>2</v>
      </c>
      <c r="U1083" s="41">
        <v>4050</v>
      </c>
      <c r="V1083" s="41"/>
      <c r="W1083" s="41"/>
      <c r="X1083" s="6"/>
      <c r="Y1083" s="6">
        <v>2016</v>
      </c>
      <c r="Z1083" s="6" t="s">
        <v>1629</v>
      </c>
    </row>
    <row r="1084" spans="1:26" ht="51" x14ac:dyDescent="0.2">
      <c r="A1084" s="6" t="s">
        <v>4448</v>
      </c>
      <c r="B1084" s="5" t="s">
        <v>32</v>
      </c>
      <c r="C1084" s="5" t="s">
        <v>4435</v>
      </c>
      <c r="D1084" s="5" t="s">
        <v>2304</v>
      </c>
      <c r="E1084" s="5" t="s">
        <v>4449</v>
      </c>
      <c r="F1084" s="5" t="s">
        <v>4437</v>
      </c>
      <c r="G1084" s="5" t="s">
        <v>4449</v>
      </c>
      <c r="H1084" s="5" t="s">
        <v>4450</v>
      </c>
      <c r="I1084" s="6" t="s">
        <v>47</v>
      </c>
      <c r="J1084" s="6">
        <v>0</v>
      </c>
      <c r="K1084" s="6">
        <v>430000000</v>
      </c>
      <c r="L1084" s="5" t="s">
        <v>40</v>
      </c>
      <c r="M1084" s="6" t="s">
        <v>94</v>
      </c>
      <c r="N1084" s="6" t="s">
        <v>42</v>
      </c>
      <c r="O1084" s="6" t="s">
        <v>43</v>
      </c>
      <c r="P1084" s="6" t="s">
        <v>303</v>
      </c>
      <c r="Q1084" s="6" t="s">
        <v>51</v>
      </c>
      <c r="R1084" s="6" t="s">
        <v>96</v>
      </c>
      <c r="S1084" s="6" t="s">
        <v>97</v>
      </c>
      <c r="T1084" s="41">
        <v>4</v>
      </c>
      <c r="U1084" s="41">
        <v>52002</v>
      </c>
      <c r="V1084" s="41">
        <f>T1084*U1084</f>
        <v>208008</v>
      </c>
      <c r="W1084" s="41">
        <f>V1084*1.12</f>
        <v>232968.96000000002</v>
      </c>
      <c r="X1084" s="6"/>
      <c r="Y1084" s="6">
        <v>2016</v>
      </c>
      <c r="Z1084" s="42"/>
    </row>
    <row r="1085" spans="1:26" ht="51" x14ac:dyDescent="0.2">
      <c r="A1085" s="6" t="s">
        <v>4451</v>
      </c>
      <c r="B1085" s="5" t="s">
        <v>32</v>
      </c>
      <c r="C1085" s="5" t="s">
        <v>3380</v>
      </c>
      <c r="D1085" s="5" t="s">
        <v>1468</v>
      </c>
      <c r="E1085" s="5" t="s">
        <v>4452</v>
      </c>
      <c r="F1085" s="5" t="s">
        <v>3381</v>
      </c>
      <c r="G1085" s="5" t="s">
        <v>4453</v>
      </c>
      <c r="H1085" s="5" t="s">
        <v>4454</v>
      </c>
      <c r="I1085" s="6" t="s">
        <v>60</v>
      </c>
      <c r="J1085" s="6">
        <v>0</v>
      </c>
      <c r="K1085" s="6">
        <v>430000000</v>
      </c>
      <c r="L1085" s="5" t="s">
        <v>40</v>
      </c>
      <c r="M1085" s="6" t="s">
        <v>94</v>
      </c>
      <c r="N1085" s="6" t="s">
        <v>42</v>
      </c>
      <c r="O1085" s="6" t="s">
        <v>43</v>
      </c>
      <c r="P1085" s="6" t="s">
        <v>303</v>
      </c>
      <c r="Q1085" s="6" t="s">
        <v>51</v>
      </c>
      <c r="R1085" s="6" t="s">
        <v>96</v>
      </c>
      <c r="S1085" s="6" t="s">
        <v>97</v>
      </c>
      <c r="T1085" s="41">
        <v>2</v>
      </c>
      <c r="U1085" s="41">
        <v>87750</v>
      </c>
      <c r="V1085" s="41"/>
      <c r="W1085" s="41"/>
      <c r="X1085" s="6"/>
      <c r="Y1085" s="6">
        <v>2016</v>
      </c>
      <c r="Z1085" s="6" t="s">
        <v>1629</v>
      </c>
    </row>
    <row r="1086" spans="1:26" ht="51" x14ac:dyDescent="0.2">
      <c r="A1086" s="6" t="s">
        <v>4455</v>
      </c>
      <c r="B1086" s="5" t="s">
        <v>32</v>
      </c>
      <c r="C1086" s="5" t="s">
        <v>4456</v>
      </c>
      <c r="D1086" s="5" t="s">
        <v>1468</v>
      </c>
      <c r="E1086" s="5" t="s">
        <v>4452</v>
      </c>
      <c r="F1086" s="5" t="s">
        <v>4457</v>
      </c>
      <c r="G1086" s="5" t="s">
        <v>4458</v>
      </c>
      <c r="H1086" s="5" t="s">
        <v>4459</v>
      </c>
      <c r="I1086" s="6" t="s">
        <v>60</v>
      </c>
      <c r="J1086" s="6">
        <v>0</v>
      </c>
      <c r="K1086" s="6">
        <v>430000000</v>
      </c>
      <c r="L1086" s="5" t="s">
        <v>40</v>
      </c>
      <c r="M1086" s="6" t="s">
        <v>94</v>
      </c>
      <c r="N1086" s="6" t="s">
        <v>42</v>
      </c>
      <c r="O1086" s="6" t="s">
        <v>43</v>
      </c>
      <c r="P1086" s="6" t="s">
        <v>303</v>
      </c>
      <c r="Q1086" s="6" t="s">
        <v>51</v>
      </c>
      <c r="R1086" s="6" t="s">
        <v>96</v>
      </c>
      <c r="S1086" s="6" t="s">
        <v>97</v>
      </c>
      <c r="T1086" s="41">
        <v>2</v>
      </c>
      <c r="U1086" s="41">
        <v>74250</v>
      </c>
      <c r="V1086" s="41"/>
      <c r="W1086" s="41"/>
      <c r="X1086" s="6"/>
      <c r="Y1086" s="6">
        <v>2016</v>
      </c>
      <c r="Z1086" s="6" t="s">
        <v>1629</v>
      </c>
    </row>
    <row r="1087" spans="1:26" ht="51" x14ac:dyDescent="0.2">
      <c r="A1087" s="6" t="s">
        <v>4460</v>
      </c>
      <c r="B1087" s="5" t="s">
        <v>32</v>
      </c>
      <c r="C1087" s="5" t="s">
        <v>4461</v>
      </c>
      <c r="D1087" s="5" t="s">
        <v>1468</v>
      </c>
      <c r="E1087" s="5" t="s">
        <v>4452</v>
      </c>
      <c r="F1087" s="5" t="s">
        <v>4462</v>
      </c>
      <c r="G1087" s="5" t="s">
        <v>4463</v>
      </c>
      <c r="H1087" s="5" t="s">
        <v>4464</v>
      </c>
      <c r="I1087" s="6" t="s">
        <v>60</v>
      </c>
      <c r="J1087" s="6">
        <v>0</v>
      </c>
      <c r="K1087" s="6">
        <v>430000000</v>
      </c>
      <c r="L1087" s="5" t="s">
        <v>40</v>
      </c>
      <c r="M1087" s="6" t="s">
        <v>94</v>
      </c>
      <c r="N1087" s="6" t="s">
        <v>42</v>
      </c>
      <c r="O1087" s="6" t="s">
        <v>43</v>
      </c>
      <c r="P1087" s="6" t="s">
        <v>303</v>
      </c>
      <c r="Q1087" s="6" t="s">
        <v>51</v>
      </c>
      <c r="R1087" s="6" t="s">
        <v>96</v>
      </c>
      <c r="S1087" s="6" t="s">
        <v>97</v>
      </c>
      <c r="T1087" s="41">
        <v>2</v>
      </c>
      <c r="U1087" s="41">
        <v>60750</v>
      </c>
      <c r="V1087" s="41"/>
      <c r="W1087" s="41"/>
      <c r="X1087" s="6"/>
      <c r="Y1087" s="6">
        <v>2016</v>
      </c>
      <c r="Z1087" s="6" t="s">
        <v>1629</v>
      </c>
    </row>
    <row r="1088" spans="1:26" ht="51" x14ac:dyDescent="0.2">
      <c r="A1088" s="6" t="s">
        <v>4465</v>
      </c>
      <c r="B1088" s="5" t="s">
        <v>32</v>
      </c>
      <c r="C1088" s="5" t="s">
        <v>3380</v>
      </c>
      <c r="D1088" s="5" t="s">
        <v>1468</v>
      </c>
      <c r="E1088" s="5" t="s">
        <v>4452</v>
      </c>
      <c r="F1088" s="5" t="s">
        <v>3381</v>
      </c>
      <c r="G1088" s="5" t="s">
        <v>4466</v>
      </c>
      <c r="H1088" s="5" t="s">
        <v>4467</v>
      </c>
      <c r="I1088" s="6" t="s">
        <v>60</v>
      </c>
      <c r="J1088" s="6">
        <v>0</v>
      </c>
      <c r="K1088" s="6">
        <v>430000000</v>
      </c>
      <c r="L1088" s="5" t="s">
        <v>40</v>
      </c>
      <c r="M1088" s="6" t="s">
        <v>94</v>
      </c>
      <c r="N1088" s="6" t="s">
        <v>42</v>
      </c>
      <c r="O1088" s="6" t="s">
        <v>43</v>
      </c>
      <c r="P1088" s="6" t="s">
        <v>303</v>
      </c>
      <c r="Q1088" s="6" t="s">
        <v>51</v>
      </c>
      <c r="R1088" s="6" t="s">
        <v>96</v>
      </c>
      <c r="S1088" s="6" t="s">
        <v>97</v>
      </c>
      <c r="T1088" s="41">
        <v>2</v>
      </c>
      <c r="U1088" s="41">
        <v>44779.5</v>
      </c>
      <c r="V1088" s="41"/>
      <c r="W1088" s="41"/>
      <c r="X1088" s="6"/>
      <c r="Y1088" s="6">
        <v>2016</v>
      </c>
      <c r="Z1088" s="6" t="s">
        <v>1629</v>
      </c>
    </row>
    <row r="1089" spans="1:26" ht="51" x14ac:dyDescent="0.2">
      <c r="A1089" s="6" t="s">
        <v>4468</v>
      </c>
      <c r="B1089" s="5" t="s">
        <v>32</v>
      </c>
      <c r="C1089" s="5" t="s">
        <v>4469</v>
      </c>
      <c r="D1089" s="5" t="s">
        <v>1558</v>
      </c>
      <c r="E1089" s="5" t="s">
        <v>3981</v>
      </c>
      <c r="F1089" s="5" t="s">
        <v>4470</v>
      </c>
      <c r="G1089" s="5" t="s">
        <v>4471</v>
      </c>
      <c r="H1089" s="5" t="s">
        <v>4472</v>
      </c>
      <c r="I1089" s="6" t="s">
        <v>39</v>
      </c>
      <c r="J1089" s="6">
        <v>0</v>
      </c>
      <c r="K1089" s="6">
        <v>430000000</v>
      </c>
      <c r="L1089" s="5" t="s">
        <v>40</v>
      </c>
      <c r="M1089" s="6" t="s">
        <v>94</v>
      </c>
      <c r="N1089" s="6" t="s">
        <v>42</v>
      </c>
      <c r="O1089" s="6" t="s">
        <v>43</v>
      </c>
      <c r="P1089" s="6" t="s">
        <v>303</v>
      </c>
      <c r="Q1089" s="6" t="s">
        <v>51</v>
      </c>
      <c r="R1089" s="6" t="s">
        <v>96</v>
      </c>
      <c r="S1089" s="6" t="s">
        <v>97</v>
      </c>
      <c r="T1089" s="41">
        <v>1</v>
      </c>
      <c r="U1089" s="41">
        <v>39700</v>
      </c>
      <c r="V1089" s="41"/>
      <c r="W1089" s="41"/>
      <c r="X1089" s="6"/>
      <c r="Y1089" s="6">
        <v>2016</v>
      </c>
      <c r="Z1089" s="6" t="s">
        <v>1629</v>
      </c>
    </row>
    <row r="1090" spans="1:26" ht="51" x14ac:dyDescent="0.2">
      <c r="A1090" s="6" t="s">
        <v>4473</v>
      </c>
      <c r="B1090" s="5" t="s">
        <v>32</v>
      </c>
      <c r="C1090" s="5" t="s">
        <v>4474</v>
      </c>
      <c r="D1090" s="5" t="s">
        <v>4475</v>
      </c>
      <c r="E1090" s="5" t="s">
        <v>4476</v>
      </c>
      <c r="F1090" s="5" t="s">
        <v>4477</v>
      </c>
      <c r="G1090" s="5" t="s">
        <v>4478</v>
      </c>
      <c r="H1090" s="5" t="s">
        <v>4479</v>
      </c>
      <c r="I1090" s="6" t="s">
        <v>60</v>
      </c>
      <c r="J1090" s="6">
        <v>0</v>
      </c>
      <c r="K1090" s="6">
        <v>430000000</v>
      </c>
      <c r="L1090" s="5" t="s">
        <v>40</v>
      </c>
      <c r="M1090" s="6" t="s">
        <v>94</v>
      </c>
      <c r="N1090" s="6" t="s">
        <v>42</v>
      </c>
      <c r="O1090" s="6" t="s">
        <v>43</v>
      </c>
      <c r="P1090" s="6" t="s">
        <v>303</v>
      </c>
      <c r="Q1090" s="6" t="s">
        <v>51</v>
      </c>
      <c r="R1090" s="6" t="s">
        <v>96</v>
      </c>
      <c r="S1090" s="6" t="s">
        <v>97</v>
      </c>
      <c r="T1090" s="41">
        <v>1</v>
      </c>
      <c r="U1090" s="41">
        <v>350000</v>
      </c>
      <c r="V1090" s="41"/>
      <c r="W1090" s="41"/>
      <c r="X1090" s="6"/>
      <c r="Y1090" s="6">
        <v>2016</v>
      </c>
      <c r="Z1090" s="6" t="s">
        <v>1629</v>
      </c>
    </row>
    <row r="1091" spans="1:26" ht="76.5" x14ac:dyDescent="0.2">
      <c r="A1091" s="6" t="s">
        <v>4480</v>
      </c>
      <c r="B1091" s="5" t="s">
        <v>32</v>
      </c>
      <c r="C1091" s="5" t="s">
        <v>4481</v>
      </c>
      <c r="D1091" s="5" t="s">
        <v>4482</v>
      </c>
      <c r="E1091" s="5" t="s">
        <v>4483</v>
      </c>
      <c r="F1091" s="5" t="s">
        <v>4484</v>
      </c>
      <c r="G1091" s="5" t="s">
        <v>4485</v>
      </c>
      <c r="H1091" s="5" t="s">
        <v>4486</v>
      </c>
      <c r="I1091" s="6" t="s">
        <v>39</v>
      </c>
      <c r="J1091" s="6">
        <v>0</v>
      </c>
      <c r="K1091" s="6">
        <v>430000000</v>
      </c>
      <c r="L1091" s="5" t="s">
        <v>40</v>
      </c>
      <c r="M1091" s="6" t="s">
        <v>94</v>
      </c>
      <c r="N1091" s="6" t="s">
        <v>42</v>
      </c>
      <c r="O1091" s="6" t="s">
        <v>43</v>
      </c>
      <c r="P1091" s="6" t="s">
        <v>303</v>
      </c>
      <c r="Q1091" s="6" t="s">
        <v>51</v>
      </c>
      <c r="R1091" s="6" t="s">
        <v>96</v>
      </c>
      <c r="S1091" s="6" t="s">
        <v>97</v>
      </c>
      <c r="T1091" s="41">
        <v>50</v>
      </c>
      <c r="U1091" s="41">
        <v>9000</v>
      </c>
      <c r="V1091" s="41"/>
      <c r="W1091" s="41"/>
      <c r="X1091" s="6"/>
      <c r="Y1091" s="6">
        <v>2016</v>
      </c>
      <c r="Z1091" s="6" t="s">
        <v>1629</v>
      </c>
    </row>
    <row r="1092" spans="1:26" ht="89.25" x14ac:dyDescent="0.2">
      <c r="A1092" s="6" t="s">
        <v>4487</v>
      </c>
      <c r="B1092" s="5" t="s">
        <v>32</v>
      </c>
      <c r="C1092" s="5" t="s">
        <v>4488</v>
      </c>
      <c r="D1092" s="5" t="s">
        <v>4489</v>
      </c>
      <c r="E1092" s="5" t="s">
        <v>4490</v>
      </c>
      <c r="F1092" s="5" t="s">
        <v>4491</v>
      </c>
      <c r="G1092" s="5" t="s">
        <v>4492</v>
      </c>
      <c r="H1092" s="5" t="s">
        <v>4493</v>
      </c>
      <c r="I1092" s="6" t="s">
        <v>60</v>
      </c>
      <c r="J1092" s="6">
        <v>0</v>
      </c>
      <c r="K1092" s="6">
        <v>430000000</v>
      </c>
      <c r="L1092" s="5" t="s">
        <v>40</v>
      </c>
      <c r="M1092" s="6" t="s">
        <v>94</v>
      </c>
      <c r="N1092" s="6" t="s">
        <v>42</v>
      </c>
      <c r="O1092" s="6" t="s">
        <v>43</v>
      </c>
      <c r="P1092" s="6" t="s">
        <v>303</v>
      </c>
      <c r="Q1092" s="6" t="s">
        <v>51</v>
      </c>
      <c r="R1092" s="6" t="s">
        <v>96</v>
      </c>
      <c r="S1092" s="6" t="s">
        <v>97</v>
      </c>
      <c r="T1092" s="41">
        <v>5</v>
      </c>
      <c r="U1092" s="41">
        <v>200000</v>
      </c>
      <c r="V1092" s="41"/>
      <c r="W1092" s="41"/>
      <c r="X1092" s="6"/>
      <c r="Y1092" s="6">
        <v>2016</v>
      </c>
      <c r="Z1092" s="6" t="s">
        <v>1629</v>
      </c>
    </row>
    <row r="1093" spans="1:26" ht="51" x14ac:dyDescent="0.2">
      <c r="A1093" s="6" t="s">
        <v>4494</v>
      </c>
      <c r="B1093" s="5" t="s">
        <v>32</v>
      </c>
      <c r="C1093" s="5" t="s">
        <v>4495</v>
      </c>
      <c r="D1093" s="5" t="s">
        <v>4496</v>
      </c>
      <c r="E1093" s="5" t="s">
        <v>4497</v>
      </c>
      <c r="F1093" s="5" t="s">
        <v>4498</v>
      </c>
      <c r="G1093" s="5" t="s">
        <v>4499</v>
      </c>
      <c r="H1093" s="5" t="s">
        <v>4500</v>
      </c>
      <c r="I1093" s="6" t="s">
        <v>60</v>
      </c>
      <c r="J1093" s="6">
        <v>0</v>
      </c>
      <c r="K1093" s="6">
        <v>430000000</v>
      </c>
      <c r="L1093" s="5" t="s">
        <v>40</v>
      </c>
      <c r="M1093" s="6" t="s">
        <v>94</v>
      </c>
      <c r="N1093" s="6" t="s">
        <v>42</v>
      </c>
      <c r="O1093" s="6" t="s">
        <v>43</v>
      </c>
      <c r="P1093" s="6" t="s">
        <v>303</v>
      </c>
      <c r="Q1093" s="6" t="s">
        <v>51</v>
      </c>
      <c r="R1093" s="6" t="s">
        <v>96</v>
      </c>
      <c r="S1093" s="6" t="s">
        <v>97</v>
      </c>
      <c r="T1093" s="41">
        <v>1</v>
      </c>
      <c r="U1093" s="41">
        <f>12136.5+250</f>
        <v>12386.5</v>
      </c>
      <c r="V1093" s="41"/>
      <c r="W1093" s="41"/>
      <c r="X1093" s="6"/>
      <c r="Y1093" s="6">
        <v>2016</v>
      </c>
      <c r="Z1093" s="6" t="s">
        <v>1629</v>
      </c>
    </row>
    <row r="1094" spans="1:26" ht="51" x14ac:dyDescent="0.2">
      <c r="A1094" s="6" t="s">
        <v>4501</v>
      </c>
      <c r="B1094" s="5" t="s">
        <v>32</v>
      </c>
      <c r="C1094" s="5" t="s">
        <v>4502</v>
      </c>
      <c r="D1094" s="5" t="s">
        <v>4128</v>
      </c>
      <c r="E1094" s="5" t="s">
        <v>4503</v>
      </c>
      <c r="F1094" s="5" t="s">
        <v>4504</v>
      </c>
      <c r="G1094" s="5" t="s">
        <v>4505</v>
      </c>
      <c r="H1094" s="5" t="s">
        <v>4506</v>
      </c>
      <c r="I1094" s="6" t="s">
        <v>39</v>
      </c>
      <c r="J1094" s="6">
        <v>0</v>
      </c>
      <c r="K1094" s="6">
        <v>430000000</v>
      </c>
      <c r="L1094" s="5" t="s">
        <v>40</v>
      </c>
      <c r="M1094" s="6" t="s">
        <v>94</v>
      </c>
      <c r="N1094" s="6" t="s">
        <v>42</v>
      </c>
      <c r="O1094" s="6" t="s">
        <v>43</v>
      </c>
      <c r="P1094" s="6" t="s">
        <v>303</v>
      </c>
      <c r="Q1094" s="6" t="s">
        <v>51</v>
      </c>
      <c r="R1094" s="6">
        <v>166</v>
      </c>
      <c r="S1094" s="6" t="s">
        <v>152</v>
      </c>
      <c r="T1094" s="41">
        <v>50</v>
      </c>
      <c r="U1094" s="41">
        <v>300</v>
      </c>
      <c r="V1094" s="41"/>
      <c r="W1094" s="41"/>
      <c r="X1094" s="6"/>
      <c r="Y1094" s="6">
        <v>2016</v>
      </c>
      <c r="Z1094" s="6" t="s">
        <v>1629</v>
      </c>
    </row>
    <row r="1095" spans="1:26" ht="51" x14ac:dyDescent="0.2">
      <c r="A1095" s="6" t="s">
        <v>4507</v>
      </c>
      <c r="B1095" s="5" t="s">
        <v>32</v>
      </c>
      <c r="C1095" s="5" t="s">
        <v>4508</v>
      </c>
      <c r="D1095" s="5" t="s">
        <v>2036</v>
      </c>
      <c r="E1095" s="5" t="s">
        <v>4509</v>
      </c>
      <c r="F1095" s="5" t="s">
        <v>2038</v>
      </c>
      <c r="G1095" s="5" t="s">
        <v>4509</v>
      </c>
      <c r="H1095" s="5" t="s">
        <v>4510</v>
      </c>
      <c r="I1095" s="6" t="s">
        <v>39</v>
      </c>
      <c r="J1095" s="6">
        <v>0</v>
      </c>
      <c r="K1095" s="6">
        <v>430000000</v>
      </c>
      <c r="L1095" s="5" t="s">
        <v>40</v>
      </c>
      <c r="M1095" s="6" t="s">
        <v>94</v>
      </c>
      <c r="N1095" s="6" t="s">
        <v>42</v>
      </c>
      <c r="O1095" s="6" t="s">
        <v>43</v>
      </c>
      <c r="P1095" s="6" t="s">
        <v>303</v>
      </c>
      <c r="Q1095" s="6" t="s">
        <v>51</v>
      </c>
      <c r="R1095" s="6">
        <v>166</v>
      </c>
      <c r="S1095" s="6" t="s">
        <v>152</v>
      </c>
      <c r="T1095" s="41">
        <v>30</v>
      </c>
      <c r="U1095" s="41">
        <v>2000</v>
      </c>
      <c r="V1095" s="41"/>
      <c r="W1095" s="41"/>
      <c r="X1095" s="6"/>
      <c r="Y1095" s="6">
        <v>2016</v>
      </c>
      <c r="Z1095" s="6" t="s">
        <v>1629</v>
      </c>
    </row>
    <row r="1096" spans="1:26" ht="89.25" x14ac:dyDescent="0.2">
      <c r="A1096" s="6" t="s">
        <v>4511</v>
      </c>
      <c r="B1096" s="5" t="s">
        <v>32</v>
      </c>
      <c r="C1096" s="5" t="s">
        <v>4512</v>
      </c>
      <c r="D1096" s="5" t="s">
        <v>4513</v>
      </c>
      <c r="E1096" s="5" t="s">
        <v>4514</v>
      </c>
      <c r="F1096" s="5" t="s">
        <v>4515</v>
      </c>
      <c r="G1096" s="5" t="s">
        <v>4516</v>
      </c>
      <c r="H1096" s="5" t="s">
        <v>4517</v>
      </c>
      <c r="I1096" s="6" t="s">
        <v>39</v>
      </c>
      <c r="J1096" s="6">
        <v>0</v>
      </c>
      <c r="K1096" s="6">
        <v>430000000</v>
      </c>
      <c r="L1096" s="5" t="s">
        <v>40</v>
      </c>
      <c r="M1096" s="6" t="s">
        <v>41</v>
      </c>
      <c r="N1096" s="6" t="s">
        <v>42</v>
      </c>
      <c r="O1096" s="6" t="s">
        <v>43</v>
      </c>
      <c r="P1096" s="6" t="s">
        <v>84</v>
      </c>
      <c r="Q1096" s="6" t="s">
        <v>51</v>
      </c>
      <c r="R1096" s="6" t="s">
        <v>96</v>
      </c>
      <c r="S1096" s="6" t="s">
        <v>97</v>
      </c>
      <c r="T1096" s="41">
        <v>5</v>
      </c>
      <c r="U1096" s="41">
        <v>20700</v>
      </c>
      <c r="V1096" s="41"/>
      <c r="W1096" s="41"/>
      <c r="X1096" s="6"/>
      <c r="Y1096" s="6">
        <v>2016</v>
      </c>
      <c r="Z1096" s="6" t="s">
        <v>1629</v>
      </c>
    </row>
    <row r="1097" spans="1:26" ht="63.75" x14ac:dyDescent="0.2">
      <c r="A1097" s="6" t="s">
        <v>4518</v>
      </c>
      <c r="B1097" s="5" t="s">
        <v>32</v>
      </c>
      <c r="C1097" s="5" t="s">
        <v>4435</v>
      </c>
      <c r="D1097" s="5" t="s">
        <v>2304</v>
      </c>
      <c r="E1097" s="5" t="s">
        <v>4519</v>
      </c>
      <c r="F1097" s="5" t="s">
        <v>4437</v>
      </c>
      <c r="G1097" s="5" t="s">
        <v>4520</v>
      </c>
      <c r="H1097" s="5" t="s">
        <v>4521</v>
      </c>
      <c r="I1097" s="6" t="s">
        <v>47</v>
      </c>
      <c r="J1097" s="6">
        <v>0</v>
      </c>
      <c r="K1097" s="6">
        <v>430000000</v>
      </c>
      <c r="L1097" s="5" t="s">
        <v>40</v>
      </c>
      <c r="M1097" s="6" t="s">
        <v>94</v>
      </c>
      <c r="N1097" s="6" t="s">
        <v>42</v>
      </c>
      <c r="O1097" s="6" t="s">
        <v>43</v>
      </c>
      <c r="P1097" s="6" t="s">
        <v>303</v>
      </c>
      <c r="Q1097" s="6" t="s">
        <v>51</v>
      </c>
      <c r="R1097" s="6" t="s">
        <v>96</v>
      </c>
      <c r="S1097" s="6" t="s">
        <v>97</v>
      </c>
      <c r="T1097" s="41">
        <v>4</v>
      </c>
      <c r="U1097" s="41">
        <v>86400</v>
      </c>
      <c r="V1097" s="41">
        <f>T1097*U1097</f>
        <v>345600</v>
      </c>
      <c r="W1097" s="41">
        <f>V1097*1.12</f>
        <v>387072.00000000006</v>
      </c>
      <c r="X1097" s="6"/>
      <c r="Y1097" s="6">
        <v>2016</v>
      </c>
      <c r="Z1097" s="42"/>
    </row>
    <row r="1098" spans="1:26" ht="63.75" x14ac:dyDescent="0.2">
      <c r="A1098" s="6" t="s">
        <v>4522</v>
      </c>
      <c r="B1098" s="5" t="s">
        <v>32</v>
      </c>
      <c r="C1098" s="5" t="s">
        <v>4523</v>
      </c>
      <c r="D1098" s="5" t="s">
        <v>4524</v>
      </c>
      <c r="E1098" s="5" t="s">
        <v>4525</v>
      </c>
      <c r="F1098" s="5" t="s">
        <v>4526</v>
      </c>
      <c r="G1098" s="5" t="s">
        <v>4527</v>
      </c>
      <c r="H1098" s="5" t="s">
        <v>4528</v>
      </c>
      <c r="I1098" s="6" t="s">
        <v>39</v>
      </c>
      <c r="J1098" s="6">
        <v>0</v>
      </c>
      <c r="K1098" s="6">
        <v>430000000</v>
      </c>
      <c r="L1098" s="5" t="s">
        <v>40</v>
      </c>
      <c r="M1098" s="6" t="s">
        <v>94</v>
      </c>
      <c r="N1098" s="6" t="s">
        <v>42</v>
      </c>
      <c r="O1098" s="6" t="s">
        <v>43</v>
      </c>
      <c r="P1098" s="6" t="s">
        <v>303</v>
      </c>
      <c r="Q1098" s="6" t="s">
        <v>51</v>
      </c>
      <c r="R1098" s="6" t="s">
        <v>96</v>
      </c>
      <c r="S1098" s="6" t="s">
        <v>97</v>
      </c>
      <c r="T1098" s="41">
        <v>2</v>
      </c>
      <c r="U1098" s="41">
        <v>115560</v>
      </c>
      <c r="V1098" s="41"/>
      <c r="W1098" s="41"/>
      <c r="X1098" s="6"/>
      <c r="Y1098" s="6">
        <v>2016</v>
      </c>
      <c r="Z1098" s="6" t="s">
        <v>1629</v>
      </c>
    </row>
    <row r="1099" spans="1:26" ht="63.75" x14ac:dyDescent="0.2">
      <c r="A1099" s="6" t="s">
        <v>4529</v>
      </c>
      <c r="B1099" s="5" t="s">
        <v>32</v>
      </c>
      <c r="C1099" s="5" t="s">
        <v>4530</v>
      </c>
      <c r="D1099" s="5" t="s">
        <v>4531</v>
      </c>
      <c r="E1099" s="5" t="s">
        <v>4532</v>
      </c>
      <c r="F1099" s="5" t="s">
        <v>4533</v>
      </c>
      <c r="G1099" s="5" t="s">
        <v>4534</v>
      </c>
      <c r="H1099" s="5" t="s">
        <v>4535</v>
      </c>
      <c r="I1099" s="6" t="s">
        <v>60</v>
      </c>
      <c r="J1099" s="6">
        <v>0</v>
      </c>
      <c r="K1099" s="6">
        <v>430000000</v>
      </c>
      <c r="L1099" s="5" t="s">
        <v>40</v>
      </c>
      <c r="M1099" s="6" t="s">
        <v>94</v>
      </c>
      <c r="N1099" s="6" t="s">
        <v>42</v>
      </c>
      <c r="O1099" s="6" t="s">
        <v>43</v>
      </c>
      <c r="P1099" s="6" t="s">
        <v>303</v>
      </c>
      <c r="Q1099" s="6" t="s">
        <v>51</v>
      </c>
      <c r="R1099" s="6" t="s">
        <v>96</v>
      </c>
      <c r="S1099" s="6" t="s">
        <v>97</v>
      </c>
      <c r="T1099" s="41">
        <v>1</v>
      </c>
      <c r="U1099" s="41">
        <v>67500</v>
      </c>
      <c r="V1099" s="41"/>
      <c r="W1099" s="41"/>
      <c r="X1099" s="6"/>
      <c r="Y1099" s="6">
        <v>2016</v>
      </c>
      <c r="Z1099" s="6" t="s">
        <v>1629</v>
      </c>
    </row>
    <row r="1100" spans="1:26" ht="51" x14ac:dyDescent="0.2">
      <c r="A1100" s="6" t="s">
        <v>4536</v>
      </c>
      <c r="B1100" s="5" t="s">
        <v>32</v>
      </c>
      <c r="C1100" s="5" t="s">
        <v>4530</v>
      </c>
      <c r="D1100" s="5" t="s">
        <v>4531</v>
      </c>
      <c r="E1100" s="5" t="s">
        <v>4537</v>
      </c>
      <c r="F1100" s="5" t="s">
        <v>4533</v>
      </c>
      <c r="G1100" s="5" t="s">
        <v>4538</v>
      </c>
      <c r="H1100" s="5" t="s">
        <v>4539</v>
      </c>
      <c r="I1100" s="6" t="s">
        <v>60</v>
      </c>
      <c r="J1100" s="6">
        <v>0</v>
      </c>
      <c r="K1100" s="6">
        <v>430000000</v>
      </c>
      <c r="L1100" s="5" t="s">
        <v>40</v>
      </c>
      <c r="M1100" s="6" t="s">
        <v>94</v>
      </c>
      <c r="N1100" s="6" t="s">
        <v>42</v>
      </c>
      <c r="O1100" s="6" t="s">
        <v>43</v>
      </c>
      <c r="P1100" s="6" t="s">
        <v>303</v>
      </c>
      <c r="Q1100" s="6" t="s">
        <v>51</v>
      </c>
      <c r="R1100" s="6" t="s">
        <v>96</v>
      </c>
      <c r="S1100" s="6" t="s">
        <v>97</v>
      </c>
      <c r="T1100" s="41">
        <v>2</v>
      </c>
      <c r="U1100" s="41">
        <v>36040.275000000001</v>
      </c>
      <c r="V1100" s="41"/>
      <c r="W1100" s="41"/>
      <c r="X1100" s="6"/>
      <c r="Y1100" s="6">
        <v>2016</v>
      </c>
      <c r="Z1100" s="6" t="s">
        <v>1629</v>
      </c>
    </row>
    <row r="1101" spans="1:26" ht="51" x14ac:dyDescent="0.2">
      <c r="A1101" s="6" t="s">
        <v>4540</v>
      </c>
      <c r="B1101" s="5" t="s">
        <v>32</v>
      </c>
      <c r="C1101" s="5" t="s">
        <v>4541</v>
      </c>
      <c r="D1101" s="5" t="s">
        <v>4542</v>
      </c>
      <c r="E1101" s="5" t="s">
        <v>4543</v>
      </c>
      <c r="F1101" s="5" t="s">
        <v>4544</v>
      </c>
      <c r="G1101" s="5" t="s">
        <v>4543</v>
      </c>
      <c r="H1101" s="5" t="s">
        <v>4545</v>
      </c>
      <c r="I1101" s="6" t="s">
        <v>47</v>
      </c>
      <c r="J1101" s="6">
        <v>80</v>
      </c>
      <c r="K1101" s="6">
        <v>430000000</v>
      </c>
      <c r="L1101" s="5" t="s">
        <v>40</v>
      </c>
      <c r="M1101" s="6" t="s">
        <v>94</v>
      </c>
      <c r="N1101" s="6" t="s">
        <v>42</v>
      </c>
      <c r="O1101" s="6" t="s">
        <v>43</v>
      </c>
      <c r="P1101" s="6" t="s">
        <v>303</v>
      </c>
      <c r="Q1101" s="6" t="s">
        <v>45</v>
      </c>
      <c r="R1101" s="6" t="s">
        <v>1788</v>
      </c>
      <c r="S1101" s="6" t="s">
        <v>1789</v>
      </c>
      <c r="T1101" s="41">
        <v>142</v>
      </c>
      <c r="U1101" s="41">
        <v>149498.59154929599</v>
      </c>
      <c r="V1101" s="41"/>
      <c r="W1101" s="41"/>
      <c r="X1101" s="6" t="s">
        <v>47</v>
      </c>
      <c r="Y1101" s="6">
        <v>2016</v>
      </c>
      <c r="Z1101" s="6" t="s">
        <v>1629</v>
      </c>
    </row>
    <row r="1102" spans="1:26" ht="51" x14ac:dyDescent="0.2">
      <c r="A1102" s="6" t="s">
        <v>4546</v>
      </c>
      <c r="B1102" s="5" t="s">
        <v>32</v>
      </c>
      <c r="C1102" s="5" t="s">
        <v>4547</v>
      </c>
      <c r="D1102" s="5" t="s">
        <v>4542</v>
      </c>
      <c r="E1102" s="5" t="s">
        <v>4548</v>
      </c>
      <c r="F1102" s="5" t="s">
        <v>4549</v>
      </c>
      <c r="G1102" s="5" t="s">
        <v>4548</v>
      </c>
      <c r="H1102" s="5" t="s">
        <v>4550</v>
      </c>
      <c r="I1102" s="6" t="s">
        <v>47</v>
      </c>
      <c r="J1102" s="6">
        <v>0</v>
      </c>
      <c r="K1102" s="6">
        <v>430000000</v>
      </c>
      <c r="L1102" s="5" t="s">
        <v>40</v>
      </c>
      <c r="M1102" s="6" t="s">
        <v>94</v>
      </c>
      <c r="N1102" s="6" t="s">
        <v>42</v>
      </c>
      <c r="O1102" s="6" t="s">
        <v>43</v>
      </c>
      <c r="P1102" s="6" t="s">
        <v>303</v>
      </c>
      <c r="Q1102" s="6" t="s">
        <v>51</v>
      </c>
      <c r="R1102" s="6" t="s">
        <v>1788</v>
      </c>
      <c r="S1102" s="6" t="s">
        <v>1789</v>
      </c>
      <c r="T1102" s="41">
        <v>258</v>
      </c>
      <c r="U1102" s="41">
        <v>163502.79999999999</v>
      </c>
      <c r="V1102" s="41">
        <f>T1102*U1102</f>
        <v>42183722.399999999</v>
      </c>
      <c r="W1102" s="41">
        <f>V1102*1.12</f>
        <v>47245769.088</v>
      </c>
      <c r="X1102" s="6"/>
      <c r="Y1102" s="6">
        <v>2016</v>
      </c>
      <c r="Z1102" s="42"/>
    </row>
    <row r="1103" spans="1:26" ht="63.75" x14ac:dyDescent="0.2">
      <c r="A1103" s="6" t="s">
        <v>4551</v>
      </c>
      <c r="B1103" s="5" t="s">
        <v>32</v>
      </c>
      <c r="C1103" s="5" t="s">
        <v>4552</v>
      </c>
      <c r="D1103" s="5" t="s">
        <v>4553</v>
      </c>
      <c r="E1103" s="5" t="s">
        <v>4554</v>
      </c>
      <c r="F1103" s="5" t="s">
        <v>4555</v>
      </c>
      <c r="G1103" s="5" t="s">
        <v>4556</v>
      </c>
      <c r="H1103" s="5" t="s">
        <v>4557</v>
      </c>
      <c r="I1103" s="6" t="s">
        <v>60</v>
      </c>
      <c r="J1103" s="6">
        <v>0</v>
      </c>
      <c r="K1103" s="6">
        <v>430000000</v>
      </c>
      <c r="L1103" s="5" t="s">
        <v>40</v>
      </c>
      <c r="M1103" s="6" t="s">
        <v>94</v>
      </c>
      <c r="N1103" s="6" t="s">
        <v>42</v>
      </c>
      <c r="O1103" s="6" t="s">
        <v>43</v>
      </c>
      <c r="P1103" s="6" t="s">
        <v>303</v>
      </c>
      <c r="Q1103" s="6" t="s">
        <v>51</v>
      </c>
      <c r="R1103" s="6" t="s">
        <v>96</v>
      </c>
      <c r="S1103" s="6" t="s">
        <v>97</v>
      </c>
      <c r="T1103" s="41">
        <v>42</v>
      </c>
      <c r="U1103" s="41">
        <v>19500</v>
      </c>
      <c r="V1103" s="41">
        <f>T1103*U1103</f>
        <v>819000</v>
      </c>
      <c r="W1103" s="41">
        <f>V1103*1.12</f>
        <v>917280.00000000012</v>
      </c>
      <c r="X1103" s="6"/>
      <c r="Y1103" s="6">
        <v>2016</v>
      </c>
      <c r="Z1103" s="42"/>
    </row>
    <row r="1104" spans="1:26" ht="51" x14ac:dyDescent="0.2">
      <c r="A1104" s="6" t="s">
        <v>4558</v>
      </c>
      <c r="B1104" s="5" t="s">
        <v>32</v>
      </c>
      <c r="C1104" s="5" t="s">
        <v>4552</v>
      </c>
      <c r="D1104" s="5" t="s">
        <v>4553</v>
      </c>
      <c r="E1104" s="5" t="s">
        <v>4559</v>
      </c>
      <c r="F1104" s="5" t="s">
        <v>4555</v>
      </c>
      <c r="G1104" s="5" t="s">
        <v>4560</v>
      </c>
      <c r="H1104" s="5" t="s">
        <v>4561</v>
      </c>
      <c r="I1104" s="6" t="s">
        <v>60</v>
      </c>
      <c r="J1104" s="6">
        <v>0</v>
      </c>
      <c r="K1104" s="6">
        <v>430000000</v>
      </c>
      <c r="L1104" s="5" t="s">
        <v>40</v>
      </c>
      <c r="M1104" s="6" t="s">
        <v>41</v>
      </c>
      <c r="N1104" s="6" t="s">
        <v>95</v>
      </c>
      <c r="O1104" s="6" t="s">
        <v>43</v>
      </c>
      <c r="P1104" s="6" t="s">
        <v>44</v>
      </c>
      <c r="Q1104" s="6" t="s">
        <v>51</v>
      </c>
      <c r="R1104" s="6" t="s">
        <v>75</v>
      </c>
      <c r="S1104" s="6" t="s">
        <v>76</v>
      </c>
      <c r="T1104" s="41">
        <v>4</v>
      </c>
      <c r="U1104" s="41">
        <v>19500</v>
      </c>
      <c r="V1104" s="41">
        <f>T1104*U1104</f>
        <v>78000</v>
      </c>
      <c r="W1104" s="41">
        <f>V1104*1.12</f>
        <v>87360.000000000015</v>
      </c>
      <c r="X1104" s="6"/>
      <c r="Y1104" s="6">
        <v>2016</v>
      </c>
      <c r="Z1104" s="42"/>
    </row>
    <row r="1105" spans="1:26" ht="63.75" x14ac:dyDescent="0.2">
      <c r="A1105" s="6" t="s">
        <v>4562</v>
      </c>
      <c r="B1105" s="5" t="s">
        <v>32</v>
      </c>
      <c r="C1105" s="5" t="s">
        <v>4563</v>
      </c>
      <c r="D1105" s="5" t="s">
        <v>4564</v>
      </c>
      <c r="E1105" s="5" t="s">
        <v>4565</v>
      </c>
      <c r="F1105" s="5" t="s">
        <v>4566</v>
      </c>
      <c r="G1105" s="5" t="s">
        <v>4567</v>
      </c>
      <c r="H1105" s="5" t="s">
        <v>4568</v>
      </c>
      <c r="I1105" s="6" t="s">
        <v>39</v>
      </c>
      <c r="J1105" s="6">
        <v>0</v>
      </c>
      <c r="K1105" s="6">
        <v>430000000</v>
      </c>
      <c r="L1105" s="5" t="s">
        <v>40</v>
      </c>
      <c r="M1105" s="6" t="s">
        <v>41</v>
      </c>
      <c r="N1105" s="6" t="s">
        <v>42</v>
      </c>
      <c r="O1105" s="6" t="s">
        <v>43</v>
      </c>
      <c r="P1105" s="6" t="s">
        <v>303</v>
      </c>
      <c r="Q1105" s="6" t="s">
        <v>51</v>
      </c>
      <c r="R1105" s="6" t="s">
        <v>96</v>
      </c>
      <c r="S1105" s="6" t="s">
        <v>97</v>
      </c>
      <c r="T1105" s="41">
        <v>42</v>
      </c>
      <c r="U1105" s="41">
        <v>17000</v>
      </c>
      <c r="V1105" s="41">
        <f>T1105*U1105</f>
        <v>714000</v>
      </c>
      <c r="W1105" s="41">
        <f>V1105*1.12</f>
        <v>799680.00000000012</v>
      </c>
      <c r="X1105" s="6"/>
      <c r="Y1105" s="6">
        <v>2016</v>
      </c>
      <c r="Z1105" s="42"/>
    </row>
    <row r="1106" spans="1:26" ht="51" x14ac:dyDescent="0.2">
      <c r="A1106" s="6" t="s">
        <v>4569</v>
      </c>
      <c r="B1106" s="5" t="s">
        <v>32</v>
      </c>
      <c r="C1106" s="5" t="s">
        <v>4570</v>
      </c>
      <c r="D1106" s="5" t="s">
        <v>209</v>
      </c>
      <c r="E1106" s="5" t="s">
        <v>4571</v>
      </c>
      <c r="F1106" s="5" t="s">
        <v>4572</v>
      </c>
      <c r="G1106" s="5" t="s">
        <v>4573</v>
      </c>
      <c r="H1106" s="5" t="s">
        <v>4574</v>
      </c>
      <c r="I1106" s="6" t="s">
        <v>60</v>
      </c>
      <c r="J1106" s="6">
        <v>0</v>
      </c>
      <c r="K1106" s="6">
        <v>430000000</v>
      </c>
      <c r="L1106" s="5" t="s">
        <v>40</v>
      </c>
      <c r="M1106" s="6" t="s">
        <v>41</v>
      </c>
      <c r="N1106" s="6" t="s">
        <v>42</v>
      </c>
      <c r="O1106" s="6" t="s">
        <v>43</v>
      </c>
      <c r="P1106" s="6" t="s">
        <v>303</v>
      </c>
      <c r="Q1106" s="6" t="s">
        <v>51</v>
      </c>
      <c r="R1106" s="6" t="s">
        <v>96</v>
      </c>
      <c r="S1106" s="6" t="s">
        <v>97</v>
      </c>
      <c r="T1106" s="41">
        <v>70</v>
      </c>
      <c r="U1106" s="41">
        <v>2400</v>
      </c>
      <c r="V1106" s="41"/>
      <c r="W1106" s="41"/>
      <c r="X1106" s="6"/>
      <c r="Y1106" s="6">
        <v>2016</v>
      </c>
      <c r="Z1106" s="5"/>
    </row>
    <row r="1107" spans="1:26" ht="51" x14ac:dyDescent="0.2">
      <c r="A1107" s="6" t="s">
        <v>4575</v>
      </c>
      <c r="B1107" s="5" t="s">
        <v>32</v>
      </c>
      <c r="C1107" s="5" t="s">
        <v>4570</v>
      </c>
      <c r="D1107" s="5" t="s">
        <v>209</v>
      </c>
      <c r="E1107" s="5" t="s">
        <v>4571</v>
      </c>
      <c r="F1107" s="5" t="s">
        <v>4572</v>
      </c>
      <c r="G1107" s="5" t="s">
        <v>4573</v>
      </c>
      <c r="H1107" s="5" t="s">
        <v>4574</v>
      </c>
      <c r="I1107" s="6" t="s">
        <v>60</v>
      </c>
      <c r="J1107" s="6">
        <v>0</v>
      </c>
      <c r="K1107" s="6">
        <v>430000000</v>
      </c>
      <c r="L1107" s="5" t="s">
        <v>40</v>
      </c>
      <c r="M1107" s="6" t="s">
        <v>591</v>
      </c>
      <c r="N1107" s="6" t="s">
        <v>42</v>
      </c>
      <c r="O1107" s="6" t="s">
        <v>43</v>
      </c>
      <c r="P1107" s="6" t="s">
        <v>303</v>
      </c>
      <c r="Q1107" s="6" t="s">
        <v>51</v>
      </c>
      <c r="R1107" s="6" t="s">
        <v>96</v>
      </c>
      <c r="S1107" s="6" t="s">
        <v>97</v>
      </c>
      <c r="T1107" s="41">
        <v>50</v>
      </c>
      <c r="U1107" s="41">
        <v>2400</v>
      </c>
      <c r="V1107" s="41">
        <f>T1107*U1107</f>
        <v>120000</v>
      </c>
      <c r="W1107" s="41">
        <f>V1107*1.12</f>
        <v>134400</v>
      </c>
      <c r="X1107" s="6"/>
      <c r="Y1107" s="6">
        <v>2016</v>
      </c>
      <c r="Z1107" s="6" t="s">
        <v>592</v>
      </c>
    </row>
    <row r="1108" spans="1:26" ht="51" x14ac:dyDescent="0.2">
      <c r="A1108" s="6" t="s">
        <v>4576</v>
      </c>
      <c r="B1108" s="5" t="s">
        <v>32</v>
      </c>
      <c r="C1108" s="5" t="s">
        <v>4570</v>
      </c>
      <c r="D1108" s="5" t="s">
        <v>4577</v>
      </c>
      <c r="E1108" s="5" t="s">
        <v>4578</v>
      </c>
      <c r="F1108" s="5" t="s">
        <v>4572</v>
      </c>
      <c r="G1108" s="5" t="s">
        <v>4579</v>
      </c>
      <c r="H1108" s="5" t="s">
        <v>4580</v>
      </c>
      <c r="I1108" s="6" t="s">
        <v>60</v>
      </c>
      <c r="J1108" s="6">
        <v>0</v>
      </c>
      <c r="K1108" s="6">
        <v>430000000</v>
      </c>
      <c r="L1108" s="5" t="s">
        <v>40</v>
      </c>
      <c r="M1108" s="6" t="s">
        <v>41</v>
      </c>
      <c r="N1108" s="6" t="s">
        <v>42</v>
      </c>
      <c r="O1108" s="6" t="s">
        <v>43</v>
      </c>
      <c r="P1108" s="6" t="s">
        <v>303</v>
      </c>
      <c r="Q1108" s="6" t="s">
        <v>51</v>
      </c>
      <c r="R1108" s="6" t="s">
        <v>96</v>
      </c>
      <c r="S1108" s="6" t="s">
        <v>97</v>
      </c>
      <c r="T1108" s="41">
        <v>140</v>
      </c>
      <c r="U1108" s="41">
        <v>2000</v>
      </c>
      <c r="V1108" s="41"/>
      <c r="W1108" s="41"/>
      <c r="X1108" s="6"/>
      <c r="Y1108" s="6">
        <v>2016</v>
      </c>
      <c r="Z1108" s="5"/>
    </row>
    <row r="1109" spans="1:26" ht="51" x14ac:dyDescent="0.2">
      <c r="A1109" s="6" t="s">
        <v>4581</v>
      </c>
      <c r="B1109" s="5" t="s">
        <v>32</v>
      </c>
      <c r="C1109" s="5" t="s">
        <v>4570</v>
      </c>
      <c r="D1109" s="5" t="s">
        <v>4577</v>
      </c>
      <c r="E1109" s="5" t="s">
        <v>4578</v>
      </c>
      <c r="F1109" s="5" t="s">
        <v>4572</v>
      </c>
      <c r="G1109" s="5" t="s">
        <v>4579</v>
      </c>
      <c r="H1109" s="5" t="s">
        <v>4580</v>
      </c>
      <c r="I1109" s="6" t="s">
        <v>60</v>
      </c>
      <c r="J1109" s="6">
        <v>0</v>
      </c>
      <c r="K1109" s="6">
        <v>430000000</v>
      </c>
      <c r="L1109" s="5" t="s">
        <v>40</v>
      </c>
      <c r="M1109" s="6" t="s">
        <v>591</v>
      </c>
      <c r="N1109" s="6" t="s">
        <v>42</v>
      </c>
      <c r="O1109" s="6" t="s">
        <v>43</v>
      </c>
      <c r="P1109" s="6" t="s">
        <v>303</v>
      </c>
      <c r="Q1109" s="6" t="s">
        <v>51</v>
      </c>
      <c r="R1109" s="6" t="s">
        <v>96</v>
      </c>
      <c r="S1109" s="6" t="s">
        <v>97</v>
      </c>
      <c r="T1109" s="41">
        <v>50</v>
      </c>
      <c r="U1109" s="41">
        <v>2000</v>
      </c>
      <c r="V1109" s="41">
        <f>T1109*U1109</f>
        <v>100000</v>
      </c>
      <c r="W1109" s="41">
        <f>V1109*1.12</f>
        <v>112000.00000000001</v>
      </c>
      <c r="X1109" s="6"/>
      <c r="Y1109" s="6">
        <v>2016</v>
      </c>
      <c r="Z1109" s="6" t="s">
        <v>592</v>
      </c>
    </row>
    <row r="1110" spans="1:26" ht="102" x14ac:dyDescent="0.2">
      <c r="A1110" s="6" t="s">
        <v>4582</v>
      </c>
      <c r="B1110" s="5" t="s">
        <v>32</v>
      </c>
      <c r="C1110" s="5" t="s">
        <v>1264</v>
      </c>
      <c r="D1110" s="5" t="s">
        <v>1265</v>
      </c>
      <c r="E1110" s="5" t="s">
        <v>4583</v>
      </c>
      <c r="F1110" s="5" t="s">
        <v>1267</v>
      </c>
      <c r="G1110" s="5" t="s">
        <v>4584</v>
      </c>
      <c r="H1110" s="5" t="s">
        <v>4585</v>
      </c>
      <c r="I1110" s="6" t="s">
        <v>47</v>
      </c>
      <c r="J1110" s="6">
        <v>0</v>
      </c>
      <c r="K1110" s="6">
        <v>430000000</v>
      </c>
      <c r="L1110" s="5" t="s">
        <v>40</v>
      </c>
      <c r="M1110" s="6" t="s">
        <v>94</v>
      </c>
      <c r="N1110" s="6" t="s">
        <v>42</v>
      </c>
      <c r="O1110" s="6" t="s">
        <v>43</v>
      </c>
      <c r="P1110" s="6" t="s">
        <v>303</v>
      </c>
      <c r="Q1110" s="6" t="s">
        <v>51</v>
      </c>
      <c r="R1110" s="6" t="s">
        <v>96</v>
      </c>
      <c r="S1110" s="6" t="s">
        <v>97</v>
      </c>
      <c r="T1110" s="41">
        <v>1</v>
      </c>
      <c r="U1110" s="41">
        <v>108000</v>
      </c>
      <c r="V1110" s="41"/>
      <c r="W1110" s="41"/>
      <c r="X1110" s="6"/>
      <c r="Y1110" s="6">
        <v>2016</v>
      </c>
      <c r="Z1110" s="6" t="s">
        <v>1629</v>
      </c>
    </row>
    <row r="1111" spans="1:26" ht="76.5" x14ac:dyDescent="0.2">
      <c r="A1111" s="6" t="s">
        <v>4586</v>
      </c>
      <c r="B1111" s="5" t="s">
        <v>32</v>
      </c>
      <c r="C1111" s="5" t="s">
        <v>4587</v>
      </c>
      <c r="D1111" s="5" t="s">
        <v>4588</v>
      </c>
      <c r="E1111" s="5" t="s">
        <v>4589</v>
      </c>
      <c r="F1111" s="5" t="s">
        <v>4590</v>
      </c>
      <c r="G1111" s="5" t="s">
        <v>4591</v>
      </c>
      <c r="H1111" s="5" t="s">
        <v>4592</v>
      </c>
      <c r="I1111" s="6" t="s">
        <v>60</v>
      </c>
      <c r="J1111" s="6">
        <v>0</v>
      </c>
      <c r="K1111" s="6">
        <v>430000000</v>
      </c>
      <c r="L1111" s="5" t="s">
        <v>40</v>
      </c>
      <c r="M1111" s="6" t="s">
        <v>94</v>
      </c>
      <c r="N1111" s="6" t="s">
        <v>42</v>
      </c>
      <c r="O1111" s="6" t="s">
        <v>43</v>
      </c>
      <c r="P1111" s="6" t="s">
        <v>303</v>
      </c>
      <c r="Q1111" s="6" t="s">
        <v>51</v>
      </c>
      <c r="R1111" s="6" t="s">
        <v>96</v>
      </c>
      <c r="S1111" s="6" t="s">
        <v>97</v>
      </c>
      <c r="T1111" s="41">
        <v>1</v>
      </c>
      <c r="U1111" s="41">
        <v>94500</v>
      </c>
      <c r="V1111" s="41"/>
      <c r="W1111" s="41"/>
      <c r="X1111" s="6"/>
      <c r="Y1111" s="6">
        <v>2016</v>
      </c>
      <c r="Z1111" s="6" t="s">
        <v>1629</v>
      </c>
    </row>
    <row r="1112" spans="1:26" ht="51" x14ac:dyDescent="0.2">
      <c r="A1112" s="6" t="s">
        <v>4593</v>
      </c>
      <c r="B1112" s="5" t="s">
        <v>32</v>
      </c>
      <c r="C1112" s="5" t="s">
        <v>4594</v>
      </c>
      <c r="D1112" s="5" t="s">
        <v>4595</v>
      </c>
      <c r="E1112" s="5" t="s">
        <v>4596</v>
      </c>
      <c r="F1112" s="5" t="s">
        <v>4597</v>
      </c>
      <c r="G1112" s="5" t="s">
        <v>4579</v>
      </c>
      <c r="H1112" s="5" t="s">
        <v>4598</v>
      </c>
      <c r="I1112" s="6" t="s">
        <v>39</v>
      </c>
      <c r="J1112" s="6">
        <v>0</v>
      </c>
      <c r="K1112" s="6">
        <v>430000000</v>
      </c>
      <c r="L1112" s="5" t="s">
        <v>40</v>
      </c>
      <c r="M1112" s="6" t="s">
        <v>94</v>
      </c>
      <c r="N1112" s="6" t="s">
        <v>42</v>
      </c>
      <c r="O1112" s="6" t="s">
        <v>43</v>
      </c>
      <c r="P1112" s="6" t="s">
        <v>303</v>
      </c>
      <c r="Q1112" s="6" t="s">
        <v>51</v>
      </c>
      <c r="R1112" s="6" t="s">
        <v>96</v>
      </c>
      <c r="S1112" s="6" t="s">
        <v>97</v>
      </c>
      <c r="T1112" s="41">
        <v>20</v>
      </c>
      <c r="U1112" s="41">
        <v>2000</v>
      </c>
      <c r="V1112" s="41">
        <f>T1112*U1112</f>
        <v>40000</v>
      </c>
      <c r="W1112" s="41">
        <f>V1112*1.12</f>
        <v>44800.000000000007</v>
      </c>
      <c r="X1112" s="6"/>
      <c r="Y1112" s="6">
        <v>2016</v>
      </c>
      <c r="Z1112" s="42"/>
    </row>
    <row r="1113" spans="1:26" ht="242.25" x14ac:dyDescent="0.2">
      <c r="A1113" s="6" t="s">
        <v>4599</v>
      </c>
      <c r="B1113" s="5" t="s">
        <v>32</v>
      </c>
      <c r="C1113" s="5" t="s">
        <v>4600</v>
      </c>
      <c r="D1113" s="5" t="s">
        <v>4601</v>
      </c>
      <c r="E1113" s="5" t="s">
        <v>4602</v>
      </c>
      <c r="F1113" s="5" t="s">
        <v>4603</v>
      </c>
      <c r="G1113" s="5" t="s">
        <v>4604</v>
      </c>
      <c r="H1113" s="5" t="s">
        <v>4605</v>
      </c>
      <c r="I1113" s="6" t="s">
        <v>39</v>
      </c>
      <c r="J1113" s="6">
        <v>0</v>
      </c>
      <c r="K1113" s="6">
        <v>430000000</v>
      </c>
      <c r="L1113" s="5" t="s">
        <v>40</v>
      </c>
      <c r="M1113" s="6" t="s">
        <v>94</v>
      </c>
      <c r="N1113" s="6" t="s">
        <v>42</v>
      </c>
      <c r="O1113" s="6" t="s">
        <v>43</v>
      </c>
      <c r="P1113" s="6" t="s">
        <v>303</v>
      </c>
      <c r="Q1113" s="6" t="s">
        <v>51</v>
      </c>
      <c r="R1113" s="6" t="s">
        <v>96</v>
      </c>
      <c r="S1113" s="6" t="s">
        <v>97</v>
      </c>
      <c r="T1113" s="41">
        <v>3</v>
      </c>
      <c r="U1113" s="41">
        <v>67500</v>
      </c>
      <c r="V1113" s="41"/>
      <c r="W1113" s="41"/>
      <c r="X1113" s="6"/>
      <c r="Y1113" s="6">
        <v>2016</v>
      </c>
      <c r="Z1113" s="6" t="s">
        <v>1629</v>
      </c>
    </row>
    <row r="1114" spans="1:26" ht="89.25" x14ac:dyDescent="0.2">
      <c r="A1114" s="6" t="s">
        <v>4606</v>
      </c>
      <c r="B1114" s="5" t="s">
        <v>32</v>
      </c>
      <c r="C1114" s="5" t="s">
        <v>4607</v>
      </c>
      <c r="D1114" s="5" t="s">
        <v>4608</v>
      </c>
      <c r="E1114" s="5" t="s">
        <v>4609</v>
      </c>
      <c r="F1114" s="5" t="s">
        <v>4610</v>
      </c>
      <c r="G1114" s="5" t="s">
        <v>4611</v>
      </c>
      <c r="H1114" s="5" t="s">
        <v>4612</v>
      </c>
      <c r="I1114" s="6" t="s">
        <v>60</v>
      </c>
      <c r="J1114" s="6">
        <v>0</v>
      </c>
      <c r="K1114" s="6">
        <v>430000000</v>
      </c>
      <c r="L1114" s="5" t="s">
        <v>40</v>
      </c>
      <c r="M1114" s="6" t="s">
        <v>94</v>
      </c>
      <c r="N1114" s="6" t="s">
        <v>42</v>
      </c>
      <c r="O1114" s="6" t="s">
        <v>43</v>
      </c>
      <c r="P1114" s="6" t="s">
        <v>303</v>
      </c>
      <c r="Q1114" s="6" t="s">
        <v>51</v>
      </c>
      <c r="R1114" s="6" t="s">
        <v>96</v>
      </c>
      <c r="S1114" s="6" t="s">
        <v>97</v>
      </c>
      <c r="T1114" s="41">
        <v>2</v>
      </c>
      <c r="U1114" s="41">
        <v>40500</v>
      </c>
      <c r="V1114" s="41"/>
      <c r="W1114" s="41"/>
      <c r="X1114" s="6"/>
      <c r="Y1114" s="6">
        <v>2016</v>
      </c>
      <c r="Z1114" s="6" t="s">
        <v>1629</v>
      </c>
    </row>
    <row r="1115" spans="1:26" ht="140.25" x14ac:dyDescent="0.2">
      <c r="A1115" s="6" t="s">
        <v>4613</v>
      </c>
      <c r="B1115" s="5" t="s">
        <v>32</v>
      </c>
      <c r="C1115" s="5" t="s">
        <v>4614</v>
      </c>
      <c r="D1115" s="5" t="s">
        <v>4615</v>
      </c>
      <c r="E1115" s="5" t="s">
        <v>4616</v>
      </c>
      <c r="F1115" s="5" t="s">
        <v>4617</v>
      </c>
      <c r="G1115" s="5" t="s">
        <v>4618</v>
      </c>
      <c r="H1115" s="5" t="s">
        <v>4619</v>
      </c>
      <c r="I1115" s="6" t="s">
        <v>60</v>
      </c>
      <c r="J1115" s="6">
        <v>0</v>
      </c>
      <c r="K1115" s="6">
        <v>430000000</v>
      </c>
      <c r="L1115" s="5" t="s">
        <v>40</v>
      </c>
      <c r="M1115" s="6" t="s">
        <v>94</v>
      </c>
      <c r="N1115" s="6" t="s">
        <v>42</v>
      </c>
      <c r="O1115" s="6" t="s">
        <v>43</v>
      </c>
      <c r="P1115" s="6" t="s">
        <v>303</v>
      </c>
      <c r="Q1115" s="6" t="s">
        <v>51</v>
      </c>
      <c r="R1115" s="6" t="s">
        <v>96</v>
      </c>
      <c r="S1115" s="6" t="s">
        <v>97</v>
      </c>
      <c r="T1115" s="41">
        <v>10</v>
      </c>
      <c r="U1115" s="41">
        <v>29541</v>
      </c>
      <c r="V1115" s="41"/>
      <c r="W1115" s="41"/>
      <c r="X1115" s="6"/>
      <c r="Y1115" s="6">
        <v>2016</v>
      </c>
      <c r="Z1115" s="6" t="s">
        <v>1629</v>
      </c>
    </row>
    <row r="1116" spans="1:26" ht="51" x14ac:dyDescent="0.2">
      <c r="A1116" s="6" t="s">
        <v>4620</v>
      </c>
      <c r="B1116" s="5" t="s">
        <v>32</v>
      </c>
      <c r="C1116" s="5" t="s">
        <v>4621</v>
      </c>
      <c r="D1116" s="5" t="s">
        <v>4615</v>
      </c>
      <c r="E1116" s="5" t="s">
        <v>4622</v>
      </c>
      <c r="F1116" s="5" t="s">
        <v>4623</v>
      </c>
      <c r="G1116" s="5" t="s">
        <v>4624</v>
      </c>
      <c r="H1116" s="5" t="s">
        <v>4625</v>
      </c>
      <c r="I1116" s="6" t="s">
        <v>60</v>
      </c>
      <c r="J1116" s="6">
        <v>0</v>
      </c>
      <c r="K1116" s="6">
        <v>430000000</v>
      </c>
      <c r="L1116" s="5" t="s">
        <v>40</v>
      </c>
      <c r="M1116" s="6" t="s">
        <v>94</v>
      </c>
      <c r="N1116" s="6" t="s">
        <v>42</v>
      </c>
      <c r="O1116" s="6" t="s">
        <v>43</v>
      </c>
      <c r="P1116" s="6" t="s">
        <v>303</v>
      </c>
      <c r="Q1116" s="6" t="s">
        <v>51</v>
      </c>
      <c r="R1116" s="6" t="s">
        <v>96</v>
      </c>
      <c r="S1116" s="6" t="s">
        <v>97</v>
      </c>
      <c r="T1116" s="41">
        <v>10</v>
      </c>
      <c r="U1116" s="41">
        <v>23542</v>
      </c>
      <c r="V1116" s="41"/>
      <c r="W1116" s="41"/>
      <c r="X1116" s="6"/>
      <c r="Y1116" s="6">
        <v>2016</v>
      </c>
      <c r="Z1116" s="6" t="s">
        <v>1629</v>
      </c>
    </row>
    <row r="1117" spans="1:26" ht="89.25" x14ac:dyDescent="0.2">
      <c r="A1117" s="6" t="s">
        <v>4626</v>
      </c>
      <c r="B1117" s="5" t="s">
        <v>32</v>
      </c>
      <c r="C1117" s="5" t="s">
        <v>4627</v>
      </c>
      <c r="D1117" s="5" t="s">
        <v>4615</v>
      </c>
      <c r="E1117" s="5" t="s">
        <v>4628</v>
      </c>
      <c r="F1117" s="5" t="s">
        <v>4629</v>
      </c>
      <c r="G1117" s="5" t="s">
        <v>4630</v>
      </c>
      <c r="H1117" s="5" t="s">
        <v>4631</v>
      </c>
      <c r="I1117" s="6" t="s">
        <v>60</v>
      </c>
      <c r="J1117" s="6">
        <v>0</v>
      </c>
      <c r="K1117" s="6">
        <v>430000000</v>
      </c>
      <c r="L1117" s="5" t="s">
        <v>40</v>
      </c>
      <c r="M1117" s="6" t="s">
        <v>94</v>
      </c>
      <c r="N1117" s="6" t="s">
        <v>42</v>
      </c>
      <c r="O1117" s="6" t="s">
        <v>43</v>
      </c>
      <c r="P1117" s="6" t="s">
        <v>303</v>
      </c>
      <c r="Q1117" s="6" t="s">
        <v>51</v>
      </c>
      <c r="R1117" s="6" t="s">
        <v>96</v>
      </c>
      <c r="S1117" s="6" t="s">
        <v>97</v>
      </c>
      <c r="T1117" s="41">
        <v>10</v>
      </c>
      <c r="U1117" s="41">
        <v>39263.4</v>
      </c>
      <c r="V1117" s="41"/>
      <c r="W1117" s="41"/>
      <c r="X1117" s="6"/>
      <c r="Y1117" s="6">
        <v>2016</v>
      </c>
      <c r="Z1117" s="6" t="s">
        <v>1629</v>
      </c>
    </row>
    <row r="1118" spans="1:26" ht="140.25" x14ac:dyDescent="0.2">
      <c r="A1118" s="6" t="s">
        <v>4632</v>
      </c>
      <c r="B1118" s="5" t="s">
        <v>32</v>
      </c>
      <c r="C1118" s="5" t="s">
        <v>4633</v>
      </c>
      <c r="D1118" s="5" t="s">
        <v>4634</v>
      </c>
      <c r="E1118" s="5" t="s">
        <v>4635</v>
      </c>
      <c r="F1118" s="5" t="s">
        <v>4636</v>
      </c>
      <c r="G1118" s="5" t="s">
        <v>4637</v>
      </c>
      <c r="H1118" s="5" t="s">
        <v>4638</v>
      </c>
      <c r="I1118" s="6" t="s">
        <v>60</v>
      </c>
      <c r="J1118" s="6">
        <v>0</v>
      </c>
      <c r="K1118" s="6">
        <v>430000000</v>
      </c>
      <c r="L1118" s="5" t="s">
        <v>40</v>
      </c>
      <c r="M1118" s="6" t="s">
        <v>94</v>
      </c>
      <c r="N1118" s="6" t="s">
        <v>42</v>
      </c>
      <c r="O1118" s="6" t="s">
        <v>43</v>
      </c>
      <c r="P1118" s="6" t="s">
        <v>303</v>
      </c>
      <c r="Q1118" s="6" t="s">
        <v>51</v>
      </c>
      <c r="R1118" s="6" t="s">
        <v>96</v>
      </c>
      <c r="S1118" s="6" t="s">
        <v>97</v>
      </c>
      <c r="T1118" s="41">
        <v>6</v>
      </c>
      <c r="U1118" s="41">
        <v>34236</v>
      </c>
      <c r="V1118" s="41"/>
      <c r="W1118" s="41"/>
      <c r="X1118" s="6"/>
      <c r="Y1118" s="6">
        <v>2016</v>
      </c>
      <c r="Z1118" s="6" t="s">
        <v>1629</v>
      </c>
    </row>
    <row r="1119" spans="1:26" ht="51" x14ac:dyDescent="0.2">
      <c r="A1119" s="6" t="s">
        <v>4639</v>
      </c>
      <c r="B1119" s="5" t="s">
        <v>32</v>
      </c>
      <c r="C1119" s="5" t="s">
        <v>4640</v>
      </c>
      <c r="D1119" s="5" t="s">
        <v>2126</v>
      </c>
      <c r="E1119" s="5" t="s">
        <v>4641</v>
      </c>
      <c r="F1119" s="5" t="s">
        <v>4642</v>
      </c>
      <c r="G1119" s="5" t="s">
        <v>4643</v>
      </c>
      <c r="H1119" s="5" t="s">
        <v>4644</v>
      </c>
      <c r="I1119" s="6" t="s">
        <v>60</v>
      </c>
      <c r="J1119" s="6">
        <v>0</v>
      </c>
      <c r="K1119" s="6">
        <v>430000000</v>
      </c>
      <c r="L1119" s="5" t="s">
        <v>40</v>
      </c>
      <c r="M1119" s="6" t="s">
        <v>94</v>
      </c>
      <c r="N1119" s="6" t="s">
        <v>42</v>
      </c>
      <c r="O1119" s="6" t="s">
        <v>43</v>
      </c>
      <c r="P1119" s="6" t="s">
        <v>303</v>
      </c>
      <c r="Q1119" s="6" t="s">
        <v>51</v>
      </c>
      <c r="R1119" s="6" t="s">
        <v>96</v>
      </c>
      <c r="S1119" s="6" t="s">
        <v>97</v>
      </c>
      <c r="T1119" s="41">
        <v>100</v>
      </c>
      <c r="U1119" s="41">
        <v>58.19</v>
      </c>
      <c r="V1119" s="41"/>
      <c r="W1119" s="41"/>
      <c r="X1119" s="6"/>
      <c r="Y1119" s="6">
        <v>2016</v>
      </c>
      <c r="Z1119" s="6" t="s">
        <v>1629</v>
      </c>
    </row>
    <row r="1120" spans="1:26" ht="51" x14ac:dyDescent="0.2">
      <c r="A1120" s="6" t="s">
        <v>4645</v>
      </c>
      <c r="B1120" s="5" t="s">
        <v>32</v>
      </c>
      <c r="C1120" s="5" t="s">
        <v>4646</v>
      </c>
      <c r="D1120" s="5" t="s">
        <v>4647</v>
      </c>
      <c r="E1120" s="5" t="s">
        <v>4648</v>
      </c>
      <c r="F1120" s="5" t="s">
        <v>4649</v>
      </c>
      <c r="G1120" s="5" t="s">
        <v>4650</v>
      </c>
      <c r="H1120" s="5" t="s">
        <v>4651</v>
      </c>
      <c r="I1120" s="6" t="s">
        <v>60</v>
      </c>
      <c r="J1120" s="6">
        <v>0</v>
      </c>
      <c r="K1120" s="6">
        <v>430000000</v>
      </c>
      <c r="L1120" s="5" t="s">
        <v>40</v>
      </c>
      <c r="M1120" s="6" t="s">
        <v>94</v>
      </c>
      <c r="N1120" s="6" t="s">
        <v>42</v>
      </c>
      <c r="O1120" s="6" t="s">
        <v>43</v>
      </c>
      <c r="P1120" s="6" t="s">
        <v>303</v>
      </c>
      <c r="Q1120" s="6" t="s">
        <v>51</v>
      </c>
      <c r="R1120" s="6" t="s">
        <v>96</v>
      </c>
      <c r="S1120" s="6" t="s">
        <v>97</v>
      </c>
      <c r="T1120" s="41">
        <v>6</v>
      </c>
      <c r="U1120" s="41">
        <v>19218.599999999999</v>
      </c>
      <c r="V1120" s="41"/>
      <c r="W1120" s="41"/>
      <c r="X1120" s="6"/>
      <c r="Y1120" s="6">
        <v>2016</v>
      </c>
      <c r="Z1120" s="6" t="s">
        <v>1629</v>
      </c>
    </row>
    <row r="1121" spans="1:26" ht="51" x14ac:dyDescent="0.2">
      <c r="A1121" s="6" t="s">
        <v>4652</v>
      </c>
      <c r="B1121" s="5" t="s">
        <v>32</v>
      </c>
      <c r="C1121" s="5" t="s">
        <v>4653</v>
      </c>
      <c r="D1121" s="5" t="s">
        <v>4654</v>
      </c>
      <c r="E1121" s="5" t="s">
        <v>4655</v>
      </c>
      <c r="F1121" s="5" t="s">
        <v>4656</v>
      </c>
      <c r="G1121" s="5" t="s">
        <v>4657</v>
      </c>
      <c r="H1121" s="5" t="s">
        <v>4658</v>
      </c>
      <c r="I1121" s="6" t="s">
        <v>60</v>
      </c>
      <c r="J1121" s="6">
        <v>0</v>
      </c>
      <c r="K1121" s="6">
        <v>430000000</v>
      </c>
      <c r="L1121" s="5" t="s">
        <v>40</v>
      </c>
      <c r="M1121" s="6" t="s">
        <v>94</v>
      </c>
      <c r="N1121" s="6" t="s">
        <v>42</v>
      </c>
      <c r="O1121" s="6" t="s">
        <v>43</v>
      </c>
      <c r="P1121" s="6" t="s">
        <v>303</v>
      </c>
      <c r="Q1121" s="6" t="s">
        <v>51</v>
      </c>
      <c r="R1121" s="6" t="s">
        <v>96</v>
      </c>
      <c r="S1121" s="6" t="s">
        <v>97</v>
      </c>
      <c r="T1121" s="41">
        <v>6</v>
      </c>
      <c r="U1121" s="41">
        <v>9112.5</v>
      </c>
      <c r="V1121" s="41"/>
      <c r="W1121" s="41"/>
      <c r="X1121" s="6"/>
      <c r="Y1121" s="6">
        <v>2016</v>
      </c>
      <c r="Z1121" s="6" t="s">
        <v>1629</v>
      </c>
    </row>
    <row r="1122" spans="1:26" ht="51" x14ac:dyDescent="0.2">
      <c r="A1122" s="6" t="s">
        <v>4659</v>
      </c>
      <c r="B1122" s="5" t="s">
        <v>32</v>
      </c>
      <c r="C1122" s="5" t="s">
        <v>4646</v>
      </c>
      <c r="D1122" s="5" t="s">
        <v>4647</v>
      </c>
      <c r="E1122" s="5" t="s">
        <v>4660</v>
      </c>
      <c r="F1122" s="5" t="s">
        <v>4649</v>
      </c>
      <c r="G1122" s="5" t="s">
        <v>4661</v>
      </c>
      <c r="H1122" s="5" t="s">
        <v>4662</v>
      </c>
      <c r="I1122" s="6" t="s">
        <v>60</v>
      </c>
      <c r="J1122" s="6">
        <v>0</v>
      </c>
      <c r="K1122" s="6">
        <v>430000000</v>
      </c>
      <c r="L1122" s="5" t="s">
        <v>40</v>
      </c>
      <c r="M1122" s="6" t="s">
        <v>94</v>
      </c>
      <c r="N1122" s="6" t="s">
        <v>42</v>
      </c>
      <c r="O1122" s="6" t="s">
        <v>43</v>
      </c>
      <c r="P1122" s="6" t="s">
        <v>303</v>
      </c>
      <c r="Q1122" s="6" t="s">
        <v>51</v>
      </c>
      <c r="R1122" s="6" t="s">
        <v>96</v>
      </c>
      <c r="S1122" s="6" t="s">
        <v>97</v>
      </c>
      <c r="T1122" s="41">
        <v>6</v>
      </c>
      <c r="U1122" s="41">
        <v>19218.599999999999</v>
      </c>
      <c r="V1122" s="41"/>
      <c r="W1122" s="41"/>
      <c r="X1122" s="6"/>
      <c r="Y1122" s="6">
        <v>2016</v>
      </c>
      <c r="Z1122" s="6" t="s">
        <v>1629</v>
      </c>
    </row>
    <row r="1123" spans="1:26" ht="76.5" x14ac:dyDescent="0.2">
      <c r="A1123" s="6" t="s">
        <v>4663</v>
      </c>
      <c r="B1123" s="5" t="s">
        <v>32</v>
      </c>
      <c r="C1123" s="5" t="s">
        <v>4633</v>
      </c>
      <c r="D1123" s="5" t="s">
        <v>4634</v>
      </c>
      <c r="E1123" s="5" t="s">
        <v>4664</v>
      </c>
      <c r="F1123" s="5" t="s">
        <v>4636</v>
      </c>
      <c r="G1123" s="5" t="s">
        <v>4665</v>
      </c>
      <c r="H1123" s="5" t="s">
        <v>4666</v>
      </c>
      <c r="I1123" s="6" t="s">
        <v>60</v>
      </c>
      <c r="J1123" s="6">
        <v>0</v>
      </c>
      <c r="K1123" s="6">
        <v>430000000</v>
      </c>
      <c r="L1123" s="5" t="s">
        <v>40</v>
      </c>
      <c r="M1123" s="6" t="s">
        <v>94</v>
      </c>
      <c r="N1123" s="6" t="s">
        <v>42</v>
      </c>
      <c r="O1123" s="6" t="s">
        <v>43</v>
      </c>
      <c r="P1123" s="6" t="s">
        <v>303</v>
      </c>
      <c r="Q1123" s="6" t="s">
        <v>51</v>
      </c>
      <c r="R1123" s="6" t="s">
        <v>96</v>
      </c>
      <c r="S1123" s="6" t="s">
        <v>97</v>
      </c>
      <c r="T1123" s="41">
        <v>6</v>
      </c>
      <c r="U1123" s="41">
        <v>9112.5</v>
      </c>
      <c r="V1123" s="41"/>
      <c r="W1123" s="41"/>
      <c r="X1123" s="6"/>
      <c r="Y1123" s="6">
        <v>2016</v>
      </c>
      <c r="Z1123" s="6" t="s">
        <v>1629</v>
      </c>
    </row>
    <row r="1124" spans="1:26" ht="51" x14ac:dyDescent="0.2">
      <c r="A1124" s="6" t="s">
        <v>4667</v>
      </c>
      <c r="B1124" s="5" t="s">
        <v>32</v>
      </c>
      <c r="C1124" s="5" t="s">
        <v>4668</v>
      </c>
      <c r="D1124" s="5" t="s">
        <v>4615</v>
      </c>
      <c r="E1124" s="5" t="s">
        <v>4669</v>
      </c>
      <c r="F1124" s="5" t="s">
        <v>4670</v>
      </c>
      <c r="G1124" s="5" t="s">
        <v>4671</v>
      </c>
      <c r="H1124" s="5" t="s">
        <v>4672</v>
      </c>
      <c r="I1124" s="6" t="s">
        <v>60</v>
      </c>
      <c r="J1124" s="6">
        <v>0</v>
      </c>
      <c r="K1124" s="6">
        <v>430000000</v>
      </c>
      <c r="L1124" s="5" t="s">
        <v>40</v>
      </c>
      <c r="M1124" s="6" t="s">
        <v>94</v>
      </c>
      <c r="N1124" s="6" t="s">
        <v>42</v>
      </c>
      <c r="O1124" s="6" t="s">
        <v>43</v>
      </c>
      <c r="P1124" s="6" t="s">
        <v>303</v>
      </c>
      <c r="Q1124" s="6" t="s">
        <v>51</v>
      </c>
      <c r="R1124" s="6" t="s">
        <v>96</v>
      </c>
      <c r="S1124" s="6" t="s">
        <v>97</v>
      </c>
      <c r="T1124" s="41">
        <v>100</v>
      </c>
      <c r="U1124" s="41">
        <v>1964.25</v>
      </c>
      <c r="V1124" s="41"/>
      <c r="W1124" s="41"/>
      <c r="X1124" s="6"/>
      <c r="Y1124" s="6">
        <v>2016</v>
      </c>
      <c r="Z1124" s="6" t="s">
        <v>1629</v>
      </c>
    </row>
    <row r="1125" spans="1:26" ht="51" x14ac:dyDescent="0.2">
      <c r="A1125" s="6" t="s">
        <v>4673</v>
      </c>
      <c r="B1125" s="5" t="s">
        <v>32</v>
      </c>
      <c r="C1125" s="5" t="s">
        <v>2944</v>
      </c>
      <c r="D1125" s="5" t="s">
        <v>4674</v>
      </c>
      <c r="E1125" s="5" t="s">
        <v>4675</v>
      </c>
      <c r="F1125" s="5" t="s">
        <v>4676</v>
      </c>
      <c r="G1125" s="5" t="s">
        <v>4677</v>
      </c>
      <c r="H1125" s="5" t="s">
        <v>4678</v>
      </c>
      <c r="I1125" s="6" t="s">
        <v>60</v>
      </c>
      <c r="J1125" s="6">
        <v>0</v>
      </c>
      <c r="K1125" s="6">
        <v>430000000</v>
      </c>
      <c r="L1125" s="5" t="s">
        <v>40</v>
      </c>
      <c r="M1125" s="6" t="s">
        <v>94</v>
      </c>
      <c r="N1125" s="6" t="s">
        <v>42</v>
      </c>
      <c r="O1125" s="6" t="s">
        <v>43</v>
      </c>
      <c r="P1125" s="6" t="s">
        <v>303</v>
      </c>
      <c r="Q1125" s="6" t="s">
        <v>51</v>
      </c>
      <c r="R1125" s="6" t="s">
        <v>96</v>
      </c>
      <c r="S1125" s="6" t="s">
        <v>97</v>
      </c>
      <c r="T1125" s="41">
        <v>6</v>
      </c>
      <c r="U1125" s="41">
        <v>6750</v>
      </c>
      <c r="V1125" s="41"/>
      <c r="W1125" s="41"/>
      <c r="X1125" s="6"/>
      <c r="Y1125" s="6">
        <v>2016</v>
      </c>
      <c r="Z1125" s="6" t="s">
        <v>1629</v>
      </c>
    </row>
    <row r="1126" spans="1:26" ht="51" x14ac:dyDescent="0.2">
      <c r="A1126" s="6" t="s">
        <v>4679</v>
      </c>
      <c r="B1126" s="5" t="s">
        <v>32</v>
      </c>
      <c r="C1126" s="5" t="s">
        <v>4680</v>
      </c>
      <c r="D1126" s="5" t="s">
        <v>4681</v>
      </c>
      <c r="E1126" s="5" t="s">
        <v>4682</v>
      </c>
      <c r="F1126" s="5" t="s">
        <v>4683</v>
      </c>
      <c r="G1126" s="5" t="s">
        <v>4684</v>
      </c>
      <c r="H1126" s="5" t="s">
        <v>4685</v>
      </c>
      <c r="I1126" s="6" t="s">
        <v>47</v>
      </c>
      <c r="J1126" s="6">
        <v>0</v>
      </c>
      <c r="K1126" s="6">
        <v>430000000</v>
      </c>
      <c r="L1126" s="5" t="s">
        <v>40</v>
      </c>
      <c r="M1126" s="6" t="s">
        <v>94</v>
      </c>
      <c r="N1126" s="6" t="s">
        <v>73</v>
      </c>
      <c r="O1126" s="6" t="s">
        <v>43</v>
      </c>
      <c r="P1126" s="6" t="s">
        <v>84</v>
      </c>
      <c r="Q1126" s="6" t="s">
        <v>51</v>
      </c>
      <c r="R1126" s="6">
        <v>166</v>
      </c>
      <c r="S1126" s="6" t="s">
        <v>152</v>
      </c>
      <c r="T1126" s="41">
        <v>289920</v>
      </c>
      <c r="U1126" s="41">
        <v>1996.4</v>
      </c>
      <c r="V1126" s="41"/>
      <c r="W1126" s="41"/>
      <c r="X1126" s="6"/>
      <c r="Y1126" s="6">
        <v>2016</v>
      </c>
      <c r="Z1126" s="5"/>
    </row>
    <row r="1127" spans="1:26" ht="51" x14ac:dyDescent="0.2">
      <c r="A1127" s="6" t="s">
        <v>4686</v>
      </c>
      <c r="B1127" s="5" t="s">
        <v>32</v>
      </c>
      <c r="C1127" s="5" t="s">
        <v>4680</v>
      </c>
      <c r="D1127" s="5" t="s">
        <v>4681</v>
      </c>
      <c r="E1127" s="5" t="s">
        <v>4682</v>
      </c>
      <c r="F1127" s="5" t="s">
        <v>4683</v>
      </c>
      <c r="G1127" s="5" t="s">
        <v>4684</v>
      </c>
      <c r="H1127" s="5" t="s">
        <v>4685</v>
      </c>
      <c r="I1127" s="6" t="s">
        <v>47</v>
      </c>
      <c r="J1127" s="6">
        <v>0</v>
      </c>
      <c r="K1127" s="6">
        <v>430000000</v>
      </c>
      <c r="L1127" s="5" t="s">
        <v>40</v>
      </c>
      <c r="M1127" s="6" t="s">
        <v>94</v>
      </c>
      <c r="N1127" s="6" t="s">
        <v>73</v>
      </c>
      <c r="O1127" s="6" t="s">
        <v>43</v>
      </c>
      <c r="P1127" s="6" t="s">
        <v>84</v>
      </c>
      <c r="Q1127" s="6" t="s">
        <v>51</v>
      </c>
      <c r="R1127" s="6">
        <v>166</v>
      </c>
      <c r="S1127" s="6" t="s">
        <v>152</v>
      </c>
      <c r="T1127" s="41">
        <v>289920</v>
      </c>
      <c r="U1127" s="41">
        <v>1731</v>
      </c>
      <c r="V1127" s="41"/>
      <c r="W1127" s="41"/>
      <c r="X1127" s="6"/>
      <c r="Y1127" s="6">
        <v>2016</v>
      </c>
      <c r="Z1127" s="6" t="s">
        <v>4687</v>
      </c>
    </row>
    <row r="1128" spans="1:26" ht="51" x14ac:dyDescent="0.2">
      <c r="A1128" s="6" t="s">
        <v>4688</v>
      </c>
      <c r="B1128" s="5" t="s">
        <v>32</v>
      </c>
      <c r="C1128" s="5" t="s">
        <v>4680</v>
      </c>
      <c r="D1128" s="5" t="s">
        <v>4681</v>
      </c>
      <c r="E1128" s="5" t="s">
        <v>4682</v>
      </c>
      <c r="F1128" s="5" t="s">
        <v>4683</v>
      </c>
      <c r="G1128" s="5" t="s">
        <v>4684</v>
      </c>
      <c r="H1128" s="5" t="s">
        <v>4685</v>
      </c>
      <c r="I1128" s="6" t="s">
        <v>47</v>
      </c>
      <c r="J1128" s="6">
        <v>0</v>
      </c>
      <c r="K1128" s="6">
        <v>430000000</v>
      </c>
      <c r="L1128" s="5" t="s">
        <v>40</v>
      </c>
      <c r="M1128" s="6" t="s">
        <v>591</v>
      </c>
      <c r="N1128" s="6" t="s">
        <v>73</v>
      </c>
      <c r="O1128" s="6" t="s">
        <v>43</v>
      </c>
      <c r="P1128" s="6" t="s">
        <v>84</v>
      </c>
      <c r="Q1128" s="6" t="s">
        <v>51</v>
      </c>
      <c r="R1128" s="6">
        <v>166</v>
      </c>
      <c r="S1128" s="6" t="s">
        <v>152</v>
      </c>
      <c r="T1128" s="41">
        <v>289920</v>
      </c>
      <c r="U1128" s="41">
        <v>2318.4</v>
      </c>
      <c r="V1128" s="41">
        <f>T1128*U1128</f>
        <v>672150528</v>
      </c>
      <c r="W1128" s="41">
        <f>V1128*1.12</f>
        <v>752808591.36000001</v>
      </c>
      <c r="X1128" s="6"/>
      <c r="Y1128" s="6">
        <v>2016</v>
      </c>
      <c r="Z1128" s="6" t="s">
        <v>1578</v>
      </c>
    </row>
    <row r="1129" spans="1:26" ht="51" x14ac:dyDescent="0.2">
      <c r="A1129" s="6" t="s">
        <v>4689</v>
      </c>
      <c r="B1129" s="5" t="s">
        <v>32</v>
      </c>
      <c r="C1129" s="5" t="s">
        <v>4690</v>
      </c>
      <c r="D1129" s="5" t="s">
        <v>4691</v>
      </c>
      <c r="E1129" s="5" t="s">
        <v>4692</v>
      </c>
      <c r="F1129" s="5" t="s">
        <v>4693</v>
      </c>
      <c r="G1129" s="5" t="s">
        <v>4694</v>
      </c>
      <c r="H1129" s="5" t="s">
        <v>4695</v>
      </c>
      <c r="I1129" s="6" t="s">
        <v>47</v>
      </c>
      <c r="J1129" s="6">
        <v>70</v>
      </c>
      <c r="K1129" s="6">
        <v>430000000</v>
      </c>
      <c r="L1129" s="5" t="s">
        <v>40</v>
      </c>
      <c r="M1129" s="6" t="s">
        <v>41</v>
      </c>
      <c r="N1129" s="6" t="s">
        <v>73</v>
      </c>
      <c r="O1129" s="6" t="s">
        <v>43</v>
      </c>
      <c r="P1129" s="6" t="s">
        <v>84</v>
      </c>
      <c r="Q1129" s="6" t="s">
        <v>45</v>
      </c>
      <c r="R1129" s="6" t="s">
        <v>1788</v>
      </c>
      <c r="S1129" s="6" t="s">
        <v>1789</v>
      </c>
      <c r="T1129" s="41">
        <f>46761.1529908933/1000</f>
        <v>46.761152990893301</v>
      </c>
      <c r="U1129" s="41">
        <v>742500</v>
      </c>
      <c r="V1129" s="41">
        <f>T1129*U1129</f>
        <v>34720156.095738277</v>
      </c>
      <c r="W1129" s="41">
        <f>V1129*1.12</f>
        <v>38886574.827226877</v>
      </c>
      <c r="X1129" s="6" t="s">
        <v>47</v>
      </c>
      <c r="Y1129" s="6">
        <v>2016</v>
      </c>
      <c r="Z1129" s="42"/>
    </row>
    <row r="1130" spans="1:26" ht="51" x14ac:dyDescent="0.2">
      <c r="A1130" s="6" t="s">
        <v>4696</v>
      </c>
      <c r="B1130" s="5" t="s">
        <v>32</v>
      </c>
      <c r="C1130" s="5" t="s">
        <v>4697</v>
      </c>
      <c r="D1130" s="5" t="s">
        <v>4698</v>
      </c>
      <c r="E1130" s="5" t="s">
        <v>4699</v>
      </c>
      <c r="F1130" s="5" t="s">
        <v>4700</v>
      </c>
      <c r="G1130" s="5" t="s">
        <v>4701</v>
      </c>
      <c r="H1130" s="5" t="s">
        <v>4702</v>
      </c>
      <c r="I1130" s="6" t="s">
        <v>47</v>
      </c>
      <c r="J1130" s="6">
        <v>70</v>
      </c>
      <c r="K1130" s="6">
        <v>430000000</v>
      </c>
      <c r="L1130" s="5" t="s">
        <v>40</v>
      </c>
      <c r="M1130" s="6" t="s">
        <v>41</v>
      </c>
      <c r="N1130" s="6" t="s">
        <v>73</v>
      </c>
      <c r="O1130" s="6" t="s">
        <v>43</v>
      </c>
      <c r="P1130" s="6" t="s">
        <v>84</v>
      </c>
      <c r="Q1130" s="6" t="s">
        <v>45</v>
      </c>
      <c r="R1130" s="6">
        <v>166</v>
      </c>
      <c r="S1130" s="6" t="s">
        <v>152</v>
      </c>
      <c r="T1130" s="41">
        <v>95400</v>
      </c>
      <c r="U1130" s="41">
        <v>568.36</v>
      </c>
      <c r="V1130" s="41">
        <f>T1130*U1130</f>
        <v>54221544</v>
      </c>
      <c r="W1130" s="41">
        <f>V1130*1.12</f>
        <v>60728129.280000009</v>
      </c>
      <c r="X1130" s="6" t="s">
        <v>47</v>
      </c>
      <c r="Y1130" s="6">
        <v>2016</v>
      </c>
      <c r="Z1130" s="42"/>
    </row>
    <row r="1131" spans="1:26" ht="51" x14ac:dyDescent="0.2">
      <c r="A1131" s="6" t="s">
        <v>4703</v>
      </c>
      <c r="B1131" s="5" t="s">
        <v>32</v>
      </c>
      <c r="C1131" s="5" t="s">
        <v>4704</v>
      </c>
      <c r="D1131" s="5" t="s">
        <v>4691</v>
      </c>
      <c r="E1131" s="5" t="s">
        <v>4705</v>
      </c>
      <c r="F1131" s="5" t="s">
        <v>4706</v>
      </c>
      <c r="G1131" s="5" t="s">
        <v>4707</v>
      </c>
      <c r="H1131" s="5" t="s">
        <v>4708</v>
      </c>
      <c r="I1131" s="6" t="s">
        <v>47</v>
      </c>
      <c r="J1131" s="6">
        <v>75</v>
      </c>
      <c r="K1131" s="6">
        <v>430000000</v>
      </c>
      <c r="L1131" s="5" t="s">
        <v>40</v>
      </c>
      <c r="M1131" s="6" t="s">
        <v>41</v>
      </c>
      <c r="N1131" s="6" t="s">
        <v>73</v>
      </c>
      <c r="O1131" s="6" t="s">
        <v>43</v>
      </c>
      <c r="P1131" s="6" t="s">
        <v>84</v>
      </c>
      <c r="Q1131" s="6" t="s">
        <v>45</v>
      </c>
      <c r="R1131" s="6">
        <v>166</v>
      </c>
      <c r="S1131" s="6" t="s">
        <v>152</v>
      </c>
      <c r="T1131" s="41">
        <v>78900</v>
      </c>
      <c r="U1131" s="41">
        <v>900</v>
      </c>
      <c r="V1131" s="41">
        <f>T1131*U1131</f>
        <v>71010000</v>
      </c>
      <c r="W1131" s="41">
        <f>V1131*1.12</f>
        <v>79531200.000000015</v>
      </c>
      <c r="X1131" s="6" t="s">
        <v>47</v>
      </c>
      <c r="Y1131" s="6">
        <v>2016</v>
      </c>
      <c r="Z1131" s="42"/>
    </row>
    <row r="1132" spans="1:26" ht="51" x14ac:dyDescent="0.2">
      <c r="A1132" s="6" t="s">
        <v>4709</v>
      </c>
      <c r="B1132" s="5" t="s">
        <v>32</v>
      </c>
      <c r="C1132" s="5" t="s">
        <v>4710</v>
      </c>
      <c r="D1132" s="5" t="s">
        <v>1150</v>
      </c>
      <c r="E1132" s="5" t="s">
        <v>4711</v>
      </c>
      <c r="F1132" s="5" t="s">
        <v>4712</v>
      </c>
      <c r="G1132" s="5" t="s">
        <v>4713</v>
      </c>
      <c r="H1132" s="5" t="s">
        <v>4714</v>
      </c>
      <c r="I1132" s="6" t="s">
        <v>47</v>
      </c>
      <c r="J1132" s="6">
        <v>0</v>
      </c>
      <c r="K1132" s="6">
        <v>430000000</v>
      </c>
      <c r="L1132" s="5" t="s">
        <v>40</v>
      </c>
      <c r="M1132" s="6" t="s">
        <v>94</v>
      </c>
      <c r="N1132" s="6" t="s">
        <v>73</v>
      </c>
      <c r="O1132" s="6" t="s">
        <v>43</v>
      </c>
      <c r="P1132" s="6" t="s">
        <v>84</v>
      </c>
      <c r="Q1132" s="6" t="s">
        <v>51</v>
      </c>
      <c r="R1132" s="6" t="s">
        <v>85</v>
      </c>
      <c r="S1132" s="6" t="s">
        <v>86</v>
      </c>
      <c r="T1132" s="41">
        <v>39600</v>
      </c>
      <c r="U1132" s="41">
        <v>2125</v>
      </c>
      <c r="V1132" s="41"/>
      <c r="W1132" s="41"/>
      <c r="X1132" s="6"/>
      <c r="Y1132" s="6">
        <v>2016</v>
      </c>
      <c r="Z1132" s="5"/>
    </row>
    <row r="1133" spans="1:26" ht="51" x14ac:dyDescent="0.2">
      <c r="A1133" s="6" t="s">
        <v>4715</v>
      </c>
      <c r="B1133" s="5" t="s">
        <v>32</v>
      </c>
      <c r="C1133" s="5" t="s">
        <v>4710</v>
      </c>
      <c r="D1133" s="5" t="s">
        <v>1150</v>
      </c>
      <c r="E1133" s="5" t="s">
        <v>4711</v>
      </c>
      <c r="F1133" s="5" t="s">
        <v>4712</v>
      </c>
      <c r="G1133" s="5" t="s">
        <v>4713</v>
      </c>
      <c r="H1133" s="5" t="s">
        <v>4714</v>
      </c>
      <c r="I1133" s="6" t="s">
        <v>47</v>
      </c>
      <c r="J1133" s="6">
        <v>0</v>
      </c>
      <c r="K1133" s="6">
        <v>430000000</v>
      </c>
      <c r="L1133" s="5" t="s">
        <v>40</v>
      </c>
      <c r="M1133" s="6" t="s">
        <v>49</v>
      </c>
      <c r="N1133" s="6" t="s">
        <v>73</v>
      </c>
      <c r="O1133" s="6" t="s">
        <v>43</v>
      </c>
      <c r="P1133" s="6" t="s">
        <v>84</v>
      </c>
      <c r="Q1133" s="6" t="s">
        <v>51</v>
      </c>
      <c r="R1133" s="6" t="s">
        <v>85</v>
      </c>
      <c r="S1133" s="6" t="s">
        <v>86</v>
      </c>
      <c r="T1133" s="41">
        <v>39600</v>
      </c>
      <c r="U1133" s="41">
        <v>1703.07</v>
      </c>
      <c r="V1133" s="41"/>
      <c r="W1133" s="41"/>
      <c r="X1133" s="6"/>
      <c r="Y1133" s="6">
        <v>2016</v>
      </c>
      <c r="Z1133" s="6" t="s">
        <v>567</v>
      </c>
    </row>
    <row r="1134" spans="1:26" ht="51" x14ac:dyDescent="0.2">
      <c r="A1134" s="6" t="s">
        <v>4716</v>
      </c>
      <c r="B1134" s="5" t="s">
        <v>32</v>
      </c>
      <c r="C1134" s="5" t="s">
        <v>4710</v>
      </c>
      <c r="D1134" s="5" t="s">
        <v>1150</v>
      </c>
      <c r="E1134" s="5" t="s">
        <v>4711</v>
      </c>
      <c r="F1134" s="5" t="s">
        <v>4712</v>
      </c>
      <c r="G1134" s="5" t="s">
        <v>4713</v>
      </c>
      <c r="H1134" s="5" t="s">
        <v>4714</v>
      </c>
      <c r="I1134" s="6" t="s">
        <v>47</v>
      </c>
      <c r="J1134" s="6">
        <v>0</v>
      </c>
      <c r="K1134" s="6">
        <v>430000000</v>
      </c>
      <c r="L1134" s="5" t="s">
        <v>40</v>
      </c>
      <c r="M1134" s="6" t="s">
        <v>566</v>
      </c>
      <c r="N1134" s="6" t="s">
        <v>73</v>
      </c>
      <c r="O1134" s="6" t="s">
        <v>43</v>
      </c>
      <c r="P1134" s="6" t="s">
        <v>84</v>
      </c>
      <c r="Q1134" s="6" t="s">
        <v>51</v>
      </c>
      <c r="R1134" s="6" t="s">
        <v>85</v>
      </c>
      <c r="S1134" s="6" t="s">
        <v>86</v>
      </c>
      <c r="T1134" s="41">
        <v>24750</v>
      </c>
      <c r="U1134" s="41">
        <v>1703.07</v>
      </c>
      <c r="V1134" s="41">
        <f t="shared" ref="V1134:V1145" si="85">T1134*U1134</f>
        <v>42150982.5</v>
      </c>
      <c r="W1134" s="41">
        <f t="shared" ref="W1134:W1145" si="86">V1134*1.12</f>
        <v>47209100.400000006</v>
      </c>
      <c r="X1134" s="6"/>
      <c r="Y1134" s="6">
        <v>2016</v>
      </c>
      <c r="Z1134" s="6" t="s">
        <v>592</v>
      </c>
    </row>
    <row r="1135" spans="1:26" ht="51" x14ac:dyDescent="0.2">
      <c r="A1135" s="6" t="s">
        <v>4717</v>
      </c>
      <c r="B1135" s="5" t="s">
        <v>32</v>
      </c>
      <c r="C1135" s="5" t="s">
        <v>4718</v>
      </c>
      <c r="D1135" s="5" t="s">
        <v>1725</v>
      </c>
      <c r="E1135" s="5" t="s">
        <v>4719</v>
      </c>
      <c r="F1135" s="5" t="s">
        <v>4720</v>
      </c>
      <c r="G1135" s="5" t="s">
        <v>4721</v>
      </c>
      <c r="H1135" s="5" t="s">
        <v>4722</v>
      </c>
      <c r="I1135" s="6" t="s">
        <v>47</v>
      </c>
      <c r="J1135" s="6">
        <v>0</v>
      </c>
      <c r="K1135" s="6">
        <v>430000000</v>
      </c>
      <c r="L1135" s="5" t="s">
        <v>40</v>
      </c>
      <c r="M1135" s="6" t="s">
        <v>94</v>
      </c>
      <c r="N1135" s="6" t="s">
        <v>73</v>
      </c>
      <c r="O1135" s="6" t="s">
        <v>43</v>
      </c>
      <c r="P1135" s="6" t="s">
        <v>84</v>
      </c>
      <c r="Q1135" s="6" t="s">
        <v>51</v>
      </c>
      <c r="R1135" s="6">
        <v>112</v>
      </c>
      <c r="S1135" s="6" t="s">
        <v>1730</v>
      </c>
      <c r="T1135" s="41">
        <v>220</v>
      </c>
      <c r="U1135" s="41">
        <v>3000</v>
      </c>
      <c r="V1135" s="41">
        <f t="shared" si="85"/>
        <v>660000</v>
      </c>
      <c r="W1135" s="41">
        <f t="shared" si="86"/>
        <v>739200.00000000012</v>
      </c>
      <c r="X1135" s="6"/>
      <c r="Y1135" s="6">
        <v>2016</v>
      </c>
      <c r="Z1135" s="42"/>
    </row>
    <row r="1136" spans="1:26" ht="51" x14ac:dyDescent="0.2">
      <c r="A1136" s="6" t="s">
        <v>4723</v>
      </c>
      <c r="B1136" s="5" t="s">
        <v>32</v>
      </c>
      <c r="C1136" s="5" t="s">
        <v>4724</v>
      </c>
      <c r="D1136" s="5" t="s">
        <v>1725</v>
      </c>
      <c r="E1136" s="5" t="s">
        <v>4725</v>
      </c>
      <c r="F1136" s="5" t="s">
        <v>4726</v>
      </c>
      <c r="G1136" s="5" t="s">
        <v>4727</v>
      </c>
      <c r="H1136" s="5" t="s">
        <v>4728</v>
      </c>
      <c r="I1136" s="6" t="s">
        <v>47</v>
      </c>
      <c r="J1136" s="6">
        <v>0</v>
      </c>
      <c r="K1136" s="6">
        <v>430000000</v>
      </c>
      <c r="L1136" s="5" t="s">
        <v>40</v>
      </c>
      <c r="M1136" s="6" t="s">
        <v>41</v>
      </c>
      <c r="N1136" s="6" t="s">
        <v>73</v>
      </c>
      <c r="O1136" s="6" t="s">
        <v>43</v>
      </c>
      <c r="P1136" s="6" t="s">
        <v>84</v>
      </c>
      <c r="Q1136" s="6" t="s">
        <v>51</v>
      </c>
      <c r="R1136" s="6">
        <v>112</v>
      </c>
      <c r="S1136" s="6" t="s">
        <v>1730</v>
      </c>
      <c r="T1136" s="41">
        <v>600</v>
      </c>
      <c r="U1136" s="41">
        <v>2700</v>
      </c>
      <c r="V1136" s="41">
        <f t="shared" si="85"/>
        <v>1620000</v>
      </c>
      <c r="W1136" s="41">
        <f t="shared" si="86"/>
        <v>1814400.0000000002</v>
      </c>
      <c r="X1136" s="6"/>
      <c r="Y1136" s="6">
        <v>2016</v>
      </c>
      <c r="Z1136" s="42"/>
    </row>
    <row r="1137" spans="1:26" ht="51" x14ac:dyDescent="0.2">
      <c r="A1137" s="6" t="s">
        <v>4729</v>
      </c>
      <c r="B1137" s="5" t="s">
        <v>32</v>
      </c>
      <c r="C1137" s="5" t="s">
        <v>2737</v>
      </c>
      <c r="D1137" s="5" t="s">
        <v>2738</v>
      </c>
      <c r="E1137" s="5" t="s">
        <v>2739</v>
      </c>
      <c r="F1137" s="5" t="s">
        <v>2740</v>
      </c>
      <c r="G1137" s="5" t="s">
        <v>4730</v>
      </c>
      <c r="H1137" s="5" t="s">
        <v>4731</v>
      </c>
      <c r="I1137" s="6" t="s">
        <v>47</v>
      </c>
      <c r="J1137" s="6">
        <v>0</v>
      </c>
      <c r="K1137" s="6">
        <v>430000000</v>
      </c>
      <c r="L1137" s="5" t="s">
        <v>40</v>
      </c>
      <c r="M1137" s="6" t="s">
        <v>41</v>
      </c>
      <c r="N1137" s="6" t="s">
        <v>73</v>
      </c>
      <c r="O1137" s="6" t="s">
        <v>43</v>
      </c>
      <c r="P1137" s="6" t="s">
        <v>84</v>
      </c>
      <c r="Q1137" s="6" t="s">
        <v>51</v>
      </c>
      <c r="R1137" s="6" t="s">
        <v>96</v>
      </c>
      <c r="S1137" s="6" t="s">
        <v>97</v>
      </c>
      <c r="T1137" s="41">
        <v>15</v>
      </c>
      <c r="U1137" s="41">
        <v>629167.5</v>
      </c>
      <c r="V1137" s="41">
        <f t="shared" si="85"/>
        <v>9437512.5</v>
      </c>
      <c r="W1137" s="41">
        <f t="shared" si="86"/>
        <v>10570014.000000002</v>
      </c>
      <c r="X1137" s="6"/>
      <c r="Y1137" s="6">
        <v>2016</v>
      </c>
      <c r="Z1137" s="42"/>
    </row>
    <row r="1138" spans="1:26" ht="51" x14ac:dyDescent="0.2">
      <c r="A1138" s="6" t="s">
        <v>4732</v>
      </c>
      <c r="B1138" s="5" t="s">
        <v>32</v>
      </c>
      <c r="C1138" s="5" t="s">
        <v>2737</v>
      </c>
      <c r="D1138" s="5" t="s">
        <v>2738</v>
      </c>
      <c r="E1138" s="5" t="s">
        <v>4733</v>
      </c>
      <c r="F1138" s="5" t="s">
        <v>2740</v>
      </c>
      <c r="G1138" s="5" t="s">
        <v>4734</v>
      </c>
      <c r="H1138" s="5" t="s">
        <v>4735</v>
      </c>
      <c r="I1138" s="6" t="s">
        <v>47</v>
      </c>
      <c r="J1138" s="6">
        <v>0</v>
      </c>
      <c r="K1138" s="6">
        <v>430000000</v>
      </c>
      <c r="L1138" s="5" t="s">
        <v>40</v>
      </c>
      <c r="M1138" s="6" t="s">
        <v>41</v>
      </c>
      <c r="N1138" s="6" t="s">
        <v>73</v>
      </c>
      <c r="O1138" s="6" t="s">
        <v>43</v>
      </c>
      <c r="P1138" s="6" t="s">
        <v>84</v>
      </c>
      <c r="Q1138" s="6" t="s">
        <v>51</v>
      </c>
      <c r="R1138" s="6" t="s">
        <v>96</v>
      </c>
      <c r="S1138" s="6" t="s">
        <v>97</v>
      </c>
      <c r="T1138" s="41">
        <v>5</v>
      </c>
      <c r="U1138" s="41">
        <v>539662.5</v>
      </c>
      <c r="V1138" s="41">
        <f t="shared" si="85"/>
        <v>2698312.5</v>
      </c>
      <c r="W1138" s="41">
        <f t="shared" si="86"/>
        <v>3022110.0000000005</v>
      </c>
      <c r="X1138" s="6"/>
      <c r="Y1138" s="6">
        <v>2016</v>
      </c>
      <c r="Z1138" s="42"/>
    </row>
    <row r="1139" spans="1:26" ht="51" x14ac:dyDescent="0.2">
      <c r="A1139" s="6" t="s">
        <v>4736</v>
      </c>
      <c r="B1139" s="5" t="s">
        <v>32</v>
      </c>
      <c r="C1139" s="5" t="s">
        <v>4737</v>
      </c>
      <c r="D1139" s="5" t="s">
        <v>79</v>
      </c>
      <c r="E1139" s="5" t="s">
        <v>4738</v>
      </c>
      <c r="F1139" s="5" t="s">
        <v>4739</v>
      </c>
      <c r="G1139" s="5" t="s">
        <v>4740</v>
      </c>
      <c r="H1139" s="5" t="s">
        <v>4741</v>
      </c>
      <c r="I1139" s="6" t="s">
        <v>47</v>
      </c>
      <c r="J1139" s="6">
        <v>80</v>
      </c>
      <c r="K1139" s="6">
        <v>430000000</v>
      </c>
      <c r="L1139" s="5" t="s">
        <v>40</v>
      </c>
      <c r="M1139" s="6" t="s">
        <v>41</v>
      </c>
      <c r="N1139" s="6" t="s">
        <v>73</v>
      </c>
      <c r="O1139" s="6" t="s">
        <v>43</v>
      </c>
      <c r="P1139" s="6" t="s">
        <v>84</v>
      </c>
      <c r="Q1139" s="6" t="s">
        <v>45</v>
      </c>
      <c r="R1139" s="6" t="s">
        <v>85</v>
      </c>
      <c r="S1139" s="6" t="s">
        <v>86</v>
      </c>
      <c r="T1139" s="41">
        <v>9000</v>
      </c>
      <c r="U1139" s="41">
        <v>4428.66</v>
      </c>
      <c r="V1139" s="41">
        <f t="shared" si="85"/>
        <v>39857940</v>
      </c>
      <c r="W1139" s="41">
        <f t="shared" si="86"/>
        <v>44640892.800000004</v>
      </c>
      <c r="X1139" s="6" t="s">
        <v>47</v>
      </c>
      <c r="Y1139" s="6">
        <v>2016</v>
      </c>
      <c r="Z1139" s="42"/>
    </row>
    <row r="1140" spans="1:26" ht="102" x14ac:dyDescent="0.2">
      <c r="A1140" s="6" t="s">
        <v>4742</v>
      </c>
      <c r="B1140" s="5" t="s">
        <v>32</v>
      </c>
      <c r="C1140" s="5" t="s">
        <v>908</v>
      </c>
      <c r="D1140" s="5" t="s">
        <v>585</v>
      </c>
      <c r="E1140" s="5" t="s">
        <v>4743</v>
      </c>
      <c r="F1140" s="5" t="s">
        <v>910</v>
      </c>
      <c r="G1140" s="5" t="s">
        <v>4744</v>
      </c>
      <c r="H1140" s="5" t="s">
        <v>4745</v>
      </c>
      <c r="I1140" s="6" t="s">
        <v>47</v>
      </c>
      <c r="J1140" s="6">
        <v>0</v>
      </c>
      <c r="K1140" s="6">
        <v>430000000</v>
      </c>
      <c r="L1140" s="5" t="s">
        <v>40</v>
      </c>
      <c r="M1140" s="6" t="s">
        <v>94</v>
      </c>
      <c r="N1140" s="6" t="s">
        <v>73</v>
      </c>
      <c r="O1140" s="6" t="s">
        <v>43</v>
      </c>
      <c r="P1140" s="6" t="s">
        <v>84</v>
      </c>
      <c r="Q1140" s="6" t="s">
        <v>51</v>
      </c>
      <c r="R1140" s="6" t="s">
        <v>96</v>
      </c>
      <c r="S1140" s="6" t="s">
        <v>97</v>
      </c>
      <c r="T1140" s="41">
        <v>15</v>
      </c>
      <c r="U1140" s="41">
        <v>1383794.9955</v>
      </c>
      <c r="V1140" s="41">
        <f t="shared" si="85"/>
        <v>20756924.932500001</v>
      </c>
      <c r="W1140" s="41">
        <f t="shared" si="86"/>
        <v>23247755.924400002</v>
      </c>
      <c r="X1140" s="6"/>
      <c r="Y1140" s="6">
        <v>2016</v>
      </c>
      <c r="Z1140" s="42"/>
    </row>
    <row r="1141" spans="1:26" ht="51" x14ac:dyDescent="0.2">
      <c r="A1141" s="6" t="s">
        <v>4746</v>
      </c>
      <c r="B1141" s="5" t="s">
        <v>32</v>
      </c>
      <c r="C1141" s="5" t="s">
        <v>2944</v>
      </c>
      <c r="D1141" s="5" t="s">
        <v>4747</v>
      </c>
      <c r="E1141" s="5" t="s">
        <v>4748</v>
      </c>
      <c r="F1141" s="5" t="s">
        <v>4749</v>
      </c>
      <c r="G1141" s="5" t="s">
        <v>4750</v>
      </c>
      <c r="H1141" s="5" t="s">
        <v>4749</v>
      </c>
      <c r="I1141" s="6" t="s">
        <v>47</v>
      </c>
      <c r="J1141" s="6">
        <v>0</v>
      </c>
      <c r="K1141" s="6">
        <v>430000000</v>
      </c>
      <c r="L1141" s="5" t="s">
        <v>40</v>
      </c>
      <c r="M1141" s="6" t="s">
        <v>94</v>
      </c>
      <c r="N1141" s="6" t="s">
        <v>73</v>
      </c>
      <c r="O1141" s="6" t="s">
        <v>43</v>
      </c>
      <c r="P1141" s="6" t="s">
        <v>84</v>
      </c>
      <c r="Q1141" s="6" t="s">
        <v>51</v>
      </c>
      <c r="R1141" s="6" t="s">
        <v>75</v>
      </c>
      <c r="S1141" s="6" t="s">
        <v>76</v>
      </c>
      <c r="T1141" s="41">
        <v>2</v>
      </c>
      <c r="U1141" s="41">
        <v>3333949</v>
      </c>
      <c r="V1141" s="41">
        <f t="shared" si="85"/>
        <v>6667898</v>
      </c>
      <c r="W1141" s="41">
        <f t="shared" si="86"/>
        <v>7468045.7600000007</v>
      </c>
      <c r="X1141" s="6"/>
      <c r="Y1141" s="6">
        <v>2016</v>
      </c>
      <c r="Z1141" s="42"/>
    </row>
    <row r="1142" spans="1:26" ht="51" x14ac:dyDescent="0.2">
      <c r="A1142" s="6" t="s">
        <v>4751</v>
      </c>
      <c r="B1142" s="5" t="s">
        <v>32</v>
      </c>
      <c r="C1142" s="5" t="s">
        <v>2944</v>
      </c>
      <c r="D1142" s="5" t="s">
        <v>4752</v>
      </c>
      <c r="E1142" s="5" t="s">
        <v>4753</v>
      </c>
      <c r="F1142" s="5" t="s">
        <v>4754</v>
      </c>
      <c r="G1142" s="5" t="s">
        <v>4755</v>
      </c>
      <c r="H1142" s="5" t="s">
        <v>4754</v>
      </c>
      <c r="I1142" s="6" t="s">
        <v>47</v>
      </c>
      <c r="J1142" s="6">
        <v>0</v>
      </c>
      <c r="K1142" s="6">
        <v>430000000</v>
      </c>
      <c r="L1142" s="5" t="s">
        <v>40</v>
      </c>
      <c r="M1142" s="6" t="s">
        <v>94</v>
      </c>
      <c r="N1142" s="6" t="s">
        <v>73</v>
      </c>
      <c r="O1142" s="6" t="s">
        <v>43</v>
      </c>
      <c r="P1142" s="6" t="s">
        <v>84</v>
      </c>
      <c r="Q1142" s="6" t="s">
        <v>51</v>
      </c>
      <c r="R1142" s="6" t="s">
        <v>75</v>
      </c>
      <c r="S1142" s="6" t="s">
        <v>76</v>
      </c>
      <c r="T1142" s="41">
        <v>2</v>
      </c>
      <c r="U1142" s="41">
        <v>4028836</v>
      </c>
      <c r="V1142" s="41">
        <f t="shared" si="85"/>
        <v>8057672</v>
      </c>
      <c r="W1142" s="41">
        <f t="shared" si="86"/>
        <v>9024592.6400000006</v>
      </c>
      <c r="X1142" s="6"/>
      <c r="Y1142" s="6">
        <v>2016</v>
      </c>
      <c r="Z1142" s="42"/>
    </row>
    <row r="1143" spans="1:26" ht="51" x14ac:dyDescent="0.2">
      <c r="A1143" s="6" t="s">
        <v>4756</v>
      </c>
      <c r="B1143" s="5" t="s">
        <v>32</v>
      </c>
      <c r="C1143" s="5" t="s">
        <v>2944</v>
      </c>
      <c r="D1143" s="5" t="s">
        <v>4757</v>
      </c>
      <c r="E1143" s="5" t="s">
        <v>4758</v>
      </c>
      <c r="F1143" s="5" t="s">
        <v>4759</v>
      </c>
      <c r="G1143" s="5" t="s">
        <v>4760</v>
      </c>
      <c r="H1143" s="5" t="s">
        <v>4761</v>
      </c>
      <c r="I1143" s="6" t="s">
        <v>47</v>
      </c>
      <c r="J1143" s="6">
        <v>0</v>
      </c>
      <c r="K1143" s="6">
        <v>430000000</v>
      </c>
      <c r="L1143" s="5" t="s">
        <v>40</v>
      </c>
      <c r="M1143" s="6" t="s">
        <v>94</v>
      </c>
      <c r="N1143" s="6" t="s">
        <v>73</v>
      </c>
      <c r="O1143" s="6" t="s">
        <v>43</v>
      </c>
      <c r="P1143" s="6" t="s">
        <v>84</v>
      </c>
      <c r="Q1143" s="6" t="s">
        <v>51</v>
      </c>
      <c r="R1143" s="6" t="s">
        <v>75</v>
      </c>
      <c r="S1143" s="6" t="s">
        <v>76</v>
      </c>
      <c r="T1143" s="41">
        <v>2</v>
      </c>
      <c r="U1143" s="41">
        <v>4408736.25</v>
      </c>
      <c r="V1143" s="41">
        <f t="shared" si="85"/>
        <v>8817472.5</v>
      </c>
      <c r="W1143" s="41">
        <f t="shared" si="86"/>
        <v>9875569.2000000011</v>
      </c>
      <c r="X1143" s="6"/>
      <c r="Y1143" s="6">
        <v>2016</v>
      </c>
      <c r="Z1143" s="42"/>
    </row>
    <row r="1144" spans="1:26" ht="76.5" x14ac:dyDescent="0.2">
      <c r="A1144" s="6" t="s">
        <v>4762</v>
      </c>
      <c r="B1144" s="5" t="s">
        <v>32</v>
      </c>
      <c r="C1144" s="5" t="s">
        <v>4763</v>
      </c>
      <c r="D1144" s="5" t="s">
        <v>1103</v>
      </c>
      <c r="E1144" s="5" t="s">
        <v>4764</v>
      </c>
      <c r="F1144" s="5" t="s">
        <v>4765</v>
      </c>
      <c r="G1144" s="5" t="s">
        <v>4766</v>
      </c>
      <c r="H1144" s="5" t="s">
        <v>4767</v>
      </c>
      <c r="I1144" s="6" t="s">
        <v>47</v>
      </c>
      <c r="J1144" s="6">
        <v>0</v>
      </c>
      <c r="K1144" s="6">
        <v>430000000</v>
      </c>
      <c r="L1144" s="5" t="s">
        <v>40</v>
      </c>
      <c r="M1144" s="6" t="s">
        <v>41</v>
      </c>
      <c r="N1144" s="6" t="s">
        <v>73</v>
      </c>
      <c r="O1144" s="6" t="s">
        <v>43</v>
      </c>
      <c r="P1144" s="6" t="s">
        <v>84</v>
      </c>
      <c r="Q1144" s="6" t="s">
        <v>51</v>
      </c>
      <c r="R1144" s="6" t="s">
        <v>75</v>
      </c>
      <c r="S1144" s="6" t="s">
        <v>76</v>
      </c>
      <c r="T1144" s="41">
        <v>25</v>
      </c>
      <c r="U1144" s="41">
        <v>120150</v>
      </c>
      <c r="V1144" s="41">
        <f t="shared" si="85"/>
        <v>3003750</v>
      </c>
      <c r="W1144" s="41">
        <f t="shared" si="86"/>
        <v>3364200.0000000005</v>
      </c>
      <c r="X1144" s="6"/>
      <c r="Y1144" s="6">
        <v>2016</v>
      </c>
      <c r="Z1144" s="42"/>
    </row>
    <row r="1145" spans="1:26" ht="63.75" x14ac:dyDescent="0.2">
      <c r="A1145" s="6" t="s">
        <v>4768</v>
      </c>
      <c r="B1145" s="5" t="s">
        <v>32</v>
      </c>
      <c r="C1145" s="5" t="s">
        <v>4769</v>
      </c>
      <c r="D1145" s="5" t="s">
        <v>4770</v>
      </c>
      <c r="E1145" s="5" t="s">
        <v>4771</v>
      </c>
      <c r="F1145" s="5" t="s">
        <v>4772</v>
      </c>
      <c r="G1145" s="5" t="s">
        <v>4773</v>
      </c>
      <c r="H1145" s="5" t="s">
        <v>4774</v>
      </c>
      <c r="I1145" s="6" t="s">
        <v>47</v>
      </c>
      <c r="J1145" s="6">
        <v>0</v>
      </c>
      <c r="K1145" s="6">
        <v>430000000</v>
      </c>
      <c r="L1145" s="5" t="s">
        <v>40</v>
      </c>
      <c r="M1145" s="6" t="s">
        <v>41</v>
      </c>
      <c r="N1145" s="6" t="s">
        <v>73</v>
      </c>
      <c r="O1145" s="6" t="s">
        <v>43</v>
      </c>
      <c r="P1145" s="6" t="s">
        <v>84</v>
      </c>
      <c r="Q1145" s="6" t="s">
        <v>51</v>
      </c>
      <c r="R1145" s="6" t="s">
        <v>96</v>
      </c>
      <c r="S1145" s="6" t="s">
        <v>97</v>
      </c>
      <c r="T1145" s="41">
        <v>3</v>
      </c>
      <c r="U1145" s="41">
        <v>1215000</v>
      </c>
      <c r="V1145" s="41">
        <f t="shared" si="85"/>
        <v>3645000</v>
      </c>
      <c r="W1145" s="41">
        <f t="shared" si="86"/>
        <v>4082400.0000000005</v>
      </c>
      <c r="X1145" s="6"/>
      <c r="Y1145" s="6">
        <v>2016</v>
      </c>
      <c r="Z1145" s="42"/>
    </row>
    <row r="1146" spans="1:26" ht="51" x14ac:dyDescent="0.2">
      <c r="A1146" s="6" t="s">
        <v>4775</v>
      </c>
      <c r="B1146" s="5" t="s">
        <v>32</v>
      </c>
      <c r="C1146" s="5" t="s">
        <v>4776</v>
      </c>
      <c r="D1146" s="5" t="s">
        <v>2304</v>
      </c>
      <c r="E1146" s="5" t="s">
        <v>4777</v>
      </c>
      <c r="F1146" s="5" t="s">
        <v>4778</v>
      </c>
      <c r="G1146" s="5" t="s">
        <v>4779</v>
      </c>
      <c r="H1146" s="5" t="s">
        <v>4780</v>
      </c>
      <c r="I1146" s="6" t="s">
        <v>47</v>
      </c>
      <c r="J1146" s="6">
        <v>0</v>
      </c>
      <c r="K1146" s="6">
        <v>430000000</v>
      </c>
      <c r="L1146" s="5" t="s">
        <v>40</v>
      </c>
      <c r="M1146" s="6" t="s">
        <v>41</v>
      </c>
      <c r="N1146" s="6" t="s">
        <v>73</v>
      </c>
      <c r="O1146" s="6" t="s">
        <v>43</v>
      </c>
      <c r="P1146" s="6" t="s">
        <v>84</v>
      </c>
      <c r="Q1146" s="6" t="s">
        <v>51</v>
      </c>
      <c r="R1146" s="6" t="s">
        <v>75</v>
      </c>
      <c r="S1146" s="6" t="s">
        <v>76</v>
      </c>
      <c r="T1146" s="41">
        <v>6</v>
      </c>
      <c r="U1146" s="41">
        <v>1473311.0249999999</v>
      </c>
      <c r="V1146" s="41"/>
      <c r="W1146" s="41"/>
      <c r="X1146" s="6"/>
      <c r="Y1146" s="6">
        <v>2016</v>
      </c>
      <c r="Z1146" s="6" t="s">
        <v>1629</v>
      </c>
    </row>
    <row r="1147" spans="1:26" ht="51" x14ac:dyDescent="0.2">
      <c r="A1147" s="6" t="s">
        <v>4781</v>
      </c>
      <c r="B1147" s="5" t="s">
        <v>32</v>
      </c>
      <c r="C1147" s="5" t="s">
        <v>4782</v>
      </c>
      <c r="D1147" s="12" t="s">
        <v>799</v>
      </c>
      <c r="E1147" s="5" t="s">
        <v>4783</v>
      </c>
      <c r="F1147" s="12" t="s">
        <v>4784</v>
      </c>
      <c r="G1147" s="5" t="s">
        <v>4785</v>
      </c>
      <c r="H1147" s="5" t="s">
        <v>4786</v>
      </c>
      <c r="I1147" s="6" t="s">
        <v>47</v>
      </c>
      <c r="J1147" s="6">
        <v>0</v>
      </c>
      <c r="K1147" s="6">
        <v>430000000</v>
      </c>
      <c r="L1147" s="5" t="s">
        <v>40</v>
      </c>
      <c r="M1147" s="6" t="s">
        <v>41</v>
      </c>
      <c r="N1147" s="6" t="s">
        <v>73</v>
      </c>
      <c r="O1147" s="6" t="s">
        <v>43</v>
      </c>
      <c r="P1147" s="6" t="s">
        <v>84</v>
      </c>
      <c r="Q1147" s="6" t="s">
        <v>51</v>
      </c>
      <c r="R1147" s="6" t="s">
        <v>75</v>
      </c>
      <c r="S1147" s="6" t="s">
        <v>76</v>
      </c>
      <c r="T1147" s="41">
        <v>4</v>
      </c>
      <c r="U1147" s="41">
        <v>7144929</v>
      </c>
      <c r="V1147" s="41">
        <f>T1147*U1147</f>
        <v>28579716</v>
      </c>
      <c r="W1147" s="41">
        <f>V1147*1.12</f>
        <v>32009281.920000002</v>
      </c>
      <c r="X1147" s="6"/>
      <c r="Y1147" s="6">
        <v>2016</v>
      </c>
      <c r="Z1147" s="42"/>
    </row>
    <row r="1148" spans="1:26" ht="51" x14ac:dyDescent="0.2">
      <c r="A1148" s="6" t="s">
        <v>4787</v>
      </c>
      <c r="B1148" s="5" t="s">
        <v>32</v>
      </c>
      <c r="C1148" s="5" t="s">
        <v>2253</v>
      </c>
      <c r="D1148" s="12" t="s">
        <v>2105</v>
      </c>
      <c r="E1148" s="5" t="s">
        <v>4788</v>
      </c>
      <c r="F1148" s="12" t="s">
        <v>4789</v>
      </c>
      <c r="G1148" s="5" t="s">
        <v>4790</v>
      </c>
      <c r="H1148" s="5" t="s">
        <v>4791</v>
      </c>
      <c r="I1148" s="6" t="s">
        <v>47</v>
      </c>
      <c r="J1148" s="6">
        <v>0</v>
      </c>
      <c r="K1148" s="6">
        <v>430000000</v>
      </c>
      <c r="L1148" s="5" t="s">
        <v>40</v>
      </c>
      <c r="M1148" s="6" t="s">
        <v>41</v>
      </c>
      <c r="N1148" s="6" t="s">
        <v>73</v>
      </c>
      <c r="O1148" s="6" t="s">
        <v>43</v>
      </c>
      <c r="P1148" s="6" t="s">
        <v>84</v>
      </c>
      <c r="Q1148" s="6" t="s">
        <v>51</v>
      </c>
      <c r="R1148" s="6" t="s">
        <v>75</v>
      </c>
      <c r="S1148" s="6" t="s">
        <v>76</v>
      </c>
      <c r="T1148" s="41">
        <v>13</v>
      </c>
      <c r="U1148" s="41">
        <v>362205</v>
      </c>
      <c r="V1148" s="41">
        <f>T1148*U1148</f>
        <v>4708665</v>
      </c>
      <c r="W1148" s="41">
        <f>V1148*1.12</f>
        <v>5273704.8000000007</v>
      </c>
      <c r="X1148" s="6"/>
      <c r="Y1148" s="6">
        <v>2016</v>
      </c>
      <c r="Z1148" s="42"/>
    </row>
    <row r="1149" spans="1:26" ht="51" x14ac:dyDescent="0.2">
      <c r="A1149" s="6" t="s">
        <v>4792</v>
      </c>
      <c r="B1149" s="5" t="s">
        <v>32</v>
      </c>
      <c r="C1149" s="5" t="s">
        <v>4793</v>
      </c>
      <c r="D1149" s="5" t="s">
        <v>4794</v>
      </c>
      <c r="E1149" s="5" t="s">
        <v>4795</v>
      </c>
      <c r="F1149" s="5" t="s">
        <v>4796</v>
      </c>
      <c r="G1149" s="5" t="s">
        <v>4795</v>
      </c>
      <c r="H1149" s="5" t="s">
        <v>4797</v>
      </c>
      <c r="I1149" s="6" t="s">
        <v>47</v>
      </c>
      <c r="J1149" s="6">
        <v>80</v>
      </c>
      <c r="K1149" s="6">
        <v>430000000</v>
      </c>
      <c r="L1149" s="5" t="s">
        <v>40</v>
      </c>
      <c r="M1149" s="6" t="s">
        <v>41</v>
      </c>
      <c r="N1149" s="6" t="s">
        <v>73</v>
      </c>
      <c r="O1149" s="6" t="s">
        <v>43</v>
      </c>
      <c r="P1149" s="6" t="s">
        <v>84</v>
      </c>
      <c r="Q1149" s="6" t="s">
        <v>45</v>
      </c>
      <c r="R1149" s="6" t="s">
        <v>96</v>
      </c>
      <c r="S1149" s="6" t="s">
        <v>97</v>
      </c>
      <c r="T1149" s="41">
        <v>8</v>
      </c>
      <c r="U1149" s="41">
        <v>99000</v>
      </c>
      <c r="V1149" s="41"/>
      <c r="W1149" s="41"/>
      <c r="X1149" s="6" t="s">
        <v>47</v>
      </c>
      <c r="Y1149" s="6">
        <v>2016</v>
      </c>
      <c r="Z1149" s="6" t="s">
        <v>1629</v>
      </c>
    </row>
    <row r="1150" spans="1:26" ht="51" x14ac:dyDescent="0.2">
      <c r="A1150" s="6" t="s">
        <v>4798</v>
      </c>
      <c r="B1150" s="5" t="s">
        <v>32</v>
      </c>
      <c r="C1150" s="5" t="s">
        <v>4793</v>
      </c>
      <c r="D1150" s="5" t="s">
        <v>4794</v>
      </c>
      <c r="E1150" s="5" t="s">
        <v>4799</v>
      </c>
      <c r="F1150" s="5" t="s">
        <v>4796</v>
      </c>
      <c r="G1150" s="5" t="s">
        <v>4799</v>
      </c>
      <c r="H1150" s="5" t="s">
        <v>4800</v>
      </c>
      <c r="I1150" s="6" t="s">
        <v>47</v>
      </c>
      <c r="J1150" s="6">
        <v>80</v>
      </c>
      <c r="K1150" s="6">
        <v>430000000</v>
      </c>
      <c r="L1150" s="5" t="s">
        <v>40</v>
      </c>
      <c r="M1150" s="6" t="s">
        <v>41</v>
      </c>
      <c r="N1150" s="6" t="s">
        <v>73</v>
      </c>
      <c r="O1150" s="6" t="s">
        <v>43</v>
      </c>
      <c r="P1150" s="6" t="s">
        <v>84</v>
      </c>
      <c r="Q1150" s="6" t="s">
        <v>45</v>
      </c>
      <c r="R1150" s="6" t="s">
        <v>96</v>
      </c>
      <c r="S1150" s="6" t="s">
        <v>97</v>
      </c>
      <c r="T1150" s="41">
        <v>8</v>
      </c>
      <c r="U1150" s="41">
        <v>118800</v>
      </c>
      <c r="V1150" s="41"/>
      <c r="W1150" s="41"/>
      <c r="X1150" s="6" t="s">
        <v>47</v>
      </c>
      <c r="Y1150" s="6">
        <v>2016</v>
      </c>
      <c r="Z1150" s="6" t="s">
        <v>1629</v>
      </c>
    </row>
    <row r="1151" spans="1:26" ht="63.75" x14ac:dyDescent="0.2">
      <c r="A1151" s="6" t="s">
        <v>4801</v>
      </c>
      <c r="B1151" s="5" t="s">
        <v>32</v>
      </c>
      <c r="C1151" s="5" t="s">
        <v>4793</v>
      </c>
      <c r="D1151" s="5" t="s">
        <v>4794</v>
      </c>
      <c r="E1151" s="5" t="s">
        <v>4802</v>
      </c>
      <c r="F1151" s="5" t="s">
        <v>4796</v>
      </c>
      <c r="G1151" s="5" t="s">
        <v>4802</v>
      </c>
      <c r="H1151" s="5" t="s">
        <v>4803</v>
      </c>
      <c r="I1151" s="6" t="s">
        <v>47</v>
      </c>
      <c r="J1151" s="6">
        <v>80</v>
      </c>
      <c r="K1151" s="6">
        <v>430000000</v>
      </c>
      <c r="L1151" s="5" t="s">
        <v>40</v>
      </c>
      <c r="M1151" s="6" t="s">
        <v>41</v>
      </c>
      <c r="N1151" s="6" t="s">
        <v>73</v>
      </c>
      <c r="O1151" s="6" t="s">
        <v>43</v>
      </c>
      <c r="P1151" s="6" t="s">
        <v>84</v>
      </c>
      <c r="Q1151" s="6" t="s">
        <v>45</v>
      </c>
      <c r="R1151" s="6" t="s">
        <v>96</v>
      </c>
      <c r="S1151" s="6" t="s">
        <v>97</v>
      </c>
      <c r="T1151" s="41">
        <v>8</v>
      </c>
      <c r="U1151" s="41">
        <v>178200</v>
      </c>
      <c r="V1151" s="41"/>
      <c r="W1151" s="41"/>
      <c r="X1151" s="6" t="s">
        <v>47</v>
      </c>
      <c r="Y1151" s="6">
        <v>2016</v>
      </c>
      <c r="Z1151" s="6" t="s">
        <v>1629</v>
      </c>
    </row>
    <row r="1152" spans="1:26" ht="63.75" x14ac:dyDescent="0.2">
      <c r="A1152" s="6" t="s">
        <v>4804</v>
      </c>
      <c r="B1152" s="5" t="s">
        <v>32</v>
      </c>
      <c r="C1152" s="5" t="s">
        <v>4793</v>
      </c>
      <c r="D1152" s="5" t="s">
        <v>4794</v>
      </c>
      <c r="E1152" s="5" t="s">
        <v>4805</v>
      </c>
      <c r="F1152" s="5" t="s">
        <v>4796</v>
      </c>
      <c r="G1152" s="5" t="s">
        <v>4805</v>
      </c>
      <c r="H1152" s="5" t="s">
        <v>4806</v>
      </c>
      <c r="I1152" s="6" t="s">
        <v>47</v>
      </c>
      <c r="J1152" s="6">
        <v>80</v>
      </c>
      <c r="K1152" s="6">
        <v>430000000</v>
      </c>
      <c r="L1152" s="5" t="s">
        <v>40</v>
      </c>
      <c r="M1152" s="6" t="s">
        <v>41</v>
      </c>
      <c r="N1152" s="6" t="s">
        <v>73</v>
      </c>
      <c r="O1152" s="6" t="s">
        <v>43</v>
      </c>
      <c r="P1152" s="6" t="s">
        <v>84</v>
      </c>
      <c r="Q1152" s="6" t="s">
        <v>45</v>
      </c>
      <c r="R1152" s="6" t="s">
        <v>96</v>
      </c>
      <c r="S1152" s="6" t="s">
        <v>97</v>
      </c>
      <c r="T1152" s="41">
        <v>8</v>
      </c>
      <c r="U1152" s="41">
        <v>168300</v>
      </c>
      <c r="V1152" s="41">
        <f>T1152*U1152</f>
        <v>1346400</v>
      </c>
      <c r="W1152" s="41">
        <f>V1152*1.12</f>
        <v>1507968.0000000002</v>
      </c>
      <c r="X1152" s="6" t="s">
        <v>47</v>
      </c>
      <c r="Y1152" s="6">
        <v>2016</v>
      </c>
      <c r="Z1152" s="42"/>
    </row>
    <row r="1153" spans="1:26" ht="51" x14ac:dyDescent="0.2">
      <c r="A1153" s="6" t="s">
        <v>4807</v>
      </c>
      <c r="B1153" s="5" t="s">
        <v>32</v>
      </c>
      <c r="C1153" s="5" t="s">
        <v>4793</v>
      </c>
      <c r="D1153" s="5" t="s">
        <v>4794</v>
      </c>
      <c r="E1153" s="5" t="s">
        <v>4808</v>
      </c>
      <c r="F1153" s="5" t="s">
        <v>4796</v>
      </c>
      <c r="G1153" s="5" t="s">
        <v>4808</v>
      </c>
      <c r="H1153" s="5" t="s">
        <v>4809</v>
      </c>
      <c r="I1153" s="6" t="s">
        <v>47</v>
      </c>
      <c r="J1153" s="6">
        <v>80</v>
      </c>
      <c r="K1153" s="6">
        <v>430000000</v>
      </c>
      <c r="L1153" s="5" t="s">
        <v>40</v>
      </c>
      <c r="M1153" s="6" t="s">
        <v>41</v>
      </c>
      <c r="N1153" s="6" t="s">
        <v>73</v>
      </c>
      <c r="O1153" s="6" t="s">
        <v>43</v>
      </c>
      <c r="P1153" s="6" t="s">
        <v>84</v>
      </c>
      <c r="Q1153" s="6" t="s">
        <v>45</v>
      </c>
      <c r="R1153" s="6" t="s">
        <v>96</v>
      </c>
      <c r="S1153" s="6" t="s">
        <v>97</v>
      </c>
      <c r="T1153" s="41">
        <v>8</v>
      </c>
      <c r="U1153" s="41">
        <v>81300</v>
      </c>
      <c r="V1153" s="41">
        <f>T1153*U1153</f>
        <v>650400</v>
      </c>
      <c r="W1153" s="41">
        <f>V1153*1.12</f>
        <v>728448.00000000012</v>
      </c>
      <c r="X1153" s="6" t="s">
        <v>47</v>
      </c>
      <c r="Y1153" s="6">
        <v>2016</v>
      </c>
      <c r="Z1153" s="42"/>
    </row>
    <row r="1154" spans="1:26" ht="51" x14ac:dyDescent="0.2">
      <c r="A1154" s="6" t="s">
        <v>4810</v>
      </c>
      <c r="B1154" s="5" t="s">
        <v>32</v>
      </c>
      <c r="C1154" s="5" t="s">
        <v>4811</v>
      </c>
      <c r="D1154" s="5" t="s">
        <v>4812</v>
      </c>
      <c r="E1154" s="5" t="s">
        <v>4813</v>
      </c>
      <c r="F1154" s="5" t="s">
        <v>4814</v>
      </c>
      <c r="G1154" s="5" t="s">
        <v>4813</v>
      </c>
      <c r="H1154" s="5" t="s">
        <v>4815</v>
      </c>
      <c r="I1154" s="6" t="s">
        <v>47</v>
      </c>
      <c r="J1154" s="6">
        <v>0</v>
      </c>
      <c r="K1154" s="6">
        <v>430000000</v>
      </c>
      <c r="L1154" s="5" t="s">
        <v>40</v>
      </c>
      <c r="M1154" s="6" t="s">
        <v>41</v>
      </c>
      <c r="N1154" s="6" t="s">
        <v>73</v>
      </c>
      <c r="O1154" s="6" t="s">
        <v>43</v>
      </c>
      <c r="P1154" s="6" t="s">
        <v>84</v>
      </c>
      <c r="Q1154" s="6" t="s">
        <v>51</v>
      </c>
      <c r="R1154" s="6">
        <v>166</v>
      </c>
      <c r="S1154" s="6" t="s">
        <v>152</v>
      </c>
      <c r="T1154" s="41">
        <v>100</v>
      </c>
      <c r="U1154" s="41">
        <v>3785</v>
      </c>
      <c r="V1154" s="41"/>
      <c r="W1154" s="41"/>
      <c r="X1154" s="6"/>
      <c r="Y1154" s="6">
        <v>2016</v>
      </c>
      <c r="Z1154" s="5"/>
    </row>
    <row r="1155" spans="1:26" ht="51" x14ac:dyDescent="0.2">
      <c r="A1155" s="6" t="s">
        <v>4816</v>
      </c>
      <c r="B1155" s="5" t="s">
        <v>32</v>
      </c>
      <c r="C1155" s="5" t="s">
        <v>4811</v>
      </c>
      <c r="D1155" s="5" t="s">
        <v>4812</v>
      </c>
      <c r="E1155" s="5" t="s">
        <v>4813</v>
      </c>
      <c r="F1155" s="5" t="s">
        <v>4814</v>
      </c>
      <c r="G1155" s="5" t="s">
        <v>4813</v>
      </c>
      <c r="H1155" s="5" t="s">
        <v>4815</v>
      </c>
      <c r="I1155" s="6" t="s">
        <v>47</v>
      </c>
      <c r="J1155" s="6">
        <v>0</v>
      </c>
      <c r="K1155" s="6">
        <v>430000000</v>
      </c>
      <c r="L1155" s="5" t="s">
        <v>40</v>
      </c>
      <c r="M1155" s="6" t="s">
        <v>591</v>
      </c>
      <c r="N1155" s="6" t="s">
        <v>73</v>
      </c>
      <c r="O1155" s="6" t="s">
        <v>43</v>
      </c>
      <c r="P1155" s="6" t="s">
        <v>84</v>
      </c>
      <c r="Q1155" s="6" t="s">
        <v>51</v>
      </c>
      <c r="R1155" s="6">
        <v>166</v>
      </c>
      <c r="S1155" s="6" t="s">
        <v>152</v>
      </c>
      <c r="T1155" s="41">
        <v>100</v>
      </c>
      <c r="U1155" s="41">
        <v>7570</v>
      </c>
      <c r="V1155" s="41">
        <f>T1155*U1155</f>
        <v>757000</v>
      </c>
      <c r="W1155" s="41">
        <f>V1155*1.12</f>
        <v>847840.00000000012</v>
      </c>
      <c r="X1155" s="6"/>
      <c r="Y1155" s="6">
        <v>2016</v>
      </c>
      <c r="Z1155" s="6" t="s">
        <v>567</v>
      </c>
    </row>
    <row r="1156" spans="1:26" ht="51" x14ac:dyDescent="0.2">
      <c r="A1156" s="6" t="s">
        <v>4817</v>
      </c>
      <c r="B1156" s="5" t="s">
        <v>32</v>
      </c>
      <c r="C1156" s="5" t="s">
        <v>4818</v>
      </c>
      <c r="D1156" s="5" t="s">
        <v>4819</v>
      </c>
      <c r="E1156" s="5" t="s">
        <v>4820</v>
      </c>
      <c r="F1156" s="5" t="s">
        <v>4821</v>
      </c>
      <c r="G1156" s="5" t="s">
        <v>4820</v>
      </c>
      <c r="H1156" s="5" t="s">
        <v>4822</v>
      </c>
      <c r="I1156" s="6" t="s">
        <v>47</v>
      </c>
      <c r="J1156" s="6">
        <v>0</v>
      </c>
      <c r="K1156" s="6">
        <v>430000000</v>
      </c>
      <c r="L1156" s="5" t="s">
        <v>40</v>
      </c>
      <c r="M1156" s="6" t="s">
        <v>41</v>
      </c>
      <c r="N1156" s="6" t="s">
        <v>73</v>
      </c>
      <c r="O1156" s="6" t="s">
        <v>43</v>
      </c>
      <c r="P1156" s="6" t="s">
        <v>84</v>
      </c>
      <c r="Q1156" s="6" t="s">
        <v>51</v>
      </c>
      <c r="R1156" s="6">
        <v>112</v>
      </c>
      <c r="S1156" s="6" t="s">
        <v>1730</v>
      </c>
      <c r="T1156" s="41">
        <v>200</v>
      </c>
      <c r="U1156" s="41">
        <v>1645</v>
      </c>
      <c r="V1156" s="41"/>
      <c r="W1156" s="41"/>
      <c r="X1156" s="6"/>
      <c r="Y1156" s="6">
        <v>2016</v>
      </c>
      <c r="Z1156" s="5"/>
    </row>
    <row r="1157" spans="1:26" ht="51" x14ac:dyDescent="0.2">
      <c r="A1157" s="6" t="s">
        <v>4823</v>
      </c>
      <c r="B1157" s="5" t="s">
        <v>32</v>
      </c>
      <c r="C1157" s="5" t="s">
        <v>4818</v>
      </c>
      <c r="D1157" s="5" t="s">
        <v>4819</v>
      </c>
      <c r="E1157" s="5" t="s">
        <v>4820</v>
      </c>
      <c r="F1157" s="5" t="s">
        <v>4821</v>
      </c>
      <c r="G1157" s="5" t="s">
        <v>4820</v>
      </c>
      <c r="H1157" s="5" t="s">
        <v>4822</v>
      </c>
      <c r="I1157" s="6" t="s">
        <v>47</v>
      </c>
      <c r="J1157" s="6">
        <v>0</v>
      </c>
      <c r="K1157" s="6">
        <v>430000000</v>
      </c>
      <c r="L1157" s="5" t="s">
        <v>40</v>
      </c>
      <c r="M1157" s="6" t="s">
        <v>591</v>
      </c>
      <c r="N1157" s="6" t="s">
        <v>73</v>
      </c>
      <c r="O1157" s="6" t="s">
        <v>43</v>
      </c>
      <c r="P1157" s="6" t="s">
        <v>84</v>
      </c>
      <c r="Q1157" s="6" t="s">
        <v>51</v>
      </c>
      <c r="R1157" s="6">
        <v>112</v>
      </c>
      <c r="S1157" s="6" t="s">
        <v>1730</v>
      </c>
      <c r="T1157" s="41">
        <v>200</v>
      </c>
      <c r="U1157" s="41">
        <v>3090</v>
      </c>
      <c r="V1157" s="41">
        <f>T1157*U1157</f>
        <v>618000</v>
      </c>
      <c r="W1157" s="41">
        <f>V1157*1.12</f>
        <v>692160.00000000012</v>
      </c>
      <c r="X1157" s="6"/>
      <c r="Y1157" s="6">
        <v>2016</v>
      </c>
      <c r="Z1157" s="6" t="s">
        <v>567</v>
      </c>
    </row>
    <row r="1158" spans="1:26" ht="51" x14ac:dyDescent="0.2">
      <c r="A1158" s="6" t="s">
        <v>4824</v>
      </c>
      <c r="B1158" s="5" t="s">
        <v>32</v>
      </c>
      <c r="C1158" s="5" t="s">
        <v>4825</v>
      </c>
      <c r="D1158" s="5" t="s">
        <v>4513</v>
      </c>
      <c r="E1158" s="5" t="s">
        <v>4826</v>
      </c>
      <c r="F1158" s="5" t="s">
        <v>4827</v>
      </c>
      <c r="G1158" s="5" t="s">
        <v>4828</v>
      </c>
      <c r="H1158" s="5" t="s">
        <v>4829</v>
      </c>
      <c r="I1158" s="6" t="s">
        <v>39</v>
      </c>
      <c r="J1158" s="6">
        <v>0</v>
      </c>
      <c r="K1158" s="6">
        <v>430000000</v>
      </c>
      <c r="L1158" s="5" t="s">
        <v>40</v>
      </c>
      <c r="M1158" s="6" t="s">
        <v>41</v>
      </c>
      <c r="N1158" s="6" t="s">
        <v>73</v>
      </c>
      <c r="O1158" s="6" t="s">
        <v>43</v>
      </c>
      <c r="P1158" s="6" t="s">
        <v>84</v>
      </c>
      <c r="Q1158" s="6" t="s">
        <v>51</v>
      </c>
      <c r="R1158" s="6" t="s">
        <v>96</v>
      </c>
      <c r="S1158" s="6" t="s">
        <v>97</v>
      </c>
      <c r="T1158" s="41">
        <v>4</v>
      </c>
      <c r="U1158" s="41">
        <v>20500</v>
      </c>
      <c r="V1158" s="41">
        <f>T1158*U1158</f>
        <v>82000</v>
      </c>
      <c r="W1158" s="41">
        <f>V1158*1.12</f>
        <v>91840.000000000015</v>
      </c>
      <c r="X1158" s="6"/>
      <c r="Y1158" s="6">
        <v>2016</v>
      </c>
      <c r="Z1158" s="42"/>
    </row>
    <row r="1159" spans="1:26" ht="51" x14ac:dyDescent="0.2">
      <c r="A1159" s="6" t="s">
        <v>4830</v>
      </c>
      <c r="B1159" s="5" t="s">
        <v>32</v>
      </c>
      <c r="C1159" s="5" t="s">
        <v>4831</v>
      </c>
      <c r="D1159" s="5" t="s">
        <v>4375</v>
      </c>
      <c r="E1159" s="5" t="s">
        <v>4832</v>
      </c>
      <c r="F1159" s="5" t="s">
        <v>4833</v>
      </c>
      <c r="G1159" s="5" t="s">
        <v>4834</v>
      </c>
      <c r="H1159" s="5" t="s">
        <v>4835</v>
      </c>
      <c r="I1159" s="6" t="s">
        <v>60</v>
      </c>
      <c r="J1159" s="6">
        <v>0</v>
      </c>
      <c r="K1159" s="6">
        <v>430000000</v>
      </c>
      <c r="L1159" s="5" t="s">
        <v>40</v>
      </c>
      <c r="M1159" s="6" t="s">
        <v>41</v>
      </c>
      <c r="N1159" s="6" t="s">
        <v>73</v>
      </c>
      <c r="O1159" s="6" t="s">
        <v>43</v>
      </c>
      <c r="P1159" s="6" t="s">
        <v>84</v>
      </c>
      <c r="Q1159" s="6" t="s">
        <v>51</v>
      </c>
      <c r="R1159" s="6" t="s">
        <v>96</v>
      </c>
      <c r="S1159" s="6" t="s">
        <v>97</v>
      </c>
      <c r="T1159" s="41">
        <v>4</v>
      </c>
      <c r="U1159" s="41">
        <v>75000</v>
      </c>
      <c r="V1159" s="41"/>
      <c r="W1159" s="41"/>
      <c r="X1159" s="6"/>
      <c r="Y1159" s="6">
        <v>2016</v>
      </c>
      <c r="Z1159" s="6"/>
    </row>
    <row r="1160" spans="1:26" ht="51" x14ac:dyDescent="0.2">
      <c r="A1160" s="6" t="s">
        <v>4836</v>
      </c>
      <c r="B1160" s="5" t="s">
        <v>32</v>
      </c>
      <c r="C1160" s="5" t="s">
        <v>4831</v>
      </c>
      <c r="D1160" s="5" t="s">
        <v>4375</v>
      </c>
      <c r="E1160" s="5" t="s">
        <v>4832</v>
      </c>
      <c r="F1160" s="5" t="s">
        <v>4833</v>
      </c>
      <c r="G1160" s="5" t="s">
        <v>4834</v>
      </c>
      <c r="H1160" s="5" t="s">
        <v>4835</v>
      </c>
      <c r="I1160" s="6" t="s">
        <v>60</v>
      </c>
      <c r="J1160" s="6">
        <v>0</v>
      </c>
      <c r="K1160" s="6">
        <v>430000000</v>
      </c>
      <c r="L1160" s="5" t="s">
        <v>40</v>
      </c>
      <c r="M1160" s="6" t="s">
        <v>685</v>
      </c>
      <c r="N1160" s="6" t="s">
        <v>73</v>
      </c>
      <c r="O1160" s="6" t="s">
        <v>43</v>
      </c>
      <c r="P1160" s="6" t="s">
        <v>84</v>
      </c>
      <c r="Q1160" s="6" t="s">
        <v>51</v>
      </c>
      <c r="R1160" s="6" t="s">
        <v>96</v>
      </c>
      <c r="S1160" s="6" t="s">
        <v>97</v>
      </c>
      <c r="T1160" s="41">
        <v>4</v>
      </c>
      <c r="U1160" s="41">
        <v>75000</v>
      </c>
      <c r="V1160" s="41">
        <f>T1160*U1160</f>
        <v>300000</v>
      </c>
      <c r="W1160" s="41">
        <f>V1160*1.12</f>
        <v>336000.00000000006</v>
      </c>
      <c r="X1160" s="6"/>
      <c r="Y1160" s="6">
        <v>2016</v>
      </c>
      <c r="Z1160" s="6" t="s">
        <v>686</v>
      </c>
    </row>
    <row r="1161" spans="1:26" ht="51" x14ac:dyDescent="0.2">
      <c r="A1161" s="6" t="s">
        <v>4837</v>
      </c>
      <c r="B1161" s="5" t="s">
        <v>32</v>
      </c>
      <c r="C1161" s="5" t="s">
        <v>4374</v>
      </c>
      <c r="D1161" s="5" t="s">
        <v>4375</v>
      </c>
      <c r="E1161" s="5" t="s">
        <v>4832</v>
      </c>
      <c r="F1161" s="5" t="s">
        <v>4377</v>
      </c>
      <c r="G1161" s="5" t="s">
        <v>4838</v>
      </c>
      <c r="H1161" s="5" t="s">
        <v>4839</v>
      </c>
      <c r="I1161" s="6" t="s">
        <v>60</v>
      </c>
      <c r="J1161" s="6">
        <v>0</v>
      </c>
      <c r="K1161" s="6">
        <v>430000000</v>
      </c>
      <c r="L1161" s="5" t="s">
        <v>40</v>
      </c>
      <c r="M1161" s="6" t="s">
        <v>41</v>
      </c>
      <c r="N1161" s="6" t="s">
        <v>73</v>
      </c>
      <c r="O1161" s="6" t="s">
        <v>43</v>
      </c>
      <c r="P1161" s="6" t="s">
        <v>84</v>
      </c>
      <c r="Q1161" s="6" t="s">
        <v>51</v>
      </c>
      <c r="R1161" s="6" t="s">
        <v>96</v>
      </c>
      <c r="S1161" s="6" t="s">
        <v>97</v>
      </c>
      <c r="T1161" s="41">
        <v>2</v>
      </c>
      <c r="U1161" s="41">
        <v>100000</v>
      </c>
      <c r="V1161" s="41"/>
      <c r="W1161" s="41"/>
      <c r="X1161" s="6"/>
      <c r="Y1161" s="6">
        <v>2016</v>
      </c>
      <c r="Z1161" s="6"/>
    </row>
    <row r="1162" spans="1:26" ht="51" x14ac:dyDescent="0.2">
      <c r="A1162" s="6" t="s">
        <v>4840</v>
      </c>
      <c r="B1162" s="5" t="s">
        <v>32</v>
      </c>
      <c r="C1162" s="5" t="s">
        <v>4374</v>
      </c>
      <c r="D1162" s="5" t="s">
        <v>4375</v>
      </c>
      <c r="E1162" s="5" t="s">
        <v>4832</v>
      </c>
      <c r="F1162" s="5" t="s">
        <v>4377</v>
      </c>
      <c r="G1162" s="5" t="s">
        <v>4838</v>
      </c>
      <c r="H1162" s="5" t="s">
        <v>4839</v>
      </c>
      <c r="I1162" s="6" t="s">
        <v>60</v>
      </c>
      <c r="J1162" s="6">
        <v>0</v>
      </c>
      <c r="K1162" s="6">
        <v>430000000</v>
      </c>
      <c r="L1162" s="5" t="s">
        <v>40</v>
      </c>
      <c r="M1162" s="6" t="s">
        <v>685</v>
      </c>
      <c r="N1162" s="6" t="s">
        <v>73</v>
      </c>
      <c r="O1162" s="6" t="s">
        <v>43</v>
      </c>
      <c r="P1162" s="6" t="s">
        <v>84</v>
      </c>
      <c r="Q1162" s="6" t="s">
        <v>51</v>
      </c>
      <c r="R1162" s="6" t="s">
        <v>96</v>
      </c>
      <c r="S1162" s="6" t="s">
        <v>97</v>
      </c>
      <c r="T1162" s="41">
        <v>2</v>
      </c>
      <c r="U1162" s="41">
        <v>100000</v>
      </c>
      <c r="V1162" s="41">
        <f>T1162*U1162</f>
        <v>200000</v>
      </c>
      <c r="W1162" s="41">
        <f>V1162*1.12</f>
        <v>224000.00000000003</v>
      </c>
      <c r="X1162" s="6"/>
      <c r="Y1162" s="6">
        <v>2016</v>
      </c>
      <c r="Z1162" s="6" t="s">
        <v>686</v>
      </c>
    </row>
    <row r="1163" spans="1:26" ht="51" x14ac:dyDescent="0.2">
      <c r="A1163" s="6" t="s">
        <v>4841</v>
      </c>
      <c r="B1163" s="5" t="s">
        <v>32</v>
      </c>
      <c r="C1163" s="5" t="s">
        <v>4842</v>
      </c>
      <c r="D1163" s="5" t="s">
        <v>4496</v>
      </c>
      <c r="E1163" s="5" t="s">
        <v>4843</v>
      </c>
      <c r="F1163" s="5" t="s">
        <v>4844</v>
      </c>
      <c r="G1163" s="5" t="s">
        <v>4845</v>
      </c>
      <c r="H1163" s="5" t="s">
        <v>4846</v>
      </c>
      <c r="I1163" s="6" t="s">
        <v>60</v>
      </c>
      <c r="J1163" s="6">
        <v>0</v>
      </c>
      <c r="K1163" s="6">
        <v>430000000</v>
      </c>
      <c r="L1163" s="5" t="s">
        <v>40</v>
      </c>
      <c r="M1163" s="6" t="s">
        <v>41</v>
      </c>
      <c r="N1163" s="6" t="s">
        <v>73</v>
      </c>
      <c r="O1163" s="6" t="s">
        <v>43</v>
      </c>
      <c r="P1163" s="6" t="s">
        <v>84</v>
      </c>
      <c r="Q1163" s="6" t="s">
        <v>51</v>
      </c>
      <c r="R1163" s="6" t="s">
        <v>96</v>
      </c>
      <c r="S1163" s="6" t="s">
        <v>97</v>
      </c>
      <c r="T1163" s="41">
        <v>15</v>
      </c>
      <c r="U1163" s="41">
        <v>28828</v>
      </c>
      <c r="V1163" s="41"/>
      <c r="W1163" s="41"/>
      <c r="X1163" s="6"/>
      <c r="Y1163" s="6">
        <v>2016</v>
      </c>
      <c r="Z1163" s="5"/>
    </row>
    <row r="1164" spans="1:26" ht="51" x14ac:dyDescent="0.2">
      <c r="A1164" s="6" t="s">
        <v>4847</v>
      </c>
      <c r="B1164" s="5" t="s">
        <v>32</v>
      </c>
      <c r="C1164" s="5" t="s">
        <v>4842</v>
      </c>
      <c r="D1164" s="5" t="s">
        <v>4496</v>
      </c>
      <c r="E1164" s="5" t="s">
        <v>4843</v>
      </c>
      <c r="F1164" s="5" t="s">
        <v>4844</v>
      </c>
      <c r="G1164" s="5" t="s">
        <v>4845</v>
      </c>
      <c r="H1164" s="5" t="s">
        <v>4846</v>
      </c>
      <c r="I1164" s="6" t="s">
        <v>60</v>
      </c>
      <c r="J1164" s="6">
        <v>0</v>
      </c>
      <c r="K1164" s="6">
        <v>430000000</v>
      </c>
      <c r="L1164" s="5" t="s">
        <v>40</v>
      </c>
      <c r="M1164" s="6" t="s">
        <v>41</v>
      </c>
      <c r="N1164" s="6" t="s">
        <v>73</v>
      </c>
      <c r="O1164" s="6" t="s">
        <v>43</v>
      </c>
      <c r="P1164" s="6" t="s">
        <v>84</v>
      </c>
      <c r="Q1164" s="6" t="s">
        <v>51</v>
      </c>
      <c r="R1164" s="6" t="s">
        <v>96</v>
      </c>
      <c r="S1164" s="6" t="s">
        <v>97</v>
      </c>
      <c r="T1164" s="41">
        <v>15</v>
      </c>
      <c r="U1164" s="41">
        <v>28828</v>
      </c>
      <c r="V1164" s="41"/>
      <c r="W1164" s="41"/>
      <c r="X1164" s="6"/>
      <c r="Y1164" s="6">
        <v>2016</v>
      </c>
      <c r="Z1164" s="5"/>
    </row>
    <row r="1165" spans="1:26" ht="51" x14ac:dyDescent="0.2">
      <c r="A1165" s="6" t="s">
        <v>4848</v>
      </c>
      <c r="B1165" s="5" t="s">
        <v>32</v>
      </c>
      <c r="C1165" s="5" t="s">
        <v>4842</v>
      </c>
      <c r="D1165" s="5" t="s">
        <v>4496</v>
      </c>
      <c r="E1165" s="5" t="s">
        <v>4843</v>
      </c>
      <c r="F1165" s="5" t="s">
        <v>4844</v>
      </c>
      <c r="G1165" s="5" t="s">
        <v>4845</v>
      </c>
      <c r="H1165" s="5" t="s">
        <v>4846</v>
      </c>
      <c r="I1165" s="6" t="s">
        <v>60</v>
      </c>
      <c r="J1165" s="6">
        <v>0</v>
      </c>
      <c r="K1165" s="6">
        <v>430000000</v>
      </c>
      <c r="L1165" s="5" t="s">
        <v>40</v>
      </c>
      <c r="M1165" s="6" t="s">
        <v>591</v>
      </c>
      <c r="N1165" s="6" t="s">
        <v>73</v>
      </c>
      <c r="O1165" s="6" t="s">
        <v>43</v>
      </c>
      <c r="P1165" s="6" t="s">
        <v>84</v>
      </c>
      <c r="Q1165" s="6" t="s">
        <v>51</v>
      </c>
      <c r="R1165" s="6" t="s">
        <v>96</v>
      </c>
      <c r="S1165" s="6" t="s">
        <v>97</v>
      </c>
      <c r="T1165" s="41">
        <v>17</v>
      </c>
      <c r="U1165" s="41">
        <v>50000</v>
      </c>
      <c r="V1165" s="41">
        <f>T1165*U1165</f>
        <v>850000</v>
      </c>
      <c r="W1165" s="41">
        <f>V1165*1.12</f>
        <v>952000.00000000012</v>
      </c>
      <c r="X1165" s="6"/>
      <c r="Y1165" s="6">
        <v>2016</v>
      </c>
      <c r="Z1165" s="6" t="s">
        <v>1578</v>
      </c>
    </row>
    <row r="1166" spans="1:26" ht="51" x14ac:dyDescent="0.2">
      <c r="A1166" s="6" t="s">
        <v>4849</v>
      </c>
      <c r="B1166" s="5" t="s">
        <v>32</v>
      </c>
      <c r="C1166" s="5" t="s">
        <v>4850</v>
      </c>
      <c r="D1166" s="5" t="s">
        <v>3604</v>
      </c>
      <c r="E1166" s="5" t="s">
        <v>4851</v>
      </c>
      <c r="F1166" s="5" t="s">
        <v>4852</v>
      </c>
      <c r="G1166" s="5" t="s">
        <v>4853</v>
      </c>
      <c r="H1166" s="5" t="s">
        <v>4854</v>
      </c>
      <c r="I1166" s="6" t="s">
        <v>39</v>
      </c>
      <c r="J1166" s="6">
        <v>0</v>
      </c>
      <c r="K1166" s="6">
        <v>430000000</v>
      </c>
      <c r="L1166" s="5" t="s">
        <v>40</v>
      </c>
      <c r="M1166" s="6" t="s">
        <v>41</v>
      </c>
      <c r="N1166" s="6" t="s">
        <v>73</v>
      </c>
      <c r="O1166" s="6" t="s">
        <v>43</v>
      </c>
      <c r="P1166" s="6" t="s">
        <v>84</v>
      </c>
      <c r="Q1166" s="6" t="s">
        <v>51</v>
      </c>
      <c r="R1166" s="6">
        <v>112</v>
      </c>
      <c r="S1166" s="6" t="s">
        <v>1730</v>
      </c>
      <c r="T1166" s="41">
        <v>200</v>
      </c>
      <c r="U1166" s="41">
        <v>1620</v>
      </c>
      <c r="V1166" s="41">
        <f>T1166*U1166</f>
        <v>324000</v>
      </c>
      <c r="W1166" s="41">
        <f>V1166*1.12</f>
        <v>362880.00000000006</v>
      </c>
      <c r="X1166" s="6"/>
      <c r="Y1166" s="6">
        <v>2016</v>
      </c>
      <c r="Z1166" s="42"/>
    </row>
    <row r="1167" spans="1:26" ht="51" x14ac:dyDescent="0.2">
      <c r="A1167" s="6" t="s">
        <v>4855</v>
      </c>
      <c r="B1167" s="5" t="s">
        <v>32</v>
      </c>
      <c r="C1167" s="5" t="s">
        <v>3131</v>
      </c>
      <c r="D1167" s="5" t="s">
        <v>3132</v>
      </c>
      <c r="E1167" s="5" t="s">
        <v>4856</v>
      </c>
      <c r="F1167" s="5" t="s">
        <v>3134</v>
      </c>
      <c r="G1167" s="5" t="s">
        <v>4857</v>
      </c>
      <c r="H1167" s="5" t="s">
        <v>4858</v>
      </c>
      <c r="I1167" s="6" t="s">
        <v>39</v>
      </c>
      <c r="J1167" s="6">
        <v>0</v>
      </c>
      <c r="K1167" s="6">
        <v>430000000</v>
      </c>
      <c r="L1167" s="5" t="s">
        <v>40</v>
      </c>
      <c r="M1167" s="6" t="s">
        <v>41</v>
      </c>
      <c r="N1167" s="6" t="s">
        <v>73</v>
      </c>
      <c r="O1167" s="6" t="s">
        <v>43</v>
      </c>
      <c r="P1167" s="6" t="s">
        <v>84</v>
      </c>
      <c r="Q1167" s="6" t="s">
        <v>51</v>
      </c>
      <c r="R1167" s="6">
        <v>166</v>
      </c>
      <c r="S1167" s="6" t="s">
        <v>152</v>
      </c>
      <c r="T1167" s="41">
        <v>200</v>
      </c>
      <c r="U1167" s="41">
        <v>657</v>
      </c>
      <c r="V1167" s="41">
        <f>T1167*U1167</f>
        <v>131400</v>
      </c>
      <c r="W1167" s="41">
        <f>V1167*1.12</f>
        <v>147168</v>
      </c>
      <c r="X1167" s="6"/>
      <c r="Y1167" s="6">
        <v>2016</v>
      </c>
      <c r="Z1167" s="42"/>
    </row>
    <row r="1168" spans="1:26" ht="51" x14ac:dyDescent="0.2">
      <c r="A1168" s="6" t="s">
        <v>4859</v>
      </c>
      <c r="B1168" s="5" t="s">
        <v>32</v>
      </c>
      <c r="C1168" s="5" t="s">
        <v>4860</v>
      </c>
      <c r="D1168" s="5" t="s">
        <v>790</v>
      </c>
      <c r="E1168" s="5" t="s">
        <v>4861</v>
      </c>
      <c r="F1168" s="5" t="s">
        <v>4862</v>
      </c>
      <c r="G1168" s="5" t="s">
        <v>4863</v>
      </c>
      <c r="H1168" s="5" t="s">
        <v>4864</v>
      </c>
      <c r="I1168" s="6" t="s">
        <v>47</v>
      </c>
      <c r="J1168" s="6">
        <v>0</v>
      </c>
      <c r="K1168" s="6">
        <v>430000000</v>
      </c>
      <c r="L1168" s="5" t="s">
        <v>40</v>
      </c>
      <c r="M1168" s="6" t="s">
        <v>94</v>
      </c>
      <c r="N1168" s="6" t="s">
        <v>73</v>
      </c>
      <c r="O1168" s="6" t="s">
        <v>43</v>
      </c>
      <c r="P1168" s="6" t="s">
        <v>84</v>
      </c>
      <c r="Q1168" s="6" t="s">
        <v>51</v>
      </c>
      <c r="R1168" s="6" t="s">
        <v>96</v>
      </c>
      <c r="S1168" s="6" t="s">
        <v>97</v>
      </c>
      <c r="T1168" s="41">
        <v>30</v>
      </c>
      <c r="U1168" s="41">
        <v>52216.65</v>
      </c>
      <c r="V1168" s="41"/>
      <c r="W1168" s="41"/>
      <c r="X1168" s="6"/>
      <c r="Y1168" s="6">
        <v>2016</v>
      </c>
      <c r="Z1168" s="6" t="s">
        <v>615</v>
      </c>
    </row>
    <row r="1169" spans="1:26" ht="51" x14ac:dyDescent="0.2">
      <c r="A1169" s="6" t="s">
        <v>4865</v>
      </c>
      <c r="B1169" s="5" t="s">
        <v>32</v>
      </c>
      <c r="C1169" s="5" t="s">
        <v>4860</v>
      </c>
      <c r="D1169" s="5" t="s">
        <v>790</v>
      </c>
      <c r="E1169" s="5" t="s">
        <v>4861</v>
      </c>
      <c r="F1169" s="5" t="s">
        <v>4862</v>
      </c>
      <c r="G1169" s="5" t="s">
        <v>4863</v>
      </c>
      <c r="H1169" s="5" t="s">
        <v>4866</v>
      </c>
      <c r="I1169" s="6" t="s">
        <v>47</v>
      </c>
      <c r="J1169" s="6">
        <v>0</v>
      </c>
      <c r="K1169" s="6">
        <v>430000000</v>
      </c>
      <c r="L1169" s="5" t="s">
        <v>40</v>
      </c>
      <c r="M1169" s="6" t="s">
        <v>94</v>
      </c>
      <c r="N1169" s="6" t="s">
        <v>73</v>
      </c>
      <c r="O1169" s="6" t="s">
        <v>43</v>
      </c>
      <c r="P1169" s="6" t="s">
        <v>84</v>
      </c>
      <c r="Q1169" s="6" t="s">
        <v>51</v>
      </c>
      <c r="R1169" s="6" t="s">
        <v>96</v>
      </c>
      <c r="S1169" s="6" t="s">
        <v>97</v>
      </c>
      <c r="T1169" s="41">
        <v>30</v>
      </c>
      <c r="U1169" s="41">
        <v>52216.65</v>
      </c>
      <c r="V1169" s="41"/>
      <c r="W1169" s="41"/>
      <c r="X1169" s="6"/>
      <c r="Y1169" s="6">
        <v>2016</v>
      </c>
      <c r="Z1169" s="6" t="s">
        <v>1629</v>
      </c>
    </row>
    <row r="1170" spans="1:26" ht="51" x14ac:dyDescent="0.2">
      <c r="A1170" s="6" t="s">
        <v>4867</v>
      </c>
      <c r="B1170" s="5" t="s">
        <v>32</v>
      </c>
      <c r="C1170" s="5" t="s">
        <v>454</v>
      </c>
      <c r="D1170" s="5" t="s">
        <v>4868</v>
      </c>
      <c r="E1170" s="5" t="s">
        <v>4869</v>
      </c>
      <c r="F1170" s="5" t="s">
        <v>4868</v>
      </c>
      <c r="G1170" s="5" t="s">
        <v>4870</v>
      </c>
      <c r="H1170" s="5" t="s">
        <v>4868</v>
      </c>
      <c r="I1170" s="6" t="s">
        <v>60</v>
      </c>
      <c r="J1170" s="6">
        <v>0</v>
      </c>
      <c r="K1170" s="6">
        <v>430000000</v>
      </c>
      <c r="L1170" s="5" t="s">
        <v>40</v>
      </c>
      <c r="M1170" s="6" t="s">
        <v>41</v>
      </c>
      <c r="N1170" s="6" t="s">
        <v>73</v>
      </c>
      <c r="O1170" s="6" t="s">
        <v>43</v>
      </c>
      <c r="P1170" s="6" t="s">
        <v>84</v>
      </c>
      <c r="Q1170" s="6" t="s">
        <v>51</v>
      </c>
      <c r="R1170" s="6">
        <v>736</v>
      </c>
      <c r="S1170" s="6" t="s">
        <v>213</v>
      </c>
      <c r="T1170" s="41">
        <v>300</v>
      </c>
      <c r="U1170" s="41">
        <v>9820</v>
      </c>
      <c r="V1170" s="41">
        <f t="shared" ref="V1170:V1185" si="87">T1170*U1170</f>
        <v>2946000</v>
      </c>
      <c r="W1170" s="41">
        <f t="shared" ref="W1170:W1185" si="88">V1170*1.12</f>
        <v>3299520.0000000005</v>
      </c>
      <c r="X1170" s="6"/>
      <c r="Y1170" s="6">
        <v>2016</v>
      </c>
      <c r="Z1170" s="42"/>
    </row>
    <row r="1171" spans="1:26" ht="51" x14ac:dyDescent="0.2">
      <c r="A1171" s="6" t="s">
        <v>4871</v>
      </c>
      <c r="B1171" s="5" t="s">
        <v>32</v>
      </c>
      <c r="C1171" s="5" t="s">
        <v>346</v>
      </c>
      <c r="D1171" s="5" t="s">
        <v>347</v>
      </c>
      <c r="E1171" s="5" t="s">
        <v>4872</v>
      </c>
      <c r="F1171" s="5" t="s">
        <v>349</v>
      </c>
      <c r="G1171" s="5" t="s">
        <v>4873</v>
      </c>
      <c r="H1171" s="5" t="s">
        <v>4874</v>
      </c>
      <c r="I1171" s="6" t="s">
        <v>39</v>
      </c>
      <c r="J1171" s="6">
        <v>0</v>
      </c>
      <c r="K1171" s="6">
        <v>430000000</v>
      </c>
      <c r="L1171" s="5" t="s">
        <v>40</v>
      </c>
      <c r="M1171" s="6" t="s">
        <v>94</v>
      </c>
      <c r="N1171" s="6" t="s">
        <v>73</v>
      </c>
      <c r="O1171" s="6" t="s">
        <v>43</v>
      </c>
      <c r="P1171" s="6" t="s">
        <v>84</v>
      </c>
      <c r="Q1171" s="6" t="s">
        <v>51</v>
      </c>
      <c r="R1171" s="6">
        <v>736</v>
      </c>
      <c r="S1171" s="6" t="s">
        <v>213</v>
      </c>
      <c r="T1171" s="41">
        <v>1100</v>
      </c>
      <c r="U1171" s="41">
        <v>600</v>
      </c>
      <c r="V1171" s="41">
        <f t="shared" si="87"/>
        <v>660000</v>
      </c>
      <c r="W1171" s="41">
        <f t="shared" si="88"/>
        <v>739200.00000000012</v>
      </c>
      <c r="X1171" s="6"/>
      <c r="Y1171" s="6">
        <v>2016</v>
      </c>
      <c r="Z1171" s="42"/>
    </row>
    <row r="1172" spans="1:26" ht="51" x14ac:dyDescent="0.2">
      <c r="A1172" s="6" t="s">
        <v>4875</v>
      </c>
      <c r="B1172" s="5" t="s">
        <v>32</v>
      </c>
      <c r="C1172" s="5" t="s">
        <v>4876</v>
      </c>
      <c r="D1172" s="5" t="s">
        <v>4877</v>
      </c>
      <c r="E1172" s="5" t="s">
        <v>4878</v>
      </c>
      <c r="F1172" s="5" t="s">
        <v>4879</v>
      </c>
      <c r="G1172" s="5" t="s">
        <v>4880</v>
      </c>
      <c r="H1172" s="5" t="s">
        <v>4881</v>
      </c>
      <c r="I1172" s="6" t="s">
        <v>47</v>
      </c>
      <c r="J1172" s="6">
        <v>0</v>
      </c>
      <c r="K1172" s="6">
        <v>430000000</v>
      </c>
      <c r="L1172" s="5" t="s">
        <v>40</v>
      </c>
      <c r="M1172" s="6" t="s">
        <v>41</v>
      </c>
      <c r="N1172" s="6" t="s">
        <v>73</v>
      </c>
      <c r="O1172" s="6" t="s">
        <v>43</v>
      </c>
      <c r="P1172" s="6" t="s">
        <v>84</v>
      </c>
      <c r="Q1172" s="6" t="s">
        <v>51</v>
      </c>
      <c r="R1172" s="6" t="s">
        <v>96</v>
      </c>
      <c r="S1172" s="6" t="s">
        <v>97</v>
      </c>
      <c r="T1172" s="41">
        <v>11</v>
      </c>
      <c r="U1172" s="41">
        <v>14387.5</v>
      </c>
      <c r="V1172" s="41">
        <f t="shared" si="87"/>
        <v>158262.5</v>
      </c>
      <c r="W1172" s="41">
        <f t="shared" si="88"/>
        <v>177254.00000000003</v>
      </c>
      <c r="X1172" s="6"/>
      <c r="Y1172" s="6">
        <v>2016</v>
      </c>
      <c r="Z1172" s="42"/>
    </row>
    <row r="1173" spans="1:26" ht="51" x14ac:dyDescent="0.2">
      <c r="A1173" s="6" t="s">
        <v>4882</v>
      </c>
      <c r="B1173" s="5" t="s">
        <v>32</v>
      </c>
      <c r="C1173" s="5" t="s">
        <v>4876</v>
      </c>
      <c r="D1173" s="5" t="s">
        <v>4877</v>
      </c>
      <c r="E1173" s="5" t="s">
        <v>4883</v>
      </c>
      <c r="F1173" s="5" t="s">
        <v>4884</v>
      </c>
      <c r="G1173" s="5" t="s">
        <v>4885</v>
      </c>
      <c r="H1173" s="5" t="s">
        <v>4886</v>
      </c>
      <c r="I1173" s="6" t="s">
        <v>47</v>
      </c>
      <c r="J1173" s="6">
        <v>0</v>
      </c>
      <c r="K1173" s="6">
        <v>430000000</v>
      </c>
      <c r="L1173" s="5" t="s">
        <v>40</v>
      </c>
      <c r="M1173" s="6" t="s">
        <v>41</v>
      </c>
      <c r="N1173" s="6" t="s">
        <v>73</v>
      </c>
      <c r="O1173" s="6" t="s">
        <v>43</v>
      </c>
      <c r="P1173" s="6" t="s">
        <v>84</v>
      </c>
      <c r="Q1173" s="6" t="s">
        <v>51</v>
      </c>
      <c r="R1173" s="6" t="s">
        <v>96</v>
      </c>
      <c r="S1173" s="6" t="s">
        <v>97</v>
      </c>
      <c r="T1173" s="41">
        <v>11</v>
      </c>
      <c r="U1173" s="41">
        <v>16345</v>
      </c>
      <c r="V1173" s="41">
        <f t="shared" si="87"/>
        <v>179795</v>
      </c>
      <c r="W1173" s="41">
        <f t="shared" si="88"/>
        <v>201370.40000000002</v>
      </c>
      <c r="X1173" s="6"/>
      <c r="Y1173" s="6">
        <v>2016</v>
      </c>
      <c r="Z1173" s="42"/>
    </row>
    <row r="1174" spans="1:26" ht="51" x14ac:dyDescent="0.2">
      <c r="A1174" s="6" t="s">
        <v>4887</v>
      </c>
      <c r="B1174" s="5" t="s">
        <v>32</v>
      </c>
      <c r="C1174" s="5" t="s">
        <v>4888</v>
      </c>
      <c r="D1174" s="5" t="s">
        <v>4889</v>
      </c>
      <c r="E1174" s="5" t="s">
        <v>4890</v>
      </c>
      <c r="F1174" s="5" t="s">
        <v>4891</v>
      </c>
      <c r="G1174" s="5" t="s">
        <v>4890</v>
      </c>
      <c r="H1174" s="5" t="s">
        <v>4892</v>
      </c>
      <c r="I1174" s="6" t="s">
        <v>39</v>
      </c>
      <c r="J1174" s="6">
        <v>0</v>
      </c>
      <c r="K1174" s="6">
        <v>430000000</v>
      </c>
      <c r="L1174" s="5" t="s">
        <v>40</v>
      </c>
      <c r="M1174" s="6" t="s">
        <v>94</v>
      </c>
      <c r="N1174" s="6" t="s">
        <v>73</v>
      </c>
      <c r="O1174" s="6" t="s">
        <v>43</v>
      </c>
      <c r="P1174" s="6" t="s">
        <v>84</v>
      </c>
      <c r="Q1174" s="6" t="s">
        <v>51</v>
      </c>
      <c r="R1174" s="6" t="s">
        <v>96</v>
      </c>
      <c r="S1174" s="6" t="s">
        <v>97</v>
      </c>
      <c r="T1174" s="41">
        <v>200</v>
      </c>
      <c r="U1174" s="41">
        <v>127</v>
      </c>
      <c r="V1174" s="41">
        <f t="shared" si="87"/>
        <v>25400</v>
      </c>
      <c r="W1174" s="41">
        <f t="shared" si="88"/>
        <v>28448.000000000004</v>
      </c>
      <c r="X1174" s="6"/>
      <c r="Y1174" s="6">
        <v>2016</v>
      </c>
      <c r="Z1174" s="42"/>
    </row>
    <row r="1175" spans="1:26" ht="51" x14ac:dyDescent="0.2">
      <c r="A1175" s="6" t="s">
        <v>4893</v>
      </c>
      <c r="B1175" s="5" t="s">
        <v>32</v>
      </c>
      <c r="C1175" s="5" t="s">
        <v>4894</v>
      </c>
      <c r="D1175" s="5" t="s">
        <v>4889</v>
      </c>
      <c r="E1175" s="5" t="s">
        <v>4895</v>
      </c>
      <c r="F1175" s="5" t="s">
        <v>4896</v>
      </c>
      <c r="G1175" s="5" t="s">
        <v>4895</v>
      </c>
      <c r="H1175" s="5" t="s">
        <v>4897</v>
      </c>
      <c r="I1175" s="6" t="s">
        <v>39</v>
      </c>
      <c r="J1175" s="6">
        <v>0</v>
      </c>
      <c r="K1175" s="6">
        <v>430000000</v>
      </c>
      <c r="L1175" s="5" t="s">
        <v>40</v>
      </c>
      <c r="M1175" s="6" t="s">
        <v>94</v>
      </c>
      <c r="N1175" s="6" t="s">
        <v>73</v>
      </c>
      <c r="O1175" s="6" t="s">
        <v>43</v>
      </c>
      <c r="P1175" s="6" t="s">
        <v>84</v>
      </c>
      <c r="Q1175" s="6" t="s">
        <v>51</v>
      </c>
      <c r="R1175" s="6" t="s">
        <v>96</v>
      </c>
      <c r="S1175" s="6" t="s">
        <v>97</v>
      </c>
      <c r="T1175" s="41">
        <v>200</v>
      </c>
      <c r="U1175" s="41">
        <v>147</v>
      </c>
      <c r="V1175" s="41">
        <f t="shared" si="87"/>
        <v>29400</v>
      </c>
      <c r="W1175" s="41">
        <f t="shared" si="88"/>
        <v>32928</v>
      </c>
      <c r="X1175" s="6"/>
      <c r="Y1175" s="6">
        <v>2016</v>
      </c>
      <c r="Z1175" s="42"/>
    </row>
    <row r="1176" spans="1:26" ht="51" x14ac:dyDescent="0.2">
      <c r="A1176" s="6" t="s">
        <v>4898</v>
      </c>
      <c r="B1176" s="5" t="s">
        <v>32</v>
      </c>
      <c r="C1176" s="5" t="s">
        <v>4894</v>
      </c>
      <c r="D1176" s="5" t="s">
        <v>4889</v>
      </c>
      <c r="E1176" s="5" t="s">
        <v>4899</v>
      </c>
      <c r="F1176" s="5" t="s">
        <v>4900</v>
      </c>
      <c r="G1176" s="5" t="s">
        <v>4899</v>
      </c>
      <c r="H1176" s="5" t="s">
        <v>4901</v>
      </c>
      <c r="I1176" s="6" t="s">
        <v>39</v>
      </c>
      <c r="J1176" s="6">
        <v>0</v>
      </c>
      <c r="K1176" s="6">
        <v>430000000</v>
      </c>
      <c r="L1176" s="5" t="s">
        <v>40</v>
      </c>
      <c r="M1176" s="6" t="s">
        <v>94</v>
      </c>
      <c r="N1176" s="6" t="s">
        <v>73</v>
      </c>
      <c r="O1176" s="6" t="s">
        <v>43</v>
      </c>
      <c r="P1176" s="6" t="s">
        <v>84</v>
      </c>
      <c r="Q1176" s="6" t="s">
        <v>51</v>
      </c>
      <c r="R1176" s="6" t="s">
        <v>96</v>
      </c>
      <c r="S1176" s="6" t="s">
        <v>97</v>
      </c>
      <c r="T1176" s="41">
        <v>400</v>
      </c>
      <c r="U1176" s="41">
        <v>167</v>
      </c>
      <c r="V1176" s="41">
        <f t="shared" si="87"/>
        <v>66800</v>
      </c>
      <c r="W1176" s="41">
        <f t="shared" si="88"/>
        <v>74816</v>
      </c>
      <c r="X1176" s="6"/>
      <c r="Y1176" s="6">
        <v>2016</v>
      </c>
      <c r="Z1176" s="42"/>
    </row>
    <row r="1177" spans="1:26" ht="51" x14ac:dyDescent="0.2">
      <c r="A1177" s="6" t="s">
        <v>4902</v>
      </c>
      <c r="B1177" s="5" t="s">
        <v>32</v>
      </c>
      <c r="C1177" s="5" t="s">
        <v>4894</v>
      </c>
      <c r="D1177" s="5" t="s">
        <v>4889</v>
      </c>
      <c r="E1177" s="5" t="s">
        <v>4903</v>
      </c>
      <c r="F1177" s="5" t="s">
        <v>4904</v>
      </c>
      <c r="G1177" s="5" t="s">
        <v>4903</v>
      </c>
      <c r="H1177" s="5" t="s">
        <v>4905</v>
      </c>
      <c r="I1177" s="6" t="s">
        <v>39</v>
      </c>
      <c r="J1177" s="6">
        <v>0</v>
      </c>
      <c r="K1177" s="6">
        <v>430000000</v>
      </c>
      <c r="L1177" s="5" t="s">
        <v>40</v>
      </c>
      <c r="M1177" s="6" t="s">
        <v>94</v>
      </c>
      <c r="N1177" s="6" t="s">
        <v>73</v>
      </c>
      <c r="O1177" s="6" t="s">
        <v>43</v>
      </c>
      <c r="P1177" s="6" t="s">
        <v>84</v>
      </c>
      <c r="Q1177" s="6" t="s">
        <v>51</v>
      </c>
      <c r="R1177" s="6" t="s">
        <v>96</v>
      </c>
      <c r="S1177" s="6" t="s">
        <v>97</v>
      </c>
      <c r="T1177" s="41">
        <v>200</v>
      </c>
      <c r="U1177" s="41">
        <v>177</v>
      </c>
      <c r="V1177" s="41">
        <f t="shared" si="87"/>
        <v>35400</v>
      </c>
      <c r="W1177" s="41">
        <f t="shared" si="88"/>
        <v>39648.000000000007</v>
      </c>
      <c r="X1177" s="6"/>
      <c r="Y1177" s="6">
        <v>2016</v>
      </c>
      <c r="Z1177" s="42"/>
    </row>
    <row r="1178" spans="1:26" ht="51" x14ac:dyDescent="0.2">
      <c r="A1178" s="6" t="s">
        <v>4906</v>
      </c>
      <c r="B1178" s="5" t="s">
        <v>32</v>
      </c>
      <c r="C1178" s="5" t="s">
        <v>4894</v>
      </c>
      <c r="D1178" s="5" t="s">
        <v>4889</v>
      </c>
      <c r="E1178" s="5" t="s">
        <v>4907</v>
      </c>
      <c r="F1178" s="5" t="s">
        <v>4908</v>
      </c>
      <c r="G1178" s="5" t="s">
        <v>4907</v>
      </c>
      <c r="H1178" s="5" t="s">
        <v>4909</v>
      </c>
      <c r="I1178" s="6" t="s">
        <v>39</v>
      </c>
      <c r="J1178" s="6">
        <v>0</v>
      </c>
      <c r="K1178" s="6">
        <v>430000000</v>
      </c>
      <c r="L1178" s="5" t="s">
        <v>40</v>
      </c>
      <c r="M1178" s="6" t="s">
        <v>94</v>
      </c>
      <c r="N1178" s="6" t="s">
        <v>73</v>
      </c>
      <c r="O1178" s="6" t="s">
        <v>43</v>
      </c>
      <c r="P1178" s="6" t="s">
        <v>84</v>
      </c>
      <c r="Q1178" s="6" t="s">
        <v>51</v>
      </c>
      <c r="R1178" s="6" t="s">
        <v>96</v>
      </c>
      <c r="S1178" s="6" t="s">
        <v>97</v>
      </c>
      <c r="T1178" s="41">
        <v>800</v>
      </c>
      <c r="U1178" s="41">
        <v>197</v>
      </c>
      <c r="V1178" s="41">
        <f t="shared" si="87"/>
        <v>157600</v>
      </c>
      <c r="W1178" s="41">
        <f t="shared" si="88"/>
        <v>176512.00000000003</v>
      </c>
      <c r="X1178" s="6"/>
      <c r="Y1178" s="6">
        <v>2016</v>
      </c>
      <c r="Z1178" s="42"/>
    </row>
    <row r="1179" spans="1:26" ht="51" x14ac:dyDescent="0.2">
      <c r="A1179" s="6" t="s">
        <v>4910</v>
      </c>
      <c r="B1179" s="5" t="s">
        <v>32</v>
      </c>
      <c r="C1179" s="5" t="s">
        <v>4911</v>
      </c>
      <c r="D1179" s="5" t="s">
        <v>4912</v>
      </c>
      <c r="E1179" s="5" t="s">
        <v>4913</v>
      </c>
      <c r="F1179" s="5" t="s">
        <v>4914</v>
      </c>
      <c r="G1179" s="5" t="s">
        <v>4913</v>
      </c>
      <c r="H1179" s="5" t="s">
        <v>4915</v>
      </c>
      <c r="I1179" s="6" t="s">
        <v>39</v>
      </c>
      <c r="J1179" s="6">
        <v>0</v>
      </c>
      <c r="K1179" s="6">
        <v>430000000</v>
      </c>
      <c r="L1179" s="5" t="s">
        <v>40</v>
      </c>
      <c r="M1179" s="6" t="s">
        <v>94</v>
      </c>
      <c r="N1179" s="6" t="s">
        <v>73</v>
      </c>
      <c r="O1179" s="6" t="s">
        <v>43</v>
      </c>
      <c r="P1179" s="6" t="s">
        <v>84</v>
      </c>
      <c r="Q1179" s="6" t="s">
        <v>51</v>
      </c>
      <c r="R1179" s="6" t="s">
        <v>96</v>
      </c>
      <c r="S1179" s="6" t="s">
        <v>97</v>
      </c>
      <c r="T1179" s="41">
        <v>400</v>
      </c>
      <c r="U1179" s="41">
        <v>68</v>
      </c>
      <c r="V1179" s="41">
        <f t="shared" si="87"/>
        <v>27200</v>
      </c>
      <c r="W1179" s="41">
        <f t="shared" si="88"/>
        <v>30464.000000000004</v>
      </c>
      <c r="X1179" s="6"/>
      <c r="Y1179" s="6">
        <v>2016</v>
      </c>
      <c r="Z1179" s="42"/>
    </row>
    <row r="1180" spans="1:26" ht="51" x14ac:dyDescent="0.2">
      <c r="A1180" s="6" t="s">
        <v>4916</v>
      </c>
      <c r="B1180" s="5" t="s">
        <v>32</v>
      </c>
      <c r="C1180" s="5" t="s">
        <v>4917</v>
      </c>
      <c r="D1180" s="5" t="s">
        <v>2227</v>
      </c>
      <c r="E1180" s="5" t="s">
        <v>4918</v>
      </c>
      <c r="F1180" s="5" t="s">
        <v>4919</v>
      </c>
      <c r="G1180" s="5" t="s">
        <v>4920</v>
      </c>
      <c r="H1180" s="5" t="s">
        <v>4921</v>
      </c>
      <c r="I1180" s="6" t="s">
        <v>39</v>
      </c>
      <c r="J1180" s="6">
        <v>0</v>
      </c>
      <c r="K1180" s="6">
        <v>430000000</v>
      </c>
      <c r="L1180" s="5" t="s">
        <v>40</v>
      </c>
      <c r="M1180" s="6" t="s">
        <v>94</v>
      </c>
      <c r="N1180" s="6" t="s">
        <v>73</v>
      </c>
      <c r="O1180" s="6" t="s">
        <v>43</v>
      </c>
      <c r="P1180" s="6" t="s">
        <v>84</v>
      </c>
      <c r="Q1180" s="6" t="s">
        <v>51</v>
      </c>
      <c r="R1180" s="6" t="s">
        <v>96</v>
      </c>
      <c r="S1180" s="6" t="s">
        <v>97</v>
      </c>
      <c r="T1180" s="41">
        <v>200</v>
      </c>
      <c r="U1180" s="41">
        <v>73</v>
      </c>
      <c r="V1180" s="41">
        <f t="shared" si="87"/>
        <v>14600</v>
      </c>
      <c r="W1180" s="41">
        <f t="shared" si="88"/>
        <v>16352.000000000002</v>
      </c>
      <c r="X1180" s="6"/>
      <c r="Y1180" s="6">
        <v>2016</v>
      </c>
      <c r="Z1180" s="42"/>
    </row>
    <row r="1181" spans="1:26" ht="51" x14ac:dyDescent="0.2">
      <c r="A1181" s="6" t="s">
        <v>4922</v>
      </c>
      <c r="B1181" s="5" t="s">
        <v>32</v>
      </c>
      <c r="C1181" s="5" t="s">
        <v>4894</v>
      </c>
      <c r="D1181" s="5" t="s">
        <v>4889</v>
      </c>
      <c r="E1181" s="5" t="s">
        <v>4923</v>
      </c>
      <c r="F1181" s="5" t="s">
        <v>4924</v>
      </c>
      <c r="G1181" s="5" t="s">
        <v>4925</v>
      </c>
      <c r="H1181" s="5" t="s">
        <v>4926</v>
      </c>
      <c r="I1181" s="6" t="s">
        <v>39</v>
      </c>
      <c r="J1181" s="6">
        <v>0</v>
      </c>
      <c r="K1181" s="6">
        <v>430000000</v>
      </c>
      <c r="L1181" s="5" t="s">
        <v>40</v>
      </c>
      <c r="M1181" s="6" t="s">
        <v>94</v>
      </c>
      <c r="N1181" s="6" t="s">
        <v>73</v>
      </c>
      <c r="O1181" s="6" t="s">
        <v>43</v>
      </c>
      <c r="P1181" s="6" t="s">
        <v>84</v>
      </c>
      <c r="Q1181" s="6" t="s">
        <v>51</v>
      </c>
      <c r="R1181" s="6" t="s">
        <v>96</v>
      </c>
      <c r="S1181" s="6" t="s">
        <v>97</v>
      </c>
      <c r="T1181" s="41">
        <v>200</v>
      </c>
      <c r="U1181" s="41">
        <v>108</v>
      </c>
      <c r="V1181" s="41">
        <f t="shared" si="87"/>
        <v>21600</v>
      </c>
      <c r="W1181" s="41">
        <f t="shared" si="88"/>
        <v>24192.000000000004</v>
      </c>
      <c r="X1181" s="6"/>
      <c r="Y1181" s="6">
        <v>2016</v>
      </c>
      <c r="Z1181" s="42"/>
    </row>
    <row r="1182" spans="1:26" ht="51" x14ac:dyDescent="0.2">
      <c r="A1182" s="6" t="s">
        <v>4927</v>
      </c>
      <c r="B1182" s="5" t="s">
        <v>32</v>
      </c>
      <c r="C1182" s="5" t="s">
        <v>4911</v>
      </c>
      <c r="D1182" s="5" t="s">
        <v>4912</v>
      </c>
      <c r="E1182" s="5" t="s">
        <v>4928</v>
      </c>
      <c r="F1182" s="5" t="s">
        <v>4914</v>
      </c>
      <c r="G1182" s="5" t="s">
        <v>4925</v>
      </c>
      <c r="H1182" s="5" t="s">
        <v>4929</v>
      </c>
      <c r="I1182" s="6" t="s">
        <v>39</v>
      </c>
      <c r="J1182" s="6">
        <v>0</v>
      </c>
      <c r="K1182" s="6">
        <v>430000000</v>
      </c>
      <c r="L1182" s="5" t="s">
        <v>40</v>
      </c>
      <c r="M1182" s="6" t="s">
        <v>94</v>
      </c>
      <c r="N1182" s="6" t="s">
        <v>73</v>
      </c>
      <c r="O1182" s="6" t="s">
        <v>43</v>
      </c>
      <c r="P1182" s="6" t="s">
        <v>84</v>
      </c>
      <c r="Q1182" s="6" t="s">
        <v>51</v>
      </c>
      <c r="R1182" s="6" t="s">
        <v>96</v>
      </c>
      <c r="S1182" s="6" t="s">
        <v>97</v>
      </c>
      <c r="T1182" s="41">
        <v>200</v>
      </c>
      <c r="U1182" s="41">
        <v>48</v>
      </c>
      <c r="V1182" s="41">
        <f t="shared" si="87"/>
        <v>9600</v>
      </c>
      <c r="W1182" s="41">
        <f t="shared" si="88"/>
        <v>10752.000000000002</v>
      </c>
      <c r="X1182" s="6"/>
      <c r="Y1182" s="6">
        <v>2016</v>
      </c>
      <c r="Z1182" s="42"/>
    </row>
    <row r="1183" spans="1:26" ht="51" x14ac:dyDescent="0.2">
      <c r="A1183" s="6" t="s">
        <v>4930</v>
      </c>
      <c r="B1183" s="5" t="s">
        <v>32</v>
      </c>
      <c r="C1183" s="5" t="s">
        <v>4931</v>
      </c>
      <c r="D1183" s="5" t="s">
        <v>4932</v>
      </c>
      <c r="E1183" s="5" t="s">
        <v>4933</v>
      </c>
      <c r="F1183" s="5" t="s">
        <v>4934</v>
      </c>
      <c r="G1183" s="5" t="s">
        <v>4935</v>
      </c>
      <c r="H1183" s="5" t="s">
        <v>4936</v>
      </c>
      <c r="I1183" s="6" t="s">
        <v>39</v>
      </c>
      <c r="J1183" s="6">
        <v>0</v>
      </c>
      <c r="K1183" s="6">
        <v>430000000</v>
      </c>
      <c r="L1183" s="5" t="s">
        <v>40</v>
      </c>
      <c r="M1183" s="6" t="s">
        <v>41</v>
      </c>
      <c r="N1183" s="6" t="s">
        <v>73</v>
      </c>
      <c r="O1183" s="6" t="s">
        <v>43</v>
      </c>
      <c r="P1183" s="6" t="s">
        <v>84</v>
      </c>
      <c r="Q1183" s="6" t="s">
        <v>51</v>
      </c>
      <c r="R1183" s="6" t="s">
        <v>96</v>
      </c>
      <c r="S1183" s="6" t="s">
        <v>97</v>
      </c>
      <c r="T1183" s="41">
        <v>10</v>
      </c>
      <c r="U1183" s="41">
        <v>1000</v>
      </c>
      <c r="V1183" s="41">
        <f t="shared" si="87"/>
        <v>10000</v>
      </c>
      <c r="W1183" s="41">
        <f t="shared" si="88"/>
        <v>11200.000000000002</v>
      </c>
      <c r="X1183" s="6"/>
      <c r="Y1183" s="6">
        <v>2016</v>
      </c>
      <c r="Z1183" s="42"/>
    </row>
    <row r="1184" spans="1:26" ht="51" x14ac:dyDescent="0.2">
      <c r="A1184" s="6" t="s">
        <v>4937</v>
      </c>
      <c r="B1184" s="5" t="s">
        <v>32</v>
      </c>
      <c r="C1184" s="5" t="s">
        <v>4938</v>
      </c>
      <c r="D1184" s="5" t="s">
        <v>4939</v>
      </c>
      <c r="E1184" s="5" t="s">
        <v>4940</v>
      </c>
      <c r="F1184" s="5" t="s">
        <v>4941</v>
      </c>
      <c r="G1184" s="5" t="s">
        <v>4942</v>
      </c>
      <c r="H1184" s="5" t="s">
        <v>4943</v>
      </c>
      <c r="I1184" s="6" t="s">
        <v>47</v>
      </c>
      <c r="J1184" s="6">
        <v>0</v>
      </c>
      <c r="K1184" s="6">
        <v>430000000</v>
      </c>
      <c r="L1184" s="5" t="s">
        <v>40</v>
      </c>
      <c r="M1184" s="6" t="s">
        <v>41</v>
      </c>
      <c r="N1184" s="6" t="s">
        <v>73</v>
      </c>
      <c r="O1184" s="6" t="s">
        <v>43</v>
      </c>
      <c r="P1184" s="6" t="s">
        <v>84</v>
      </c>
      <c r="Q1184" s="6" t="s">
        <v>51</v>
      </c>
      <c r="R1184" s="6" t="s">
        <v>96</v>
      </c>
      <c r="S1184" s="6" t="s">
        <v>97</v>
      </c>
      <c r="T1184" s="41">
        <v>5</v>
      </c>
      <c r="U1184" s="41">
        <v>8000</v>
      </c>
      <c r="V1184" s="41">
        <f t="shared" si="87"/>
        <v>40000</v>
      </c>
      <c r="W1184" s="41">
        <f t="shared" si="88"/>
        <v>44800.000000000007</v>
      </c>
      <c r="X1184" s="6"/>
      <c r="Y1184" s="6">
        <v>2016</v>
      </c>
      <c r="Z1184" s="42"/>
    </row>
    <row r="1185" spans="1:26" ht="51" x14ac:dyDescent="0.2">
      <c r="A1185" s="6" t="s">
        <v>4944</v>
      </c>
      <c r="B1185" s="5" t="s">
        <v>32</v>
      </c>
      <c r="C1185" s="5" t="s">
        <v>4945</v>
      </c>
      <c r="D1185" s="5" t="s">
        <v>4946</v>
      </c>
      <c r="E1185" s="5" t="s">
        <v>4947</v>
      </c>
      <c r="F1185" s="5" t="s">
        <v>4948</v>
      </c>
      <c r="G1185" s="5" t="s">
        <v>4949</v>
      </c>
      <c r="H1185" s="5" t="s">
        <v>4950</v>
      </c>
      <c r="I1185" s="6" t="s">
        <v>39</v>
      </c>
      <c r="J1185" s="6">
        <v>0</v>
      </c>
      <c r="K1185" s="6">
        <v>430000000</v>
      </c>
      <c r="L1185" s="5" t="s">
        <v>40</v>
      </c>
      <c r="M1185" s="6" t="s">
        <v>41</v>
      </c>
      <c r="N1185" s="6" t="s">
        <v>73</v>
      </c>
      <c r="O1185" s="6" t="s">
        <v>43</v>
      </c>
      <c r="P1185" s="6" t="s">
        <v>84</v>
      </c>
      <c r="Q1185" s="6" t="s">
        <v>51</v>
      </c>
      <c r="R1185" s="6" t="s">
        <v>96</v>
      </c>
      <c r="S1185" s="6" t="s">
        <v>97</v>
      </c>
      <c r="T1185" s="41">
        <v>2530</v>
      </c>
      <c r="U1185" s="41">
        <v>397</v>
      </c>
      <c r="V1185" s="41">
        <f t="shared" si="87"/>
        <v>1004410</v>
      </c>
      <c r="W1185" s="41">
        <f t="shared" si="88"/>
        <v>1124939.2000000002</v>
      </c>
      <c r="X1185" s="6"/>
      <c r="Y1185" s="6">
        <v>2016</v>
      </c>
      <c r="Z1185" s="42"/>
    </row>
    <row r="1186" spans="1:26" ht="51" x14ac:dyDescent="0.2">
      <c r="A1186" s="6" t="s">
        <v>4951</v>
      </c>
      <c r="B1186" s="5" t="s">
        <v>32</v>
      </c>
      <c r="C1186" s="5" t="s">
        <v>4952</v>
      </c>
      <c r="D1186" s="5" t="s">
        <v>4953</v>
      </c>
      <c r="E1186" s="5" t="s">
        <v>4954</v>
      </c>
      <c r="F1186" s="5" t="s">
        <v>4955</v>
      </c>
      <c r="G1186" s="5" t="s">
        <v>4956</v>
      </c>
      <c r="H1186" s="5" t="s">
        <v>4957</v>
      </c>
      <c r="I1186" s="6" t="s">
        <v>39</v>
      </c>
      <c r="J1186" s="6">
        <v>0</v>
      </c>
      <c r="K1186" s="6">
        <v>430000000</v>
      </c>
      <c r="L1186" s="5" t="s">
        <v>40</v>
      </c>
      <c r="M1186" s="6" t="s">
        <v>41</v>
      </c>
      <c r="N1186" s="6" t="s">
        <v>73</v>
      </c>
      <c r="O1186" s="6" t="s">
        <v>43</v>
      </c>
      <c r="P1186" s="6" t="s">
        <v>84</v>
      </c>
      <c r="Q1186" s="6" t="s">
        <v>51</v>
      </c>
      <c r="R1186" s="6" t="s">
        <v>96</v>
      </c>
      <c r="S1186" s="6" t="s">
        <v>97</v>
      </c>
      <c r="T1186" s="41">
        <v>2</v>
      </c>
      <c r="U1186" s="41">
        <v>42795</v>
      </c>
      <c r="V1186" s="41"/>
      <c r="W1186" s="41"/>
      <c r="X1186" s="6"/>
      <c r="Y1186" s="6">
        <v>2016</v>
      </c>
      <c r="Z1186" s="5"/>
    </row>
    <row r="1187" spans="1:26" ht="51" x14ac:dyDescent="0.2">
      <c r="A1187" s="6" t="s">
        <v>4958</v>
      </c>
      <c r="B1187" s="5" t="s">
        <v>32</v>
      </c>
      <c r="C1187" s="5" t="s">
        <v>4952</v>
      </c>
      <c r="D1187" s="5" t="s">
        <v>4953</v>
      </c>
      <c r="E1187" s="5" t="s">
        <v>4954</v>
      </c>
      <c r="F1187" s="5" t="s">
        <v>4955</v>
      </c>
      <c r="G1187" s="5" t="s">
        <v>4956</v>
      </c>
      <c r="H1187" s="5" t="s">
        <v>4957</v>
      </c>
      <c r="I1187" s="6" t="s">
        <v>39</v>
      </c>
      <c r="J1187" s="6">
        <v>0</v>
      </c>
      <c r="K1187" s="6">
        <v>430000000</v>
      </c>
      <c r="L1187" s="5" t="s">
        <v>40</v>
      </c>
      <c r="M1187" s="6" t="s">
        <v>591</v>
      </c>
      <c r="N1187" s="6" t="s">
        <v>73</v>
      </c>
      <c r="O1187" s="6" t="s">
        <v>43</v>
      </c>
      <c r="P1187" s="6" t="s">
        <v>84</v>
      </c>
      <c r="Q1187" s="6" t="s">
        <v>51</v>
      </c>
      <c r="R1187" s="6" t="s">
        <v>96</v>
      </c>
      <c r="S1187" s="6" t="s">
        <v>97</v>
      </c>
      <c r="T1187" s="41">
        <v>2</v>
      </c>
      <c r="U1187" s="41">
        <v>42795</v>
      </c>
      <c r="V1187" s="41">
        <f t="shared" ref="V1187:V1206" si="89">T1187*U1187</f>
        <v>85590</v>
      </c>
      <c r="W1187" s="41">
        <f t="shared" ref="W1187:W1206" si="90">V1187*1.12</f>
        <v>95860.800000000003</v>
      </c>
      <c r="X1187" s="6"/>
      <c r="Y1187" s="6">
        <v>2016</v>
      </c>
      <c r="Z1187" s="6" t="s">
        <v>686</v>
      </c>
    </row>
    <row r="1188" spans="1:26" ht="51" x14ac:dyDescent="0.2">
      <c r="A1188" s="6" t="s">
        <v>4959</v>
      </c>
      <c r="B1188" s="5" t="s">
        <v>32</v>
      </c>
      <c r="C1188" s="5" t="s">
        <v>4960</v>
      </c>
      <c r="D1188" s="5" t="s">
        <v>4961</v>
      </c>
      <c r="E1188" s="5" t="s">
        <v>4962</v>
      </c>
      <c r="F1188" s="5" t="s">
        <v>4962</v>
      </c>
      <c r="G1188" s="5" t="s">
        <v>4963</v>
      </c>
      <c r="H1188" s="5" t="s">
        <v>4964</v>
      </c>
      <c r="I1188" s="6" t="s">
        <v>47</v>
      </c>
      <c r="J1188" s="6">
        <v>0</v>
      </c>
      <c r="K1188" s="6">
        <v>430000000</v>
      </c>
      <c r="L1188" s="5" t="s">
        <v>40</v>
      </c>
      <c r="M1188" s="6" t="s">
        <v>41</v>
      </c>
      <c r="N1188" s="6" t="s">
        <v>73</v>
      </c>
      <c r="O1188" s="6" t="s">
        <v>43</v>
      </c>
      <c r="P1188" s="6" t="s">
        <v>84</v>
      </c>
      <c r="Q1188" s="6" t="s">
        <v>51</v>
      </c>
      <c r="R1188" s="6">
        <v>704</v>
      </c>
      <c r="S1188" s="6" t="s">
        <v>62</v>
      </c>
      <c r="T1188" s="41">
        <v>10</v>
      </c>
      <c r="U1188" s="41">
        <v>66150</v>
      </c>
      <c r="V1188" s="41">
        <f t="shared" si="89"/>
        <v>661500</v>
      </c>
      <c r="W1188" s="41">
        <f t="shared" si="90"/>
        <v>740880.00000000012</v>
      </c>
      <c r="X1188" s="6"/>
      <c r="Y1188" s="6">
        <v>2016</v>
      </c>
      <c r="Z1188" s="42"/>
    </row>
    <row r="1189" spans="1:26" ht="51" x14ac:dyDescent="0.2">
      <c r="A1189" s="6" t="s">
        <v>4965</v>
      </c>
      <c r="B1189" s="5" t="s">
        <v>32</v>
      </c>
      <c r="C1189" s="5" t="s">
        <v>4960</v>
      </c>
      <c r="D1189" s="5" t="s">
        <v>4961</v>
      </c>
      <c r="E1189" s="5" t="s">
        <v>4966</v>
      </c>
      <c r="F1189" s="5" t="s">
        <v>4962</v>
      </c>
      <c r="G1189" s="5" t="s">
        <v>4967</v>
      </c>
      <c r="H1189" s="5" t="s">
        <v>4968</v>
      </c>
      <c r="I1189" s="6" t="s">
        <v>47</v>
      </c>
      <c r="J1189" s="6">
        <v>0</v>
      </c>
      <c r="K1189" s="6">
        <v>430000000</v>
      </c>
      <c r="L1189" s="5" t="s">
        <v>40</v>
      </c>
      <c r="M1189" s="6" t="s">
        <v>41</v>
      </c>
      <c r="N1189" s="6" t="s">
        <v>73</v>
      </c>
      <c r="O1189" s="6" t="s">
        <v>43</v>
      </c>
      <c r="P1189" s="6" t="s">
        <v>84</v>
      </c>
      <c r="Q1189" s="6" t="s">
        <v>51</v>
      </c>
      <c r="R1189" s="6">
        <v>704</v>
      </c>
      <c r="S1189" s="6" t="s">
        <v>62</v>
      </c>
      <c r="T1189" s="41">
        <v>10</v>
      </c>
      <c r="U1189" s="41">
        <v>5400</v>
      </c>
      <c r="V1189" s="41">
        <f t="shared" si="89"/>
        <v>54000</v>
      </c>
      <c r="W1189" s="41">
        <f t="shared" si="90"/>
        <v>60480.000000000007</v>
      </c>
      <c r="X1189" s="6"/>
      <c r="Y1189" s="6">
        <v>2016</v>
      </c>
      <c r="Z1189" s="42"/>
    </row>
    <row r="1190" spans="1:26" ht="51" x14ac:dyDescent="0.2">
      <c r="A1190" s="6" t="s">
        <v>4969</v>
      </c>
      <c r="B1190" s="5" t="s">
        <v>32</v>
      </c>
      <c r="C1190" s="5" t="s">
        <v>4970</v>
      </c>
      <c r="D1190" s="5" t="s">
        <v>3855</v>
      </c>
      <c r="E1190" s="5" t="s">
        <v>4971</v>
      </c>
      <c r="F1190" s="5" t="s">
        <v>4972</v>
      </c>
      <c r="G1190" s="5" t="s">
        <v>4973</v>
      </c>
      <c r="H1190" s="5" t="s">
        <v>4974</v>
      </c>
      <c r="I1190" s="6" t="s">
        <v>47</v>
      </c>
      <c r="J1190" s="6">
        <v>0</v>
      </c>
      <c r="K1190" s="6">
        <v>430000000</v>
      </c>
      <c r="L1190" s="5" t="s">
        <v>40</v>
      </c>
      <c r="M1190" s="6" t="s">
        <v>41</v>
      </c>
      <c r="N1190" s="6" t="s">
        <v>73</v>
      </c>
      <c r="O1190" s="6" t="s">
        <v>43</v>
      </c>
      <c r="P1190" s="6" t="s">
        <v>84</v>
      </c>
      <c r="Q1190" s="6" t="s">
        <v>51</v>
      </c>
      <c r="R1190" s="6" t="s">
        <v>96</v>
      </c>
      <c r="S1190" s="6" t="s">
        <v>97</v>
      </c>
      <c r="T1190" s="41">
        <v>10</v>
      </c>
      <c r="U1190" s="41">
        <v>1850</v>
      </c>
      <c r="V1190" s="41">
        <f t="shared" si="89"/>
        <v>18500</v>
      </c>
      <c r="W1190" s="41">
        <f t="shared" si="90"/>
        <v>20720.000000000004</v>
      </c>
      <c r="X1190" s="6"/>
      <c r="Y1190" s="6">
        <v>2016</v>
      </c>
      <c r="Z1190" s="42"/>
    </row>
    <row r="1191" spans="1:26" ht="51" x14ac:dyDescent="0.2">
      <c r="A1191" s="6" t="s">
        <v>4975</v>
      </c>
      <c r="B1191" s="5" t="s">
        <v>32</v>
      </c>
      <c r="C1191" s="5" t="s">
        <v>112</v>
      </c>
      <c r="D1191" s="5" t="s">
        <v>113</v>
      </c>
      <c r="E1191" s="5" t="s">
        <v>114</v>
      </c>
      <c r="F1191" s="5" t="s">
        <v>115</v>
      </c>
      <c r="G1191" s="5" t="s">
        <v>3893</v>
      </c>
      <c r="H1191" s="5" t="s">
        <v>3894</v>
      </c>
      <c r="I1191" s="6" t="s">
        <v>39</v>
      </c>
      <c r="J1191" s="6">
        <v>0</v>
      </c>
      <c r="K1191" s="6">
        <v>430000000</v>
      </c>
      <c r="L1191" s="5" t="s">
        <v>40</v>
      </c>
      <c r="M1191" s="6" t="s">
        <v>94</v>
      </c>
      <c r="N1191" s="6" t="s">
        <v>73</v>
      </c>
      <c r="O1191" s="6" t="s">
        <v>43</v>
      </c>
      <c r="P1191" s="6" t="s">
        <v>84</v>
      </c>
      <c r="Q1191" s="6" t="s">
        <v>51</v>
      </c>
      <c r="R1191" s="6">
        <v>5111</v>
      </c>
      <c r="S1191" s="6" t="s">
        <v>118</v>
      </c>
      <c r="T1191" s="41">
        <v>50</v>
      </c>
      <c r="U1191" s="41">
        <v>588</v>
      </c>
      <c r="V1191" s="41">
        <f t="shared" si="89"/>
        <v>29400</v>
      </c>
      <c r="W1191" s="41">
        <f t="shared" si="90"/>
        <v>32928</v>
      </c>
      <c r="X1191" s="6"/>
      <c r="Y1191" s="6">
        <v>2016</v>
      </c>
      <c r="Z1191" s="42"/>
    </row>
    <row r="1192" spans="1:26" ht="51" x14ac:dyDescent="0.2">
      <c r="A1192" s="6" t="s">
        <v>4976</v>
      </c>
      <c r="B1192" s="5" t="s">
        <v>32</v>
      </c>
      <c r="C1192" s="5" t="s">
        <v>294</v>
      </c>
      <c r="D1192" s="5" t="s">
        <v>295</v>
      </c>
      <c r="E1192" s="5" t="s">
        <v>296</v>
      </c>
      <c r="F1192" s="5" t="s">
        <v>297</v>
      </c>
      <c r="G1192" s="5" t="s">
        <v>4977</v>
      </c>
      <c r="H1192" s="5" t="s">
        <v>4978</v>
      </c>
      <c r="I1192" s="6" t="s">
        <v>39</v>
      </c>
      <c r="J1192" s="6">
        <v>0</v>
      </c>
      <c r="K1192" s="6">
        <v>430000000</v>
      </c>
      <c r="L1192" s="5" t="s">
        <v>40</v>
      </c>
      <c r="M1192" s="6" t="s">
        <v>94</v>
      </c>
      <c r="N1192" s="6" t="s">
        <v>73</v>
      </c>
      <c r="O1192" s="6" t="s">
        <v>43</v>
      </c>
      <c r="P1192" s="6" t="s">
        <v>84</v>
      </c>
      <c r="Q1192" s="6" t="s">
        <v>51</v>
      </c>
      <c r="R1192" s="6">
        <v>5111</v>
      </c>
      <c r="S1192" s="6" t="s">
        <v>118</v>
      </c>
      <c r="T1192" s="41">
        <v>5</v>
      </c>
      <c r="U1192" s="41">
        <v>53</v>
      </c>
      <c r="V1192" s="41">
        <f t="shared" si="89"/>
        <v>265</v>
      </c>
      <c r="W1192" s="41">
        <f t="shared" si="90"/>
        <v>296.8</v>
      </c>
      <c r="X1192" s="6"/>
      <c r="Y1192" s="6">
        <v>2016</v>
      </c>
      <c r="Z1192" s="42"/>
    </row>
    <row r="1193" spans="1:26" ht="51" x14ac:dyDescent="0.2">
      <c r="A1193" s="6" t="s">
        <v>4979</v>
      </c>
      <c r="B1193" s="5" t="s">
        <v>32</v>
      </c>
      <c r="C1193" s="5" t="s">
        <v>4405</v>
      </c>
      <c r="D1193" s="5" t="s">
        <v>4406</v>
      </c>
      <c r="E1193" s="5" t="s">
        <v>4980</v>
      </c>
      <c r="F1193" s="5" t="s">
        <v>4408</v>
      </c>
      <c r="G1193" s="5" t="s">
        <v>4981</v>
      </c>
      <c r="H1193" s="5" t="s">
        <v>4982</v>
      </c>
      <c r="I1193" s="6" t="s">
        <v>60</v>
      </c>
      <c r="J1193" s="6">
        <v>0</v>
      </c>
      <c r="K1193" s="6">
        <v>430000000</v>
      </c>
      <c r="L1193" s="5" t="s">
        <v>40</v>
      </c>
      <c r="M1193" s="6" t="s">
        <v>94</v>
      </c>
      <c r="N1193" s="6" t="s">
        <v>73</v>
      </c>
      <c r="O1193" s="6" t="s">
        <v>43</v>
      </c>
      <c r="P1193" s="6" t="s">
        <v>84</v>
      </c>
      <c r="Q1193" s="6" t="s">
        <v>51</v>
      </c>
      <c r="R1193" s="6" t="s">
        <v>96</v>
      </c>
      <c r="S1193" s="6" t="s">
        <v>97</v>
      </c>
      <c r="T1193" s="41">
        <v>6</v>
      </c>
      <c r="U1193" s="41">
        <v>40000</v>
      </c>
      <c r="V1193" s="41">
        <f t="shared" si="89"/>
        <v>240000</v>
      </c>
      <c r="W1193" s="41">
        <f t="shared" si="90"/>
        <v>268800</v>
      </c>
      <c r="X1193" s="6"/>
      <c r="Y1193" s="6">
        <v>2016</v>
      </c>
      <c r="Z1193" s="42"/>
    </row>
    <row r="1194" spans="1:26" ht="51" x14ac:dyDescent="0.2">
      <c r="A1194" s="6" t="s">
        <v>4983</v>
      </c>
      <c r="B1194" s="5" t="s">
        <v>32</v>
      </c>
      <c r="C1194" s="5" t="s">
        <v>2737</v>
      </c>
      <c r="D1194" s="5" t="s">
        <v>2738</v>
      </c>
      <c r="E1194" s="5" t="s">
        <v>2739</v>
      </c>
      <c r="F1194" s="5" t="s">
        <v>2740</v>
      </c>
      <c r="G1194" s="5" t="s">
        <v>4984</v>
      </c>
      <c r="H1194" s="5" t="s">
        <v>4985</v>
      </c>
      <c r="I1194" s="6" t="s">
        <v>39</v>
      </c>
      <c r="J1194" s="6">
        <v>0</v>
      </c>
      <c r="K1194" s="6">
        <v>430000000</v>
      </c>
      <c r="L1194" s="5" t="s">
        <v>40</v>
      </c>
      <c r="M1194" s="6" t="s">
        <v>41</v>
      </c>
      <c r="N1194" s="6" t="s">
        <v>73</v>
      </c>
      <c r="O1194" s="6" t="s">
        <v>43</v>
      </c>
      <c r="P1194" s="6" t="s">
        <v>84</v>
      </c>
      <c r="Q1194" s="6" t="s">
        <v>51</v>
      </c>
      <c r="R1194" s="6" t="s">
        <v>96</v>
      </c>
      <c r="S1194" s="6" t="s">
        <v>97</v>
      </c>
      <c r="T1194" s="41">
        <v>3</v>
      </c>
      <c r="U1194" s="41">
        <v>11980</v>
      </c>
      <c r="V1194" s="41">
        <f t="shared" si="89"/>
        <v>35940</v>
      </c>
      <c r="W1194" s="41">
        <f t="shared" si="90"/>
        <v>40252.800000000003</v>
      </c>
      <c r="X1194" s="6"/>
      <c r="Y1194" s="6">
        <v>2016</v>
      </c>
      <c r="Z1194" s="42"/>
    </row>
    <row r="1195" spans="1:26" ht="51" x14ac:dyDescent="0.2">
      <c r="A1195" s="6" t="s">
        <v>4986</v>
      </c>
      <c r="B1195" s="5" t="s">
        <v>32</v>
      </c>
      <c r="C1195" s="5" t="s">
        <v>4987</v>
      </c>
      <c r="D1195" s="5" t="s">
        <v>1635</v>
      </c>
      <c r="E1195" s="5" t="s">
        <v>1642</v>
      </c>
      <c r="F1195" s="5" t="s">
        <v>4988</v>
      </c>
      <c r="G1195" s="5" t="s">
        <v>4989</v>
      </c>
      <c r="H1195" s="5" t="s">
        <v>4990</v>
      </c>
      <c r="I1195" s="6" t="s">
        <v>39</v>
      </c>
      <c r="J1195" s="6">
        <v>0</v>
      </c>
      <c r="K1195" s="6">
        <v>430000000</v>
      </c>
      <c r="L1195" s="5" t="s">
        <v>40</v>
      </c>
      <c r="M1195" s="6" t="s">
        <v>41</v>
      </c>
      <c r="N1195" s="6" t="s">
        <v>73</v>
      </c>
      <c r="O1195" s="6" t="s">
        <v>43</v>
      </c>
      <c r="P1195" s="6" t="s">
        <v>84</v>
      </c>
      <c r="Q1195" s="6" t="s">
        <v>51</v>
      </c>
      <c r="R1195" s="6" t="s">
        <v>96</v>
      </c>
      <c r="S1195" s="6" t="s">
        <v>97</v>
      </c>
      <c r="T1195" s="41">
        <v>8</v>
      </c>
      <c r="U1195" s="41">
        <v>1620</v>
      </c>
      <c r="V1195" s="41">
        <f t="shared" si="89"/>
        <v>12960</v>
      </c>
      <c r="W1195" s="41">
        <f t="shared" si="90"/>
        <v>14515.2</v>
      </c>
      <c r="X1195" s="6"/>
      <c r="Y1195" s="6">
        <v>2016</v>
      </c>
      <c r="Z1195" s="42"/>
    </row>
    <row r="1196" spans="1:26" ht="51" x14ac:dyDescent="0.2">
      <c r="A1196" s="6" t="s">
        <v>4991</v>
      </c>
      <c r="B1196" s="5" t="s">
        <v>32</v>
      </c>
      <c r="C1196" s="5" t="s">
        <v>4987</v>
      </c>
      <c r="D1196" s="5" t="s">
        <v>1635</v>
      </c>
      <c r="E1196" s="5" t="s">
        <v>1642</v>
      </c>
      <c r="F1196" s="5" t="s">
        <v>4988</v>
      </c>
      <c r="G1196" s="5" t="s">
        <v>4992</v>
      </c>
      <c r="H1196" s="5" t="s">
        <v>4990</v>
      </c>
      <c r="I1196" s="6" t="s">
        <v>39</v>
      </c>
      <c r="J1196" s="6">
        <v>0</v>
      </c>
      <c r="K1196" s="6">
        <v>430000000</v>
      </c>
      <c r="L1196" s="5" t="s">
        <v>40</v>
      </c>
      <c r="M1196" s="6" t="s">
        <v>41</v>
      </c>
      <c r="N1196" s="6" t="s">
        <v>73</v>
      </c>
      <c r="O1196" s="6" t="s">
        <v>43</v>
      </c>
      <c r="P1196" s="6" t="s">
        <v>84</v>
      </c>
      <c r="Q1196" s="6" t="s">
        <v>51</v>
      </c>
      <c r="R1196" s="6" t="s">
        <v>96</v>
      </c>
      <c r="S1196" s="6" t="s">
        <v>97</v>
      </c>
      <c r="T1196" s="41">
        <v>4</v>
      </c>
      <c r="U1196" s="41">
        <v>1620</v>
      </c>
      <c r="V1196" s="41">
        <f t="shared" si="89"/>
        <v>6480</v>
      </c>
      <c r="W1196" s="41">
        <f t="shared" si="90"/>
        <v>7257.6</v>
      </c>
      <c r="X1196" s="6"/>
      <c r="Y1196" s="6">
        <v>2016</v>
      </c>
      <c r="Z1196" s="42"/>
    </row>
    <row r="1197" spans="1:26" ht="51" x14ac:dyDescent="0.2">
      <c r="A1197" s="6" t="s">
        <v>4993</v>
      </c>
      <c r="B1197" s="5" t="s">
        <v>32</v>
      </c>
      <c r="C1197" s="5" t="s">
        <v>1550</v>
      </c>
      <c r="D1197" s="5" t="s">
        <v>1551</v>
      </c>
      <c r="E1197" s="5" t="s">
        <v>1552</v>
      </c>
      <c r="F1197" s="5" t="s">
        <v>1553</v>
      </c>
      <c r="G1197" s="5" t="s">
        <v>4994</v>
      </c>
      <c r="H1197" s="5" t="s">
        <v>4995</v>
      </c>
      <c r="I1197" s="6" t="s">
        <v>39</v>
      </c>
      <c r="J1197" s="6">
        <v>0</v>
      </c>
      <c r="K1197" s="6">
        <v>430000000</v>
      </c>
      <c r="L1197" s="5" t="s">
        <v>40</v>
      </c>
      <c r="M1197" s="6" t="s">
        <v>94</v>
      </c>
      <c r="N1197" s="6" t="s">
        <v>73</v>
      </c>
      <c r="O1197" s="6" t="s">
        <v>43</v>
      </c>
      <c r="P1197" s="6" t="s">
        <v>84</v>
      </c>
      <c r="Q1197" s="6" t="s">
        <v>51</v>
      </c>
      <c r="R1197" s="6" t="s">
        <v>96</v>
      </c>
      <c r="S1197" s="6" t="s">
        <v>97</v>
      </c>
      <c r="T1197" s="41">
        <v>20</v>
      </c>
      <c r="U1197" s="41">
        <v>1000</v>
      </c>
      <c r="V1197" s="41">
        <f t="shared" si="89"/>
        <v>20000</v>
      </c>
      <c r="W1197" s="41">
        <f t="shared" si="90"/>
        <v>22400.000000000004</v>
      </c>
      <c r="X1197" s="6"/>
      <c r="Y1197" s="6">
        <v>2016</v>
      </c>
      <c r="Z1197" s="42"/>
    </row>
    <row r="1198" spans="1:26" ht="51" x14ac:dyDescent="0.2">
      <c r="A1198" s="6" t="s">
        <v>4996</v>
      </c>
      <c r="B1198" s="5" t="s">
        <v>32</v>
      </c>
      <c r="C1198" s="5" t="s">
        <v>1550</v>
      </c>
      <c r="D1198" s="5" t="s">
        <v>1551</v>
      </c>
      <c r="E1198" s="5" t="s">
        <v>1552</v>
      </c>
      <c r="F1198" s="5" t="s">
        <v>1553</v>
      </c>
      <c r="G1198" s="5" t="s">
        <v>4997</v>
      </c>
      <c r="H1198" s="5" t="s">
        <v>4998</v>
      </c>
      <c r="I1198" s="6" t="s">
        <v>47</v>
      </c>
      <c r="J1198" s="6">
        <v>0</v>
      </c>
      <c r="K1198" s="6">
        <v>430000000</v>
      </c>
      <c r="L1198" s="5" t="s">
        <v>40</v>
      </c>
      <c r="M1198" s="6" t="s">
        <v>94</v>
      </c>
      <c r="N1198" s="6" t="s">
        <v>73</v>
      </c>
      <c r="O1198" s="6" t="s">
        <v>43</v>
      </c>
      <c r="P1198" s="6" t="s">
        <v>84</v>
      </c>
      <c r="Q1198" s="6" t="s">
        <v>51</v>
      </c>
      <c r="R1198" s="6">
        <v>736</v>
      </c>
      <c r="S1198" s="6" t="s">
        <v>213</v>
      </c>
      <c r="T1198" s="41">
        <v>39</v>
      </c>
      <c r="U1198" s="41">
        <v>1000</v>
      </c>
      <c r="V1198" s="41">
        <f t="shared" si="89"/>
        <v>39000</v>
      </c>
      <c r="W1198" s="41">
        <f t="shared" si="90"/>
        <v>43680.000000000007</v>
      </c>
      <c r="X1198" s="6"/>
      <c r="Y1198" s="6">
        <v>2016</v>
      </c>
      <c r="Z1198" s="42"/>
    </row>
    <row r="1199" spans="1:26" ht="76.5" x14ac:dyDescent="0.2">
      <c r="A1199" s="6" t="s">
        <v>4999</v>
      </c>
      <c r="B1199" s="5" t="s">
        <v>32</v>
      </c>
      <c r="C1199" s="5" t="s">
        <v>2944</v>
      </c>
      <c r="D1199" s="5" t="s">
        <v>5000</v>
      </c>
      <c r="E1199" s="5" t="s">
        <v>5001</v>
      </c>
      <c r="F1199" s="5" t="s">
        <v>5002</v>
      </c>
      <c r="G1199" s="5" t="s">
        <v>5003</v>
      </c>
      <c r="H1199" s="5" t="s">
        <v>5001</v>
      </c>
      <c r="I1199" s="6" t="s">
        <v>60</v>
      </c>
      <c r="J1199" s="6">
        <v>0</v>
      </c>
      <c r="K1199" s="6">
        <v>430000000</v>
      </c>
      <c r="L1199" s="5" t="s">
        <v>40</v>
      </c>
      <c r="M1199" s="6" t="s">
        <v>94</v>
      </c>
      <c r="N1199" s="6" t="s">
        <v>73</v>
      </c>
      <c r="O1199" s="6" t="s">
        <v>43</v>
      </c>
      <c r="P1199" s="6" t="s">
        <v>84</v>
      </c>
      <c r="Q1199" s="6" t="s">
        <v>51</v>
      </c>
      <c r="R1199" s="6" t="s">
        <v>96</v>
      </c>
      <c r="S1199" s="6" t="s">
        <v>97</v>
      </c>
      <c r="T1199" s="41">
        <v>5</v>
      </c>
      <c r="U1199" s="41">
        <v>216000</v>
      </c>
      <c r="V1199" s="41">
        <f t="shared" si="89"/>
        <v>1080000</v>
      </c>
      <c r="W1199" s="41">
        <f t="shared" si="90"/>
        <v>1209600</v>
      </c>
      <c r="X1199" s="6"/>
      <c r="Y1199" s="6">
        <v>2016</v>
      </c>
      <c r="Z1199" s="42"/>
    </row>
    <row r="1200" spans="1:26" ht="51" x14ac:dyDescent="0.2">
      <c r="A1200" s="6" t="s">
        <v>5004</v>
      </c>
      <c r="B1200" s="5" t="s">
        <v>32</v>
      </c>
      <c r="C1200" s="5" t="s">
        <v>5005</v>
      </c>
      <c r="D1200" s="5" t="s">
        <v>4877</v>
      </c>
      <c r="E1200" s="5" t="s">
        <v>5006</v>
      </c>
      <c r="F1200" s="5" t="s">
        <v>5007</v>
      </c>
      <c r="G1200" s="5" t="s">
        <v>5008</v>
      </c>
      <c r="H1200" s="5" t="s">
        <v>5009</v>
      </c>
      <c r="I1200" s="6" t="s">
        <v>47</v>
      </c>
      <c r="J1200" s="6">
        <v>0</v>
      </c>
      <c r="K1200" s="6">
        <v>430000000</v>
      </c>
      <c r="L1200" s="5" t="s">
        <v>40</v>
      </c>
      <c r="M1200" s="6" t="s">
        <v>41</v>
      </c>
      <c r="N1200" s="6" t="s">
        <v>73</v>
      </c>
      <c r="O1200" s="6" t="s">
        <v>43</v>
      </c>
      <c r="P1200" s="6" t="s">
        <v>84</v>
      </c>
      <c r="Q1200" s="6" t="s">
        <v>51</v>
      </c>
      <c r="R1200" s="6" t="s">
        <v>96</v>
      </c>
      <c r="S1200" s="6" t="s">
        <v>97</v>
      </c>
      <c r="T1200" s="41">
        <v>2</v>
      </c>
      <c r="U1200" s="41">
        <v>7897.5</v>
      </c>
      <c r="V1200" s="41">
        <f t="shared" si="89"/>
        <v>15795</v>
      </c>
      <c r="W1200" s="41">
        <f t="shared" si="90"/>
        <v>17690.400000000001</v>
      </c>
      <c r="X1200" s="6"/>
      <c r="Y1200" s="6">
        <v>2016</v>
      </c>
      <c r="Z1200" s="42"/>
    </row>
    <row r="1201" spans="1:26" ht="51" x14ac:dyDescent="0.2">
      <c r="A1201" s="6" t="s">
        <v>5010</v>
      </c>
      <c r="B1201" s="5" t="s">
        <v>32</v>
      </c>
      <c r="C1201" s="5" t="s">
        <v>5005</v>
      </c>
      <c r="D1201" s="5" t="s">
        <v>4877</v>
      </c>
      <c r="E1201" s="5" t="s">
        <v>5011</v>
      </c>
      <c r="F1201" s="5" t="s">
        <v>5007</v>
      </c>
      <c r="G1201" s="5" t="s">
        <v>5012</v>
      </c>
      <c r="H1201" s="5" t="s">
        <v>5013</v>
      </c>
      <c r="I1201" s="6" t="s">
        <v>47</v>
      </c>
      <c r="J1201" s="6">
        <v>0</v>
      </c>
      <c r="K1201" s="6">
        <v>430000000</v>
      </c>
      <c r="L1201" s="5" t="s">
        <v>40</v>
      </c>
      <c r="M1201" s="6" t="s">
        <v>41</v>
      </c>
      <c r="N1201" s="6" t="s">
        <v>73</v>
      </c>
      <c r="O1201" s="6" t="s">
        <v>43</v>
      </c>
      <c r="P1201" s="6" t="s">
        <v>84</v>
      </c>
      <c r="Q1201" s="6" t="s">
        <v>51</v>
      </c>
      <c r="R1201" s="6" t="s">
        <v>96</v>
      </c>
      <c r="S1201" s="6" t="s">
        <v>97</v>
      </c>
      <c r="T1201" s="41">
        <v>2</v>
      </c>
      <c r="U1201" s="41">
        <v>14050</v>
      </c>
      <c r="V1201" s="41">
        <f t="shared" si="89"/>
        <v>28100</v>
      </c>
      <c r="W1201" s="41">
        <f t="shared" si="90"/>
        <v>31472.000000000004</v>
      </c>
      <c r="X1201" s="6"/>
      <c r="Y1201" s="6">
        <v>2016</v>
      </c>
      <c r="Z1201" s="42"/>
    </row>
    <row r="1202" spans="1:26" ht="51" x14ac:dyDescent="0.2">
      <c r="A1202" s="6" t="s">
        <v>5014</v>
      </c>
      <c r="B1202" s="5" t="s">
        <v>32</v>
      </c>
      <c r="C1202" s="5" t="s">
        <v>5005</v>
      </c>
      <c r="D1202" s="5" t="s">
        <v>4877</v>
      </c>
      <c r="E1202" s="5" t="s">
        <v>5015</v>
      </c>
      <c r="F1202" s="5" t="s">
        <v>5007</v>
      </c>
      <c r="G1202" s="5" t="s">
        <v>5016</v>
      </c>
      <c r="H1202" s="5" t="s">
        <v>5017</v>
      </c>
      <c r="I1202" s="6" t="s">
        <v>47</v>
      </c>
      <c r="J1202" s="6">
        <v>0</v>
      </c>
      <c r="K1202" s="6">
        <v>430000000</v>
      </c>
      <c r="L1202" s="5" t="s">
        <v>40</v>
      </c>
      <c r="M1202" s="6" t="s">
        <v>41</v>
      </c>
      <c r="N1202" s="6" t="s">
        <v>73</v>
      </c>
      <c r="O1202" s="6" t="s">
        <v>43</v>
      </c>
      <c r="P1202" s="6" t="s">
        <v>84</v>
      </c>
      <c r="Q1202" s="6" t="s">
        <v>51</v>
      </c>
      <c r="R1202" s="6" t="s">
        <v>96</v>
      </c>
      <c r="S1202" s="6" t="s">
        <v>97</v>
      </c>
      <c r="T1202" s="41">
        <v>2</v>
      </c>
      <c r="U1202" s="41">
        <v>16605</v>
      </c>
      <c r="V1202" s="41">
        <f t="shared" si="89"/>
        <v>33210</v>
      </c>
      <c r="W1202" s="41">
        <f t="shared" si="90"/>
        <v>37195.200000000004</v>
      </c>
      <c r="X1202" s="6"/>
      <c r="Y1202" s="6">
        <v>2016</v>
      </c>
      <c r="Z1202" s="42"/>
    </row>
    <row r="1203" spans="1:26" ht="51" x14ac:dyDescent="0.2">
      <c r="A1203" s="6" t="s">
        <v>5018</v>
      </c>
      <c r="B1203" s="5" t="s">
        <v>32</v>
      </c>
      <c r="C1203" s="5" t="s">
        <v>4192</v>
      </c>
      <c r="D1203" s="5" t="s">
        <v>4193</v>
      </c>
      <c r="E1203" s="5" t="s">
        <v>4194</v>
      </c>
      <c r="F1203" s="5" t="s">
        <v>4195</v>
      </c>
      <c r="G1203" s="5" t="s">
        <v>5019</v>
      </c>
      <c r="H1203" s="5" t="s">
        <v>5020</v>
      </c>
      <c r="I1203" s="6" t="s">
        <v>39</v>
      </c>
      <c r="J1203" s="6">
        <v>0</v>
      </c>
      <c r="K1203" s="6">
        <v>430000000</v>
      </c>
      <c r="L1203" s="5" t="s">
        <v>40</v>
      </c>
      <c r="M1203" s="6" t="s">
        <v>41</v>
      </c>
      <c r="N1203" s="6" t="s">
        <v>73</v>
      </c>
      <c r="O1203" s="6" t="s">
        <v>43</v>
      </c>
      <c r="P1203" s="6" t="s">
        <v>84</v>
      </c>
      <c r="Q1203" s="6" t="s">
        <v>51</v>
      </c>
      <c r="R1203" s="6" t="s">
        <v>96</v>
      </c>
      <c r="S1203" s="6" t="s">
        <v>97</v>
      </c>
      <c r="T1203" s="41">
        <v>20</v>
      </c>
      <c r="U1203" s="41">
        <v>1380</v>
      </c>
      <c r="V1203" s="41">
        <f t="shared" si="89"/>
        <v>27600</v>
      </c>
      <c r="W1203" s="41">
        <f t="shared" si="90"/>
        <v>30912.000000000004</v>
      </c>
      <c r="X1203" s="6"/>
      <c r="Y1203" s="6">
        <v>2016</v>
      </c>
      <c r="Z1203" s="42"/>
    </row>
    <row r="1204" spans="1:26" ht="51" x14ac:dyDescent="0.2">
      <c r="A1204" s="6" t="s">
        <v>5021</v>
      </c>
      <c r="B1204" s="5" t="s">
        <v>32</v>
      </c>
      <c r="C1204" s="5" t="s">
        <v>4192</v>
      </c>
      <c r="D1204" s="5" t="s">
        <v>4193</v>
      </c>
      <c r="E1204" s="5" t="s">
        <v>5022</v>
      </c>
      <c r="F1204" s="5" t="s">
        <v>4195</v>
      </c>
      <c r="G1204" s="5" t="s">
        <v>5023</v>
      </c>
      <c r="H1204" s="5" t="s">
        <v>5024</v>
      </c>
      <c r="I1204" s="6" t="s">
        <v>39</v>
      </c>
      <c r="J1204" s="6">
        <v>0</v>
      </c>
      <c r="K1204" s="6">
        <v>430000000</v>
      </c>
      <c r="L1204" s="5" t="s">
        <v>40</v>
      </c>
      <c r="M1204" s="6" t="s">
        <v>41</v>
      </c>
      <c r="N1204" s="6" t="s">
        <v>73</v>
      </c>
      <c r="O1204" s="6" t="s">
        <v>43</v>
      </c>
      <c r="P1204" s="6" t="s">
        <v>84</v>
      </c>
      <c r="Q1204" s="6" t="s">
        <v>51</v>
      </c>
      <c r="R1204" s="6" t="s">
        <v>96</v>
      </c>
      <c r="S1204" s="6" t="s">
        <v>97</v>
      </c>
      <c r="T1204" s="41">
        <v>10</v>
      </c>
      <c r="U1204" s="41">
        <v>1863</v>
      </c>
      <c r="V1204" s="41">
        <f t="shared" si="89"/>
        <v>18630</v>
      </c>
      <c r="W1204" s="41">
        <f t="shared" si="90"/>
        <v>20865.600000000002</v>
      </c>
      <c r="X1204" s="6"/>
      <c r="Y1204" s="6">
        <v>2016</v>
      </c>
      <c r="Z1204" s="42"/>
    </row>
    <row r="1205" spans="1:26" ht="51" x14ac:dyDescent="0.2">
      <c r="A1205" s="6" t="s">
        <v>5025</v>
      </c>
      <c r="B1205" s="5" t="s">
        <v>32</v>
      </c>
      <c r="C1205" s="5" t="s">
        <v>4192</v>
      </c>
      <c r="D1205" s="5" t="s">
        <v>4193</v>
      </c>
      <c r="E1205" s="5" t="s">
        <v>4194</v>
      </c>
      <c r="F1205" s="5" t="s">
        <v>4195</v>
      </c>
      <c r="G1205" s="5" t="s">
        <v>5026</v>
      </c>
      <c r="H1205" s="5" t="s">
        <v>5027</v>
      </c>
      <c r="I1205" s="6" t="s">
        <v>39</v>
      </c>
      <c r="J1205" s="6">
        <v>0</v>
      </c>
      <c r="K1205" s="6">
        <v>430000000</v>
      </c>
      <c r="L1205" s="5" t="s">
        <v>40</v>
      </c>
      <c r="M1205" s="6" t="s">
        <v>41</v>
      </c>
      <c r="N1205" s="6" t="s">
        <v>73</v>
      </c>
      <c r="O1205" s="6" t="s">
        <v>43</v>
      </c>
      <c r="P1205" s="6" t="s">
        <v>84</v>
      </c>
      <c r="Q1205" s="6" t="s">
        <v>51</v>
      </c>
      <c r="R1205" s="6" t="s">
        <v>96</v>
      </c>
      <c r="S1205" s="6" t="s">
        <v>97</v>
      </c>
      <c r="T1205" s="41">
        <v>10</v>
      </c>
      <c r="U1205" s="41">
        <v>1863</v>
      </c>
      <c r="V1205" s="41">
        <f t="shared" si="89"/>
        <v>18630</v>
      </c>
      <c r="W1205" s="41">
        <f t="shared" si="90"/>
        <v>20865.600000000002</v>
      </c>
      <c r="X1205" s="6"/>
      <c r="Y1205" s="6">
        <v>2016</v>
      </c>
      <c r="Z1205" s="42"/>
    </row>
    <row r="1206" spans="1:26" ht="51" x14ac:dyDescent="0.2">
      <c r="A1206" s="6" t="s">
        <v>5028</v>
      </c>
      <c r="B1206" s="5" t="s">
        <v>32</v>
      </c>
      <c r="C1206" s="5" t="s">
        <v>4192</v>
      </c>
      <c r="D1206" s="5" t="s">
        <v>4193</v>
      </c>
      <c r="E1206" s="5" t="s">
        <v>4194</v>
      </c>
      <c r="F1206" s="5" t="s">
        <v>4195</v>
      </c>
      <c r="G1206" s="5" t="s">
        <v>5029</v>
      </c>
      <c r="H1206" s="5" t="s">
        <v>5030</v>
      </c>
      <c r="I1206" s="6" t="s">
        <v>39</v>
      </c>
      <c r="J1206" s="6">
        <v>0</v>
      </c>
      <c r="K1206" s="6">
        <v>430000000</v>
      </c>
      <c r="L1206" s="5" t="s">
        <v>40</v>
      </c>
      <c r="M1206" s="6" t="s">
        <v>41</v>
      </c>
      <c r="N1206" s="6" t="s">
        <v>73</v>
      </c>
      <c r="O1206" s="6" t="s">
        <v>43</v>
      </c>
      <c r="P1206" s="6" t="s">
        <v>84</v>
      </c>
      <c r="Q1206" s="6" t="s">
        <v>51</v>
      </c>
      <c r="R1206" s="6" t="s">
        <v>96</v>
      </c>
      <c r="S1206" s="6" t="s">
        <v>97</v>
      </c>
      <c r="T1206" s="41">
        <v>5</v>
      </c>
      <c r="U1206" s="41">
        <v>1863</v>
      </c>
      <c r="V1206" s="41">
        <f t="shared" si="89"/>
        <v>9315</v>
      </c>
      <c r="W1206" s="41">
        <f t="shared" si="90"/>
        <v>10432.800000000001</v>
      </c>
      <c r="X1206" s="6"/>
      <c r="Y1206" s="6">
        <v>2016</v>
      </c>
      <c r="Z1206" s="42"/>
    </row>
    <row r="1207" spans="1:26" ht="51" x14ac:dyDescent="0.2">
      <c r="A1207" s="6" t="s">
        <v>5031</v>
      </c>
      <c r="B1207" s="5" t="s">
        <v>32</v>
      </c>
      <c r="C1207" s="5" t="s">
        <v>5032</v>
      </c>
      <c r="D1207" s="5" t="s">
        <v>5033</v>
      </c>
      <c r="E1207" s="5" t="s">
        <v>5034</v>
      </c>
      <c r="F1207" s="5" t="s">
        <v>5035</v>
      </c>
      <c r="G1207" s="5" t="s">
        <v>5036</v>
      </c>
      <c r="H1207" s="5" t="s">
        <v>5037</v>
      </c>
      <c r="I1207" s="6" t="s">
        <v>39</v>
      </c>
      <c r="J1207" s="6">
        <v>0</v>
      </c>
      <c r="K1207" s="6">
        <v>430000000</v>
      </c>
      <c r="L1207" s="5" t="s">
        <v>40</v>
      </c>
      <c r="M1207" s="6" t="s">
        <v>41</v>
      </c>
      <c r="N1207" s="6" t="s">
        <v>73</v>
      </c>
      <c r="O1207" s="6" t="s">
        <v>43</v>
      </c>
      <c r="P1207" s="6" t="s">
        <v>84</v>
      </c>
      <c r="Q1207" s="6" t="s">
        <v>51</v>
      </c>
      <c r="R1207" s="6">
        <v>736</v>
      </c>
      <c r="S1207" s="6" t="s">
        <v>213</v>
      </c>
      <c r="T1207" s="41">
        <v>20</v>
      </c>
      <c r="U1207" s="41">
        <v>14000</v>
      </c>
      <c r="V1207" s="41"/>
      <c r="W1207" s="41"/>
      <c r="X1207" s="6"/>
      <c r="Y1207" s="6">
        <v>2016</v>
      </c>
      <c r="Z1207" s="6"/>
    </row>
    <row r="1208" spans="1:26" ht="51" x14ac:dyDescent="0.2">
      <c r="A1208" s="6" t="s">
        <v>5038</v>
      </c>
      <c r="B1208" s="5" t="s">
        <v>32</v>
      </c>
      <c r="C1208" s="5" t="s">
        <v>5032</v>
      </c>
      <c r="D1208" s="5" t="s">
        <v>5033</v>
      </c>
      <c r="E1208" s="5" t="s">
        <v>5034</v>
      </c>
      <c r="F1208" s="5" t="s">
        <v>5035</v>
      </c>
      <c r="G1208" s="5" t="s">
        <v>5036</v>
      </c>
      <c r="H1208" s="5" t="s">
        <v>5037</v>
      </c>
      <c r="I1208" s="6" t="s">
        <v>39</v>
      </c>
      <c r="J1208" s="6">
        <v>0</v>
      </c>
      <c r="K1208" s="6">
        <v>430000000</v>
      </c>
      <c r="L1208" s="5" t="s">
        <v>40</v>
      </c>
      <c r="M1208" s="6" t="s">
        <v>685</v>
      </c>
      <c r="N1208" s="6" t="s">
        <v>73</v>
      </c>
      <c r="O1208" s="6" t="s">
        <v>43</v>
      </c>
      <c r="P1208" s="6" t="s">
        <v>84</v>
      </c>
      <c r="Q1208" s="6" t="s">
        <v>51</v>
      </c>
      <c r="R1208" s="6">
        <v>736</v>
      </c>
      <c r="S1208" s="6" t="s">
        <v>213</v>
      </c>
      <c r="T1208" s="41">
        <v>20</v>
      </c>
      <c r="U1208" s="41">
        <v>14000</v>
      </c>
      <c r="V1208" s="41">
        <f t="shared" ref="V1208:V1224" si="91">T1208*U1208</f>
        <v>280000</v>
      </c>
      <c r="W1208" s="41">
        <f t="shared" ref="W1208:W1224" si="92">V1208*1.12</f>
        <v>313600.00000000006</v>
      </c>
      <c r="X1208" s="6"/>
      <c r="Y1208" s="6">
        <v>2016</v>
      </c>
      <c r="Z1208" s="6" t="s">
        <v>686</v>
      </c>
    </row>
    <row r="1209" spans="1:26" ht="51" x14ac:dyDescent="0.2">
      <c r="A1209" s="6" t="s">
        <v>5039</v>
      </c>
      <c r="B1209" s="5" t="s">
        <v>32</v>
      </c>
      <c r="C1209" s="5" t="s">
        <v>4960</v>
      </c>
      <c r="D1209" s="5" t="s">
        <v>4961</v>
      </c>
      <c r="E1209" s="5" t="s">
        <v>5040</v>
      </c>
      <c r="F1209" s="5" t="s">
        <v>4962</v>
      </c>
      <c r="G1209" s="5" t="s">
        <v>5041</v>
      </c>
      <c r="H1209" s="5" t="s">
        <v>5042</v>
      </c>
      <c r="I1209" s="6" t="s">
        <v>47</v>
      </c>
      <c r="J1209" s="6">
        <v>0</v>
      </c>
      <c r="K1209" s="6">
        <v>430000000</v>
      </c>
      <c r="L1209" s="5" t="s">
        <v>40</v>
      </c>
      <c r="M1209" s="6" t="s">
        <v>41</v>
      </c>
      <c r="N1209" s="6" t="s">
        <v>73</v>
      </c>
      <c r="O1209" s="6" t="s">
        <v>43</v>
      </c>
      <c r="P1209" s="6" t="s">
        <v>84</v>
      </c>
      <c r="Q1209" s="6" t="s">
        <v>51</v>
      </c>
      <c r="R1209" s="6">
        <v>704</v>
      </c>
      <c r="S1209" s="6" t="s">
        <v>62</v>
      </c>
      <c r="T1209" s="41">
        <v>5</v>
      </c>
      <c r="U1209" s="41">
        <v>101250</v>
      </c>
      <c r="V1209" s="41">
        <f t="shared" si="91"/>
        <v>506250</v>
      </c>
      <c r="W1209" s="41">
        <f t="shared" si="92"/>
        <v>567000</v>
      </c>
      <c r="X1209" s="6"/>
      <c r="Y1209" s="6">
        <v>2016</v>
      </c>
      <c r="Z1209" s="42"/>
    </row>
    <row r="1210" spans="1:26" ht="51" x14ac:dyDescent="0.2">
      <c r="A1210" s="6" t="s">
        <v>5043</v>
      </c>
      <c r="B1210" s="5" t="s">
        <v>32</v>
      </c>
      <c r="C1210" s="5" t="s">
        <v>5044</v>
      </c>
      <c r="D1210" s="5" t="s">
        <v>5045</v>
      </c>
      <c r="E1210" s="5" t="s">
        <v>5046</v>
      </c>
      <c r="F1210" s="5" t="s">
        <v>821</v>
      </c>
      <c r="G1210" s="5" t="s">
        <v>5047</v>
      </c>
      <c r="H1210" s="5" t="s">
        <v>5048</v>
      </c>
      <c r="I1210" s="6" t="s">
        <v>47</v>
      </c>
      <c r="J1210" s="6">
        <v>0</v>
      </c>
      <c r="K1210" s="6">
        <v>430000000</v>
      </c>
      <c r="L1210" s="5" t="s">
        <v>40</v>
      </c>
      <c r="M1210" s="6" t="s">
        <v>41</v>
      </c>
      <c r="N1210" s="6" t="s">
        <v>73</v>
      </c>
      <c r="O1210" s="6" t="s">
        <v>43</v>
      </c>
      <c r="P1210" s="6" t="s">
        <v>84</v>
      </c>
      <c r="Q1210" s="6" t="s">
        <v>51</v>
      </c>
      <c r="R1210" s="6">
        <v>704</v>
      </c>
      <c r="S1210" s="6" t="s">
        <v>62</v>
      </c>
      <c r="T1210" s="41">
        <v>3</v>
      </c>
      <c r="U1210" s="41">
        <v>22400</v>
      </c>
      <c r="V1210" s="41">
        <f t="shared" si="91"/>
        <v>67200</v>
      </c>
      <c r="W1210" s="41">
        <f t="shared" si="92"/>
        <v>75264</v>
      </c>
      <c r="X1210" s="6"/>
      <c r="Y1210" s="6">
        <v>2016</v>
      </c>
      <c r="Z1210" s="42"/>
    </row>
    <row r="1211" spans="1:26" ht="51" x14ac:dyDescent="0.2">
      <c r="A1211" s="6" t="s">
        <v>5049</v>
      </c>
      <c r="B1211" s="5" t="s">
        <v>32</v>
      </c>
      <c r="C1211" s="5" t="s">
        <v>5044</v>
      </c>
      <c r="D1211" s="5" t="s">
        <v>5045</v>
      </c>
      <c r="E1211" s="5" t="s">
        <v>5046</v>
      </c>
      <c r="F1211" s="5" t="s">
        <v>821</v>
      </c>
      <c r="G1211" s="5" t="s">
        <v>5050</v>
      </c>
      <c r="H1211" s="5" t="s">
        <v>5051</v>
      </c>
      <c r="I1211" s="6" t="s">
        <v>47</v>
      </c>
      <c r="J1211" s="6">
        <v>0</v>
      </c>
      <c r="K1211" s="6">
        <v>430000000</v>
      </c>
      <c r="L1211" s="5" t="s">
        <v>40</v>
      </c>
      <c r="M1211" s="6" t="s">
        <v>41</v>
      </c>
      <c r="N1211" s="6" t="s">
        <v>73</v>
      </c>
      <c r="O1211" s="6" t="s">
        <v>43</v>
      </c>
      <c r="P1211" s="6" t="s">
        <v>84</v>
      </c>
      <c r="Q1211" s="6" t="s">
        <v>51</v>
      </c>
      <c r="R1211" s="6">
        <v>704</v>
      </c>
      <c r="S1211" s="6" t="s">
        <v>62</v>
      </c>
      <c r="T1211" s="41">
        <v>2</v>
      </c>
      <c r="U1211" s="41">
        <v>22400</v>
      </c>
      <c r="V1211" s="41">
        <f t="shared" si="91"/>
        <v>44800</v>
      </c>
      <c r="W1211" s="41">
        <f t="shared" si="92"/>
        <v>50176.000000000007</v>
      </c>
      <c r="X1211" s="6"/>
      <c r="Y1211" s="6">
        <v>2016</v>
      </c>
      <c r="Z1211" s="42"/>
    </row>
    <row r="1212" spans="1:26" ht="51" x14ac:dyDescent="0.2">
      <c r="A1212" s="6" t="s">
        <v>5052</v>
      </c>
      <c r="B1212" s="5" t="s">
        <v>32</v>
      </c>
      <c r="C1212" s="5" t="s">
        <v>4960</v>
      </c>
      <c r="D1212" s="5" t="s">
        <v>4961</v>
      </c>
      <c r="E1212" s="5" t="s">
        <v>5053</v>
      </c>
      <c r="F1212" s="5" t="s">
        <v>4962</v>
      </c>
      <c r="G1212" s="5" t="s">
        <v>5054</v>
      </c>
      <c r="H1212" s="5" t="s">
        <v>5055</v>
      </c>
      <c r="I1212" s="6" t="s">
        <v>47</v>
      </c>
      <c r="J1212" s="6">
        <v>0</v>
      </c>
      <c r="K1212" s="6">
        <v>430000000</v>
      </c>
      <c r="L1212" s="5" t="s">
        <v>40</v>
      </c>
      <c r="M1212" s="6" t="s">
        <v>41</v>
      </c>
      <c r="N1212" s="6" t="s">
        <v>73</v>
      </c>
      <c r="O1212" s="6" t="s">
        <v>43</v>
      </c>
      <c r="P1212" s="6" t="s">
        <v>84</v>
      </c>
      <c r="Q1212" s="6" t="s">
        <v>51</v>
      </c>
      <c r="R1212" s="6" t="s">
        <v>75</v>
      </c>
      <c r="S1212" s="6" t="s">
        <v>76</v>
      </c>
      <c r="T1212" s="41">
        <v>2</v>
      </c>
      <c r="U1212" s="41">
        <v>33750</v>
      </c>
      <c r="V1212" s="41">
        <f t="shared" si="91"/>
        <v>67500</v>
      </c>
      <c r="W1212" s="41">
        <f t="shared" si="92"/>
        <v>75600</v>
      </c>
      <c r="X1212" s="6"/>
      <c r="Y1212" s="6">
        <v>2016</v>
      </c>
      <c r="Z1212" s="42"/>
    </row>
    <row r="1213" spans="1:26" ht="51" x14ac:dyDescent="0.2">
      <c r="A1213" s="6" t="s">
        <v>5056</v>
      </c>
      <c r="B1213" s="5" t="s">
        <v>32</v>
      </c>
      <c r="C1213" s="5" t="s">
        <v>5057</v>
      </c>
      <c r="D1213" s="5" t="s">
        <v>5058</v>
      </c>
      <c r="E1213" s="5" t="s">
        <v>5059</v>
      </c>
      <c r="F1213" s="5" t="s">
        <v>5060</v>
      </c>
      <c r="G1213" s="5" t="s">
        <v>5061</v>
      </c>
      <c r="H1213" s="5" t="s">
        <v>5062</v>
      </c>
      <c r="I1213" s="6" t="s">
        <v>47</v>
      </c>
      <c r="J1213" s="6">
        <v>0</v>
      </c>
      <c r="K1213" s="6">
        <v>430000000</v>
      </c>
      <c r="L1213" s="5" t="s">
        <v>40</v>
      </c>
      <c r="M1213" s="6" t="s">
        <v>41</v>
      </c>
      <c r="N1213" s="6" t="s">
        <v>73</v>
      </c>
      <c r="O1213" s="6" t="s">
        <v>43</v>
      </c>
      <c r="P1213" s="6" t="s">
        <v>84</v>
      </c>
      <c r="Q1213" s="6" t="s">
        <v>51</v>
      </c>
      <c r="R1213" s="6" t="s">
        <v>75</v>
      </c>
      <c r="S1213" s="6" t="s">
        <v>76</v>
      </c>
      <c r="T1213" s="41">
        <v>1</v>
      </c>
      <c r="U1213" s="41">
        <v>54405</v>
      </c>
      <c r="V1213" s="41">
        <f t="shared" si="91"/>
        <v>54405</v>
      </c>
      <c r="W1213" s="41">
        <f t="shared" si="92"/>
        <v>60933.600000000006</v>
      </c>
      <c r="X1213" s="6"/>
      <c r="Y1213" s="6">
        <v>2016</v>
      </c>
      <c r="Z1213" s="42"/>
    </row>
    <row r="1214" spans="1:26" ht="51" x14ac:dyDescent="0.2">
      <c r="A1214" s="6" t="s">
        <v>5063</v>
      </c>
      <c r="B1214" s="5" t="s">
        <v>32</v>
      </c>
      <c r="C1214" s="5" t="s">
        <v>5064</v>
      </c>
      <c r="D1214" s="5" t="s">
        <v>5065</v>
      </c>
      <c r="E1214" s="5" t="s">
        <v>5066</v>
      </c>
      <c r="F1214" s="5" t="s">
        <v>5067</v>
      </c>
      <c r="G1214" s="5" t="s">
        <v>5066</v>
      </c>
      <c r="H1214" s="5" t="s">
        <v>5068</v>
      </c>
      <c r="I1214" s="6" t="s">
        <v>47</v>
      </c>
      <c r="J1214" s="6">
        <v>0</v>
      </c>
      <c r="K1214" s="6">
        <v>430000000</v>
      </c>
      <c r="L1214" s="5" t="s">
        <v>40</v>
      </c>
      <c r="M1214" s="6" t="s">
        <v>41</v>
      </c>
      <c r="N1214" s="6" t="s">
        <v>73</v>
      </c>
      <c r="O1214" s="6" t="s">
        <v>43</v>
      </c>
      <c r="P1214" s="6" t="s">
        <v>84</v>
      </c>
      <c r="Q1214" s="6" t="s">
        <v>51</v>
      </c>
      <c r="R1214" s="6" t="s">
        <v>75</v>
      </c>
      <c r="S1214" s="6" t="s">
        <v>76</v>
      </c>
      <c r="T1214" s="41">
        <v>66</v>
      </c>
      <c r="U1214" s="41">
        <v>38070</v>
      </c>
      <c r="V1214" s="41">
        <f t="shared" si="91"/>
        <v>2512620</v>
      </c>
      <c r="W1214" s="41">
        <f t="shared" si="92"/>
        <v>2814134.4000000004</v>
      </c>
      <c r="X1214" s="6"/>
      <c r="Y1214" s="6">
        <v>2016</v>
      </c>
      <c r="Z1214" s="42"/>
    </row>
    <row r="1215" spans="1:26" ht="51" x14ac:dyDescent="0.2">
      <c r="A1215" s="6" t="s">
        <v>5069</v>
      </c>
      <c r="B1215" s="5" t="s">
        <v>32</v>
      </c>
      <c r="C1215" s="5" t="s">
        <v>5070</v>
      </c>
      <c r="D1215" s="5" t="s">
        <v>5071</v>
      </c>
      <c r="E1215" s="5" t="s">
        <v>5072</v>
      </c>
      <c r="F1215" s="5" t="s">
        <v>5073</v>
      </c>
      <c r="G1215" s="5" t="s">
        <v>5074</v>
      </c>
      <c r="H1215" s="5" t="s">
        <v>5075</v>
      </c>
      <c r="I1215" s="6" t="s">
        <v>47</v>
      </c>
      <c r="J1215" s="6">
        <v>0</v>
      </c>
      <c r="K1215" s="6">
        <v>430000000</v>
      </c>
      <c r="L1215" s="5" t="s">
        <v>40</v>
      </c>
      <c r="M1215" s="6" t="s">
        <v>41</v>
      </c>
      <c r="N1215" s="6" t="s">
        <v>73</v>
      </c>
      <c r="O1215" s="6" t="s">
        <v>43</v>
      </c>
      <c r="P1215" s="6" t="s">
        <v>84</v>
      </c>
      <c r="Q1215" s="6" t="s">
        <v>51</v>
      </c>
      <c r="R1215" s="6" t="s">
        <v>96</v>
      </c>
      <c r="S1215" s="6" t="s">
        <v>97</v>
      </c>
      <c r="T1215" s="41">
        <v>2</v>
      </c>
      <c r="U1215" s="41">
        <v>304303.5</v>
      </c>
      <c r="V1215" s="41">
        <f t="shared" si="91"/>
        <v>608607</v>
      </c>
      <c r="W1215" s="41">
        <f t="shared" si="92"/>
        <v>681639.84000000008</v>
      </c>
      <c r="X1215" s="6"/>
      <c r="Y1215" s="6">
        <v>2016</v>
      </c>
      <c r="Z1215" s="42"/>
    </row>
    <row r="1216" spans="1:26" ht="51" x14ac:dyDescent="0.2">
      <c r="A1216" s="6" t="s">
        <v>5076</v>
      </c>
      <c r="B1216" s="5" t="s">
        <v>32</v>
      </c>
      <c r="C1216" s="5" t="s">
        <v>5077</v>
      </c>
      <c r="D1216" s="5" t="s">
        <v>5071</v>
      </c>
      <c r="E1216" s="5" t="s">
        <v>5072</v>
      </c>
      <c r="F1216" s="5" t="s">
        <v>5078</v>
      </c>
      <c r="G1216" s="5" t="s">
        <v>5079</v>
      </c>
      <c r="H1216" s="5" t="s">
        <v>5080</v>
      </c>
      <c r="I1216" s="6" t="s">
        <v>47</v>
      </c>
      <c r="J1216" s="6">
        <v>0</v>
      </c>
      <c r="K1216" s="6">
        <v>430000000</v>
      </c>
      <c r="L1216" s="5" t="s">
        <v>40</v>
      </c>
      <c r="M1216" s="6" t="s">
        <v>41</v>
      </c>
      <c r="N1216" s="6" t="s">
        <v>73</v>
      </c>
      <c r="O1216" s="6" t="s">
        <v>43</v>
      </c>
      <c r="P1216" s="6" t="s">
        <v>84</v>
      </c>
      <c r="Q1216" s="6" t="s">
        <v>51</v>
      </c>
      <c r="R1216" s="6" t="s">
        <v>96</v>
      </c>
      <c r="S1216" s="6" t="s">
        <v>97</v>
      </c>
      <c r="T1216" s="41">
        <v>4</v>
      </c>
      <c r="U1216" s="41">
        <v>382630.5</v>
      </c>
      <c r="V1216" s="41">
        <f t="shared" si="91"/>
        <v>1530522</v>
      </c>
      <c r="W1216" s="41">
        <f t="shared" si="92"/>
        <v>1714184.6400000001</v>
      </c>
      <c r="X1216" s="6"/>
      <c r="Y1216" s="6">
        <v>2016</v>
      </c>
      <c r="Z1216" s="42"/>
    </row>
    <row r="1217" spans="1:26" ht="51" x14ac:dyDescent="0.2">
      <c r="A1217" s="6" t="s">
        <v>5081</v>
      </c>
      <c r="B1217" s="5" t="s">
        <v>32</v>
      </c>
      <c r="C1217" s="5" t="s">
        <v>5082</v>
      </c>
      <c r="D1217" s="5" t="s">
        <v>5071</v>
      </c>
      <c r="E1217" s="5" t="s">
        <v>5083</v>
      </c>
      <c r="F1217" s="5" t="s">
        <v>5084</v>
      </c>
      <c r="G1217" s="5" t="s">
        <v>5085</v>
      </c>
      <c r="H1217" s="5" t="s">
        <v>5086</v>
      </c>
      <c r="I1217" s="6" t="s">
        <v>47</v>
      </c>
      <c r="J1217" s="6">
        <v>0</v>
      </c>
      <c r="K1217" s="6">
        <v>430000000</v>
      </c>
      <c r="L1217" s="5" t="s">
        <v>40</v>
      </c>
      <c r="M1217" s="6" t="s">
        <v>41</v>
      </c>
      <c r="N1217" s="6" t="s">
        <v>73</v>
      </c>
      <c r="O1217" s="6" t="s">
        <v>43</v>
      </c>
      <c r="P1217" s="6" t="s">
        <v>84</v>
      </c>
      <c r="Q1217" s="6" t="s">
        <v>51</v>
      </c>
      <c r="R1217" s="6" t="s">
        <v>96</v>
      </c>
      <c r="S1217" s="6" t="s">
        <v>97</v>
      </c>
      <c r="T1217" s="41">
        <v>2</v>
      </c>
      <c r="U1217" s="41">
        <v>417001.5</v>
      </c>
      <c r="V1217" s="41">
        <f t="shared" si="91"/>
        <v>834003</v>
      </c>
      <c r="W1217" s="41">
        <f t="shared" si="92"/>
        <v>934083.3600000001</v>
      </c>
      <c r="X1217" s="6"/>
      <c r="Y1217" s="6">
        <v>2016</v>
      </c>
      <c r="Z1217" s="42"/>
    </row>
    <row r="1218" spans="1:26" ht="51" x14ac:dyDescent="0.2">
      <c r="A1218" s="6" t="s">
        <v>5087</v>
      </c>
      <c r="B1218" s="5" t="s">
        <v>32</v>
      </c>
      <c r="C1218" s="5" t="s">
        <v>5088</v>
      </c>
      <c r="D1218" s="5" t="s">
        <v>5071</v>
      </c>
      <c r="E1218" s="5" t="s">
        <v>5072</v>
      </c>
      <c r="F1218" s="5" t="s">
        <v>5089</v>
      </c>
      <c r="G1218" s="5" t="s">
        <v>5090</v>
      </c>
      <c r="H1218" s="5" t="s">
        <v>5091</v>
      </c>
      <c r="I1218" s="6" t="s">
        <v>47</v>
      </c>
      <c r="J1218" s="6">
        <v>0</v>
      </c>
      <c r="K1218" s="6">
        <v>430000000</v>
      </c>
      <c r="L1218" s="5" t="s">
        <v>40</v>
      </c>
      <c r="M1218" s="6" t="s">
        <v>41</v>
      </c>
      <c r="N1218" s="6" t="s">
        <v>73</v>
      </c>
      <c r="O1218" s="6" t="s">
        <v>43</v>
      </c>
      <c r="P1218" s="6" t="s">
        <v>84</v>
      </c>
      <c r="Q1218" s="6" t="s">
        <v>51</v>
      </c>
      <c r="R1218" s="6" t="s">
        <v>96</v>
      </c>
      <c r="S1218" s="6" t="s">
        <v>97</v>
      </c>
      <c r="T1218" s="41">
        <v>4</v>
      </c>
      <c r="U1218" s="41">
        <v>268947</v>
      </c>
      <c r="V1218" s="41">
        <f t="shared" si="91"/>
        <v>1075788</v>
      </c>
      <c r="W1218" s="41">
        <f t="shared" si="92"/>
        <v>1204882.56</v>
      </c>
      <c r="X1218" s="6"/>
      <c r="Y1218" s="6">
        <v>2016</v>
      </c>
      <c r="Z1218" s="42"/>
    </row>
    <row r="1219" spans="1:26" ht="51" x14ac:dyDescent="0.2">
      <c r="A1219" s="6" t="s">
        <v>5092</v>
      </c>
      <c r="B1219" s="5" t="s">
        <v>32</v>
      </c>
      <c r="C1219" s="5" t="s">
        <v>2104</v>
      </c>
      <c r="D1219" s="5" t="s">
        <v>2105</v>
      </c>
      <c r="E1219" s="5" t="s">
        <v>5093</v>
      </c>
      <c r="F1219" s="5" t="s">
        <v>2107</v>
      </c>
      <c r="G1219" s="5" t="s">
        <v>5094</v>
      </c>
      <c r="H1219" s="5" t="s">
        <v>5095</v>
      </c>
      <c r="I1219" s="6" t="s">
        <v>47</v>
      </c>
      <c r="J1219" s="6">
        <v>0</v>
      </c>
      <c r="K1219" s="6">
        <v>430000000</v>
      </c>
      <c r="L1219" s="5" t="s">
        <v>40</v>
      </c>
      <c r="M1219" s="6" t="s">
        <v>41</v>
      </c>
      <c r="N1219" s="6" t="s">
        <v>73</v>
      </c>
      <c r="O1219" s="6" t="s">
        <v>43</v>
      </c>
      <c r="P1219" s="6" t="s">
        <v>84</v>
      </c>
      <c r="Q1219" s="6" t="s">
        <v>51</v>
      </c>
      <c r="R1219" s="6" t="s">
        <v>75</v>
      </c>
      <c r="S1219" s="6" t="s">
        <v>76</v>
      </c>
      <c r="T1219" s="41">
        <v>10</v>
      </c>
      <c r="U1219" s="41">
        <v>1083334</v>
      </c>
      <c r="V1219" s="41">
        <f t="shared" si="91"/>
        <v>10833340</v>
      </c>
      <c r="W1219" s="41">
        <f t="shared" si="92"/>
        <v>12133340.800000001</v>
      </c>
      <c r="X1219" s="6"/>
      <c r="Y1219" s="6">
        <v>2016</v>
      </c>
      <c r="Z1219" s="42"/>
    </row>
    <row r="1220" spans="1:26" ht="63.75" x14ac:dyDescent="0.2">
      <c r="A1220" s="6" t="s">
        <v>5096</v>
      </c>
      <c r="B1220" s="5" t="s">
        <v>32</v>
      </c>
      <c r="C1220" s="5" t="s">
        <v>4987</v>
      </c>
      <c r="D1220" s="5" t="s">
        <v>1635</v>
      </c>
      <c r="E1220" s="5" t="s">
        <v>5097</v>
      </c>
      <c r="F1220" s="5" t="s">
        <v>4988</v>
      </c>
      <c r="G1220" s="5" t="s">
        <v>5098</v>
      </c>
      <c r="H1220" s="5" t="s">
        <v>5099</v>
      </c>
      <c r="I1220" s="6" t="s">
        <v>39</v>
      </c>
      <c r="J1220" s="6">
        <v>0</v>
      </c>
      <c r="K1220" s="6">
        <v>430000000</v>
      </c>
      <c r="L1220" s="5" t="s">
        <v>40</v>
      </c>
      <c r="M1220" s="6" t="s">
        <v>41</v>
      </c>
      <c r="N1220" s="6" t="s">
        <v>73</v>
      </c>
      <c r="O1220" s="6" t="s">
        <v>43</v>
      </c>
      <c r="P1220" s="6" t="s">
        <v>84</v>
      </c>
      <c r="Q1220" s="6" t="s">
        <v>51</v>
      </c>
      <c r="R1220" s="6" t="s">
        <v>96</v>
      </c>
      <c r="S1220" s="6" t="s">
        <v>97</v>
      </c>
      <c r="T1220" s="41">
        <v>10</v>
      </c>
      <c r="U1220" s="41">
        <v>12000</v>
      </c>
      <c r="V1220" s="41">
        <f t="shared" si="91"/>
        <v>120000</v>
      </c>
      <c r="W1220" s="41">
        <f t="shared" si="92"/>
        <v>134400</v>
      </c>
      <c r="X1220" s="6"/>
      <c r="Y1220" s="6">
        <v>2016</v>
      </c>
      <c r="Z1220" s="42"/>
    </row>
    <row r="1221" spans="1:26" ht="89.25" x14ac:dyDescent="0.2">
      <c r="A1221" s="6" t="s">
        <v>5100</v>
      </c>
      <c r="B1221" s="5" t="s">
        <v>32</v>
      </c>
      <c r="C1221" s="5" t="s">
        <v>5101</v>
      </c>
      <c r="D1221" s="5" t="s">
        <v>2304</v>
      </c>
      <c r="E1221" s="5" t="s">
        <v>5102</v>
      </c>
      <c r="F1221" s="5" t="s">
        <v>5103</v>
      </c>
      <c r="G1221" s="5" t="s">
        <v>5104</v>
      </c>
      <c r="H1221" s="5" t="s">
        <v>5105</v>
      </c>
      <c r="I1221" s="6" t="s">
        <v>47</v>
      </c>
      <c r="J1221" s="6">
        <v>0</v>
      </c>
      <c r="K1221" s="6">
        <v>430000000</v>
      </c>
      <c r="L1221" s="5" t="s">
        <v>40</v>
      </c>
      <c r="M1221" s="6" t="s">
        <v>41</v>
      </c>
      <c r="N1221" s="6" t="s">
        <v>73</v>
      </c>
      <c r="O1221" s="6" t="s">
        <v>43</v>
      </c>
      <c r="P1221" s="6" t="s">
        <v>84</v>
      </c>
      <c r="Q1221" s="6" t="s">
        <v>51</v>
      </c>
      <c r="R1221" s="6" t="s">
        <v>96</v>
      </c>
      <c r="S1221" s="6" t="s">
        <v>97</v>
      </c>
      <c r="T1221" s="41">
        <v>2</v>
      </c>
      <c r="U1221" s="41">
        <v>660015</v>
      </c>
      <c r="V1221" s="41">
        <f t="shared" si="91"/>
        <v>1320030</v>
      </c>
      <c r="W1221" s="41">
        <f t="shared" si="92"/>
        <v>1478433.6</v>
      </c>
      <c r="X1221" s="6"/>
      <c r="Y1221" s="6">
        <v>2016</v>
      </c>
      <c r="Z1221" s="42"/>
    </row>
    <row r="1222" spans="1:26" ht="63.75" x14ac:dyDescent="0.2">
      <c r="A1222" s="6" t="s">
        <v>5106</v>
      </c>
      <c r="B1222" s="5" t="s">
        <v>32</v>
      </c>
      <c r="C1222" s="5" t="s">
        <v>5107</v>
      </c>
      <c r="D1222" s="5" t="s">
        <v>2304</v>
      </c>
      <c r="E1222" s="5" t="s">
        <v>5108</v>
      </c>
      <c r="F1222" s="5" t="s">
        <v>5109</v>
      </c>
      <c r="G1222" s="5" t="s">
        <v>5110</v>
      </c>
      <c r="H1222" s="5" t="s">
        <v>5111</v>
      </c>
      <c r="I1222" s="6" t="s">
        <v>47</v>
      </c>
      <c r="J1222" s="6">
        <v>0</v>
      </c>
      <c r="K1222" s="6">
        <v>430000000</v>
      </c>
      <c r="L1222" s="5" t="s">
        <v>40</v>
      </c>
      <c r="M1222" s="6" t="s">
        <v>41</v>
      </c>
      <c r="N1222" s="6" t="s">
        <v>73</v>
      </c>
      <c r="O1222" s="6" t="s">
        <v>43</v>
      </c>
      <c r="P1222" s="6" t="s">
        <v>84</v>
      </c>
      <c r="Q1222" s="6" t="s">
        <v>51</v>
      </c>
      <c r="R1222" s="6" t="s">
        <v>96</v>
      </c>
      <c r="S1222" s="6" t="s">
        <v>97</v>
      </c>
      <c r="T1222" s="41">
        <v>2</v>
      </c>
      <c r="U1222" s="41">
        <v>8528000</v>
      </c>
      <c r="V1222" s="41">
        <f t="shared" si="91"/>
        <v>17056000</v>
      </c>
      <c r="W1222" s="41">
        <f t="shared" si="92"/>
        <v>19102720</v>
      </c>
      <c r="X1222" s="6"/>
      <c r="Y1222" s="6">
        <v>2016</v>
      </c>
      <c r="Z1222" s="42"/>
    </row>
    <row r="1223" spans="1:26" ht="114.75" x14ac:dyDescent="0.2">
      <c r="A1223" s="6" t="s">
        <v>5112</v>
      </c>
      <c r="B1223" s="5" t="s">
        <v>32</v>
      </c>
      <c r="C1223" s="5" t="s">
        <v>5101</v>
      </c>
      <c r="D1223" s="5" t="s">
        <v>2304</v>
      </c>
      <c r="E1223" s="5" t="s">
        <v>5113</v>
      </c>
      <c r="F1223" s="5" t="s">
        <v>5103</v>
      </c>
      <c r="G1223" s="5" t="s">
        <v>5114</v>
      </c>
      <c r="H1223" s="5" t="s">
        <v>5115</v>
      </c>
      <c r="I1223" s="6" t="s">
        <v>47</v>
      </c>
      <c r="J1223" s="6">
        <v>0</v>
      </c>
      <c r="K1223" s="6">
        <v>430000000</v>
      </c>
      <c r="L1223" s="5" t="s">
        <v>40</v>
      </c>
      <c r="M1223" s="6" t="s">
        <v>41</v>
      </c>
      <c r="N1223" s="6" t="s">
        <v>73</v>
      </c>
      <c r="O1223" s="6" t="s">
        <v>43</v>
      </c>
      <c r="P1223" s="6" t="s">
        <v>84</v>
      </c>
      <c r="Q1223" s="6" t="s">
        <v>51</v>
      </c>
      <c r="R1223" s="6" t="s">
        <v>96</v>
      </c>
      <c r="S1223" s="6" t="s">
        <v>97</v>
      </c>
      <c r="T1223" s="41">
        <v>1</v>
      </c>
      <c r="U1223" s="41">
        <v>6500250</v>
      </c>
      <c r="V1223" s="41">
        <f t="shared" si="91"/>
        <v>6500250</v>
      </c>
      <c r="W1223" s="41">
        <f t="shared" si="92"/>
        <v>7280280.0000000009</v>
      </c>
      <c r="X1223" s="6"/>
      <c r="Y1223" s="6">
        <v>2016</v>
      </c>
      <c r="Z1223" s="42"/>
    </row>
    <row r="1224" spans="1:26" ht="153" x14ac:dyDescent="0.2">
      <c r="A1224" s="6" t="s">
        <v>5116</v>
      </c>
      <c r="B1224" s="5" t="s">
        <v>32</v>
      </c>
      <c r="C1224" s="5" t="s">
        <v>5101</v>
      </c>
      <c r="D1224" s="5" t="s">
        <v>2304</v>
      </c>
      <c r="E1224" s="5" t="s">
        <v>5117</v>
      </c>
      <c r="F1224" s="5" t="s">
        <v>5103</v>
      </c>
      <c r="G1224" s="5" t="s">
        <v>5118</v>
      </c>
      <c r="H1224" s="5" t="s">
        <v>5119</v>
      </c>
      <c r="I1224" s="6" t="s">
        <v>47</v>
      </c>
      <c r="J1224" s="6">
        <v>0</v>
      </c>
      <c r="K1224" s="6">
        <v>430000000</v>
      </c>
      <c r="L1224" s="5" t="s">
        <v>40</v>
      </c>
      <c r="M1224" s="6" t="s">
        <v>41</v>
      </c>
      <c r="N1224" s="6" t="s">
        <v>73</v>
      </c>
      <c r="O1224" s="6" t="s">
        <v>43</v>
      </c>
      <c r="P1224" s="6" t="s">
        <v>84</v>
      </c>
      <c r="Q1224" s="6" t="s">
        <v>51</v>
      </c>
      <c r="R1224" s="6" t="s">
        <v>96</v>
      </c>
      <c r="S1224" s="6" t="s">
        <v>97</v>
      </c>
      <c r="T1224" s="41">
        <v>1</v>
      </c>
      <c r="U1224" s="41">
        <v>4461383.0295000002</v>
      </c>
      <c r="V1224" s="41">
        <f t="shared" si="91"/>
        <v>4461383.0295000002</v>
      </c>
      <c r="W1224" s="41">
        <f t="shared" si="92"/>
        <v>4996748.993040001</v>
      </c>
      <c r="X1224" s="6"/>
      <c r="Y1224" s="6">
        <v>2016</v>
      </c>
      <c r="Z1224" s="42"/>
    </row>
    <row r="1225" spans="1:26" ht="89.25" x14ac:dyDescent="0.2">
      <c r="A1225" s="6" t="s">
        <v>5120</v>
      </c>
      <c r="B1225" s="5" t="s">
        <v>32</v>
      </c>
      <c r="C1225" s="5" t="s">
        <v>5121</v>
      </c>
      <c r="D1225" s="5" t="s">
        <v>5122</v>
      </c>
      <c r="E1225" s="5" t="s">
        <v>5123</v>
      </c>
      <c r="F1225" s="5" t="s">
        <v>5124</v>
      </c>
      <c r="G1225" s="5" t="s">
        <v>5125</v>
      </c>
      <c r="H1225" s="5" t="s">
        <v>5126</v>
      </c>
      <c r="I1225" s="6" t="s">
        <v>47</v>
      </c>
      <c r="J1225" s="6">
        <v>0</v>
      </c>
      <c r="K1225" s="6">
        <v>430000000</v>
      </c>
      <c r="L1225" s="5" t="s">
        <v>40</v>
      </c>
      <c r="M1225" s="6" t="s">
        <v>41</v>
      </c>
      <c r="N1225" s="6" t="s">
        <v>73</v>
      </c>
      <c r="O1225" s="6" t="s">
        <v>43</v>
      </c>
      <c r="P1225" s="6" t="s">
        <v>84</v>
      </c>
      <c r="Q1225" s="6" t="s">
        <v>51</v>
      </c>
      <c r="R1225" s="6" t="s">
        <v>75</v>
      </c>
      <c r="S1225" s="6" t="s">
        <v>76</v>
      </c>
      <c r="T1225" s="41">
        <v>1</v>
      </c>
      <c r="U1225" s="41">
        <v>781789.40099999995</v>
      </c>
      <c r="V1225" s="41"/>
      <c r="W1225" s="41"/>
      <c r="X1225" s="6"/>
      <c r="Y1225" s="6">
        <v>2016</v>
      </c>
      <c r="Z1225" s="6" t="s">
        <v>1629</v>
      </c>
    </row>
    <row r="1226" spans="1:26" ht="63.75" x14ac:dyDescent="0.2">
      <c r="A1226" s="6" t="s">
        <v>5127</v>
      </c>
      <c r="B1226" s="5" t="s">
        <v>32</v>
      </c>
      <c r="C1226" s="5" t="s">
        <v>2380</v>
      </c>
      <c r="D1226" s="5" t="s">
        <v>2105</v>
      </c>
      <c r="E1226" s="5" t="s">
        <v>5128</v>
      </c>
      <c r="F1226" s="5" t="s">
        <v>2382</v>
      </c>
      <c r="G1226" s="5" t="s">
        <v>5128</v>
      </c>
      <c r="H1226" s="5" t="s">
        <v>5129</v>
      </c>
      <c r="I1226" s="6" t="s">
        <v>47</v>
      </c>
      <c r="J1226" s="6">
        <v>0</v>
      </c>
      <c r="K1226" s="6">
        <v>430000000</v>
      </c>
      <c r="L1226" s="5" t="s">
        <v>40</v>
      </c>
      <c r="M1226" s="6" t="s">
        <v>41</v>
      </c>
      <c r="N1226" s="6" t="s">
        <v>73</v>
      </c>
      <c r="O1226" s="6" t="s">
        <v>43</v>
      </c>
      <c r="P1226" s="6" t="s">
        <v>84</v>
      </c>
      <c r="Q1226" s="6" t="s">
        <v>51</v>
      </c>
      <c r="R1226" s="6" t="s">
        <v>75</v>
      </c>
      <c r="S1226" s="6" t="s">
        <v>76</v>
      </c>
      <c r="T1226" s="41">
        <v>2</v>
      </c>
      <c r="U1226" s="41">
        <v>3907170</v>
      </c>
      <c r="V1226" s="41">
        <f>T1226*U1226</f>
        <v>7814340</v>
      </c>
      <c r="W1226" s="41">
        <f>V1226*1.12</f>
        <v>8752060.8000000007</v>
      </c>
      <c r="X1226" s="6"/>
      <c r="Y1226" s="6">
        <v>2016</v>
      </c>
      <c r="Z1226" s="42"/>
    </row>
    <row r="1227" spans="1:26" ht="63.75" x14ac:dyDescent="0.2">
      <c r="A1227" s="6" t="s">
        <v>5130</v>
      </c>
      <c r="B1227" s="5" t="s">
        <v>32</v>
      </c>
      <c r="C1227" s="5" t="s">
        <v>2380</v>
      </c>
      <c r="D1227" s="5" t="s">
        <v>2105</v>
      </c>
      <c r="E1227" s="5" t="s">
        <v>5128</v>
      </c>
      <c r="F1227" s="5" t="s">
        <v>2382</v>
      </c>
      <c r="G1227" s="5" t="s">
        <v>5131</v>
      </c>
      <c r="H1227" s="5" t="s">
        <v>5132</v>
      </c>
      <c r="I1227" s="6" t="s">
        <v>47</v>
      </c>
      <c r="J1227" s="6">
        <v>0</v>
      </c>
      <c r="K1227" s="6">
        <v>430000000</v>
      </c>
      <c r="L1227" s="5" t="s">
        <v>40</v>
      </c>
      <c r="M1227" s="6" t="s">
        <v>41</v>
      </c>
      <c r="N1227" s="6" t="s">
        <v>73</v>
      </c>
      <c r="O1227" s="6" t="s">
        <v>43</v>
      </c>
      <c r="P1227" s="6" t="s">
        <v>84</v>
      </c>
      <c r="Q1227" s="6" t="s">
        <v>51</v>
      </c>
      <c r="R1227" s="6" t="s">
        <v>75</v>
      </c>
      <c r="S1227" s="6" t="s">
        <v>76</v>
      </c>
      <c r="T1227" s="41">
        <v>2</v>
      </c>
      <c r="U1227" s="41">
        <v>10833000</v>
      </c>
      <c r="V1227" s="41">
        <f>T1227*U1227</f>
        <v>21666000</v>
      </c>
      <c r="W1227" s="41">
        <f>V1227*1.12</f>
        <v>24265920.000000004</v>
      </c>
      <c r="X1227" s="6"/>
      <c r="Y1227" s="6">
        <v>2016</v>
      </c>
      <c r="Z1227" s="42"/>
    </row>
    <row r="1228" spans="1:26" ht="63.75" x14ac:dyDescent="0.2">
      <c r="A1228" s="6" t="s">
        <v>5133</v>
      </c>
      <c r="B1228" s="5" t="s">
        <v>32</v>
      </c>
      <c r="C1228" s="5" t="s">
        <v>2380</v>
      </c>
      <c r="D1228" s="5" t="s">
        <v>2105</v>
      </c>
      <c r="E1228" s="5" t="s">
        <v>5128</v>
      </c>
      <c r="F1228" s="5" t="s">
        <v>2382</v>
      </c>
      <c r="G1228" s="5" t="s">
        <v>5134</v>
      </c>
      <c r="H1228" s="5" t="s">
        <v>5135</v>
      </c>
      <c r="I1228" s="6" t="s">
        <v>47</v>
      </c>
      <c r="J1228" s="6">
        <v>0</v>
      </c>
      <c r="K1228" s="6">
        <v>430000000</v>
      </c>
      <c r="L1228" s="5" t="s">
        <v>40</v>
      </c>
      <c r="M1228" s="6" t="s">
        <v>41</v>
      </c>
      <c r="N1228" s="6" t="s">
        <v>73</v>
      </c>
      <c r="O1228" s="6" t="s">
        <v>43</v>
      </c>
      <c r="P1228" s="6" t="s">
        <v>84</v>
      </c>
      <c r="Q1228" s="6" t="s">
        <v>51</v>
      </c>
      <c r="R1228" s="6" t="s">
        <v>75</v>
      </c>
      <c r="S1228" s="6" t="s">
        <v>76</v>
      </c>
      <c r="T1228" s="41">
        <v>2</v>
      </c>
      <c r="U1228" s="41">
        <v>2899130.4</v>
      </c>
      <c r="V1228" s="41">
        <f>T1228*U1228</f>
        <v>5798260.7999999998</v>
      </c>
      <c r="W1228" s="41">
        <f>V1228*1.12</f>
        <v>6494052.0960000008</v>
      </c>
      <c r="X1228" s="6"/>
      <c r="Y1228" s="6">
        <v>2016</v>
      </c>
      <c r="Z1228" s="42"/>
    </row>
    <row r="1229" spans="1:26" ht="63.75" x14ac:dyDescent="0.2">
      <c r="A1229" s="6" t="s">
        <v>5136</v>
      </c>
      <c r="B1229" s="5" t="s">
        <v>32</v>
      </c>
      <c r="C1229" s="5" t="s">
        <v>2380</v>
      </c>
      <c r="D1229" s="5" t="s">
        <v>2105</v>
      </c>
      <c r="E1229" s="5" t="s">
        <v>5128</v>
      </c>
      <c r="F1229" s="5" t="s">
        <v>2382</v>
      </c>
      <c r="G1229" s="5" t="s">
        <v>5137</v>
      </c>
      <c r="H1229" s="5" t="s">
        <v>5138</v>
      </c>
      <c r="I1229" s="6" t="s">
        <v>47</v>
      </c>
      <c r="J1229" s="6">
        <v>0</v>
      </c>
      <c r="K1229" s="6">
        <v>430000000</v>
      </c>
      <c r="L1229" s="5" t="s">
        <v>40</v>
      </c>
      <c r="M1229" s="6" t="s">
        <v>41</v>
      </c>
      <c r="N1229" s="6" t="s">
        <v>73</v>
      </c>
      <c r="O1229" s="6" t="s">
        <v>43</v>
      </c>
      <c r="P1229" s="6" t="s">
        <v>84</v>
      </c>
      <c r="Q1229" s="6" t="s">
        <v>51</v>
      </c>
      <c r="R1229" s="6" t="s">
        <v>75</v>
      </c>
      <c r="S1229" s="6" t="s">
        <v>76</v>
      </c>
      <c r="T1229" s="41">
        <v>2</v>
      </c>
      <c r="U1229" s="41">
        <v>4246290</v>
      </c>
      <c r="V1229" s="41">
        <f>T1229*U1229</f>
        <v>8492580</v>
      </c>
      <c r="W1229" s="41">
        <f>V1229*1.12</f>
        <v>9511689.6000000015</v>
      </c>
      <c r="X1229" s="6"/>
      <c r="Y1229" s="6">
        <v>2016</v>
      </c>
      <c r="Z1229" s="42"/>
    </row>
    <row r="1230" spans="1:26" ht="76.5" x14ac:dyDescent="0.2">
      <c r="A1230" s="6" t="s">
        <v>5139</v>
      </c>
      <c r="B1230" s="5" t="s">
        <v>32</v>
      </c>
      <c r="C1230" s="5" t="s">
        <v>5140</v>
      </c>
      <c r="D1230" s="5" t="s">
        <v>2154</v>
      </c>
      <c r="E1230" s="5" t="s">
        <v>5141</v>
      </c>
      <c r="F1230" s="5" t="s">
        <v>5142</v>
      </c>
      <c r="G1230" s="5" t="s">
        <v>5143</v>
      </c>
      <c r="H1230" s="5" t="s">
        <v>5144</v>
      </c>
      <c r="I1230" s="6" t="s">
        <v>47</v>
      </c>
      <c r="J1230" s="6">
        <v>0</v>
      </c>
      <c r="K1230" s="6">
        <v>430000000</v>
      </c>
      <c r="L1230" s="5" t="s">
        <v>40</v>
      </c>
      <c r="M1230" s="6" t="s">
        <v>41</v>
      </c>
      <c r="N1230" s="6" t="s">
        <v>73</v>
      </c>
      <c r="O1230" s="6" t="s">
        <v>43</v>
      </c>
      <c r="P1230" s="6" t="s">
        <v>84</v>
      </c>
      <c r="Q1230" s="6" t="s">
        <v>51</v>
      </c>
      <c r="R1230" s="6" t="s">
        <v>96</v>
      </c>
      <c r="S1230" s="6" t="s">
        <v>97</v>
      </c>
      <c r="T1230" s="41">
        <v>50</v>
      </c>
      <c r="U1230" s="41">
        <v>277.83</v>
      </c>
      <c r="V1230" s="41"/>
      <c r="W1230" s="41"/>
      <c r="X1230" s="6"/>
      <c r="Y1230" s="6">
        <v>2016</v>
      </c>
      <c r="Z1230" s="6"/>
    </row>
    <row r="1231" spans="1:26" ht="76.5" x14ac:dyDescent="0.2">
      <c r="A1231" s="6" t="s">
        <v>5145</v>
      </c>
      <c r="B1231" s="5" t="s">
        <v>32</v>
      </c>
      <c r="C1231" s="5" t="s">
        <v>5140</v>
      </c>
      <c r="D1231" s="5" t="s">
        <v>2154</v>
      </c>
      <c r="E1231" s="5" t="s">
        <v>5141</v>
      </c>
      <c r="F1231" s="5" t="s">
        <v>5142</v>
      </c>
      <c r="G1231" s="5" t="s">
        <v>5143</v>
      </c>
      <c r="H1231" s="5" t="s">
        <v>5144</v>
      </c>
      <c r="I1231" s="6" t="s">
        <v>47</v>
      </c>
      <c r="J1231" s="6">
        <v>0</v>
      </c>
      <c r="K1231" s="6">
        <v>430000000</v>
      </c>
      <c r="L1231" s="5" t="s">
        <v>40</v>
      </c>
      <c r="M1231" s="6" t="s">
        <v>685</v>
      </c>
      <c r="N1231" s="6" t="s">
        <v>73</v>
      </c>
      <c r="O1231" s="6" t="s">
        <v>43</v>
      </c>
      <c r="P1231" s="6" t="s">
        <v>84</v>
      </c>
      <c r="Q1231" s="6" t="s">
        <v>51</v>
      </c>
      <c r="R1231" s="6" t="s">
        <v>96</v>
      </c>
      <c r="S1231" s="6" t="s">
        <v>97</v>
      </c>
      <c r="T1231" s="41">
        <v>50</v>
      </c>
      <c r="U1231" s="41">
        <v>277.83</v>
      </c>
      <c r="V1231" s="41">
        <f>T1231*U1231</f>
        <v>13891.5</v>
      </c>
      <c r="W1231" s="41">
        <f>V1231*1.12</f>
        <v>15558.480000000001</v>
      </c>
      <c r="X1231" s="6"/>
      <c r="Y1231" s="6">
        <v>2016</v>
      </c>
      <c r="Z1231" s="6" t="s">
        <v>686</v>
      </c>
    </row>
    <row r="1232" spans="1:26" ht="76.5" x14ac:dyDescent="0.2">
      <c r="A1232" s="6" t="s">
        <v>5146</v>
      </c>
      <c r="B1232" s="5" t="s">
        <v>32</v>
      </c>
      <c r="C1232" s="5" t="s">
        <v>5140</v>
      </c>
      <c r="D1232" s="5" t="s">
        <v>2154</v>
      </c>
      <c r="E1232" s="5" t="s">
        <v>5141</v>
      </c>
      <c r="F1232" s="5" t="s">
        <v>5142</v>
      </c>
      <c r="G1232" s="5" t="s">
        <v>5147</v>
      </c>
      <c r="H1232" s="5" t="s">
        <v>5148</v>
      </c>
      <c r="I1232" s="6" t="s">
        <v>47</v>
      </c>
      <c r="J1232" s="6">
        <v>0</v>
      </c>
      <c r="K1232" s="6">
        <v>430000000</v>
      </c>
      <c r="L1232" s="5" t="s">
        <v>40</v>
      </c>
      <c r="M1232" s="6" t="s">
        <v>41</v>
      </c>
      <c r="N1232" s="6" t="s">
        <v>73</v>
      </c>
      <c r="O1232" s="6" t="s">
        <v>43</v>
      </c>
      <c r="P1232" s="6" t="s">
        <v>84</v>
      </c>
      <c r="Q1232" s="6" t="s">
        <v>51</v>
      </c>
      <c r="R1232" s="6" t="s">
        <v>96</v>
      </c>
      <c r="S1232" s="6" t="s">
        <v>97</v>
      </c>
      <c r="T1232" s="41">
        <v>50</v>
      </c>
      <c r="U1232" s="41">
        <v>615.19500000000005</v>
      </c>
      <c r="V1232" s="41"/>
      <c r="W1232" s="41"/>
      <c r="X1232" s="6"/>
      <c r="Y1232" s="6">
        <v>2016</v>
      </c>
      <c r="Z1232" s="6"/>
    </row>
    <row r="1233" spans="1:26" ht="76.5" x14ac:dyDescent="0.2">
      <c r="A1233" s="6" t="s">
        <v>5149</v>
      </c>
      <c r="B1233" s="5" t="s">
        <v>32</v>
      </c>
      <c r="C1233" s="5" t="s">
        <v>5140</v>
      </c>
      <c r="D1233" s="5" t="s">
        <v>2154</v>
      </c>
      <c r="E1233" s="5" t="s">
        <v>5141</v>
      </c>
      <c r="F1233" s="5" t="s">
        <v>5142</v>
      </c>
      <c r="G1233" s="5" t="s">
        <v>5147</v>
      </c>
      <c r="H1233" s="5" t="s">
        <v>5148</v>
      </c>
      <c r="I1233" s="6" t="s">
        <v>47</v>
      </c>
      <c r="J1233" s="6">
        <v>0</v>
      </c>
      <c r="K1233" s="6">
        <v>430000000</v>
      </c>
      <c r="L1233" s="5" t="s">
        <v>40</v>
      </c>
      <c r="M1233" s="6" t="s">
        <v>685</v>
      </c>
      <c r="N1233" s="6" t="s">
        <v>73</v>
      </c>
      <c r="O1233" s="6" t="s">
        <v>43</v>
      </c>
      <c r="P1233" s="6" t="s">
        <v>84</v>
      </c>
      <c r="Q1233" s="6" t="s">
        <v>51</v>
      </c>
      <c r="R1233" s="6" t="s">
        <v>96</v>
      </c>
      <c r="S1233" s="6" t="s">
        <v>97</v>
      </c>
      <c r="T1233" s="41">
        <v>50</v>
      </c>
      <c r="U1233" s="41">
        <v>615.19500000000005</v>
      </c>
      <c r="V1233" s="41">
        <f>T1233*U1233</f>
        <v>30759.750000000004</v>
      </c>
      <c r="W1233" s="41">
        <f>V1233*1.12</f>
        <v>34450.920000000006</v>
      </c>
      <c r="X1233" s="6"/>
      <c r="Y1233" s="6">
        <v>2016</v>
      </c>
      <c r="Z1233" s="6" t="s">
        <v>686</v>
      </c>
    </row>
    <row r="1234" spans="1:26" ht="76.5" x14ac:dyDescent="0.2">
      <c r="A1234" s="6" t="s">
        <v>5150</v>
      </c>
      <c r="B1234" s="5" t="s">
        <v>32</v>
      </c>
      <c r="C1234" s="5" t="s">
        <v>5140</v>
      </c>
      <c r="D1234" s="5" t="s">
        <v>2154</v>
      </c>
      <c r="E1234" s="5" t="s">
        <v>5141</v>
      </c>
      <c r="F1234" s="5" t="s">
        <v>5142</v>
      </c>
      <c r="G1234" s="5" t="s">
        <v>5151</v>
      </c>
      <c r="H1234" s="5" t="s">
        <v>5152</v>
      </c>
      <c r="I1234" s="6" t="s">
        <v>47</v>
      </c>
      <c r="J1234" s="6">
        <v>0</v>
      </c>
      <c r="K1234" s="6">
        <v>430000000</v>
      </c>
      <c r="L1234" s="5" t="s">
        <v>40</v>
      </c>
      <c r="M1234" s="6" t="s">
        <v>41</v>
      </c>
      <c r="N1234" s="6" t="s">
        <v>73</v>
      </c>
      <c r="O1234" s="6" t="s">
        <v>43</v>
      </c>
      <c r="P1234" s="6" t="s">
        <v>84</v>
      </c>
      <c r="Q1234" s="6" t="s">
        <v>51</v>
      </c>
      <c r="R1234" s="6" t="s">
        <v>96</v>
      </c>
      <c r="S1234" s="6" t="s">
        <v>97</v>
      </c>
      <c r="T1234" s="41">
        <v>50</v>
      </c>
      <c r="U1234" s="41">
        <v>646.947</v>
      </c>
      <c r="V1234" s="41"/>
      <c r="W1234" s="41"/>
      <c r="X1234" s="6"/>
      <c r="Y1234" s="6">
        <v>2016</v>
      </c>
      <c r="Z1234" s="6"/>
    </row>
    <row r="1235" spans="1:26" ht="76.5" x14ac:dyDescent="0.2">
      <c r="A1235" s="6" t="s">
        <v>5153</v>
      </c>
      <c r="B1235" s="5" t="s">
        <v>32</v>
      </c>
      <c r="C1235" s="5" t="s">
        <v>5140</v>
      </c>
      <c r="D1235" s="5" t="s">
        <v>2154</v>
      </c>
      <c r="E1235" s="5" t="s">
        <v>5141</v>
      </c>
      <c r="F1235" s="5" t="s">
        <v>5142</v>
      </c>
      <c r="G1235" s="5" t="s">
        <v>5151</v>
      </c>
      <c r="H1235" s="5" t="s">
        <v>5152</v>
      </c>
      <c r="I1235" s="6" t="s">
        <v>47</v>
      </c>
      <c r="J1235" s="6">
        <v>0</v>
      </c>
      <c r="K1235" s="6">
        <v>430000000</v>
      </c>
      <c r="L1235" s="5" t="s">
        <v>40</v>
      </c>
      <c r="M1235" s="6" t="s">
        <v>685</v>
      </c>
      <c r="N1235" s="6" t="s">
        <v>73</v>
      </c>
      <c r="O1235" s="6" t="s">
        <v>43</v>
      </c>
      <c r="P1235" s="6" t="s">
        <v>84</v>
      </c>
      <c r="Q1235" s="6" t="s">
        <v>51</v>
      </c>
      <c r="R1235" s="6" t="s">
        <v>96</v>
      </c>
      <c r="S1235" s="6" t="s">
        <v>97</v>
      </c>
      <c r="T1235" s="41">
        <v>50</v>
      </c>
      <c r="U1235" s="41">
        <v>646.947</v>
      </c>
      <c r="V1235" s="41">
        <f>T1235*U1235</f>
        <v>32347.35</v>
      </c>
      <c r="W1235" s="41">
        <f>V1235*1.12</f>
        <v>36229.031999999999</v>
      </c>
      <c r="X1235" s="6"/>
      <c r="Y1235" s="6">
        <v>2016</v>
      </c>
      <c r="Z1235" s="6" t="s">
        <v>686</v>
      </c>
    </row>
    <row r="1236" spans="1:26" ht="76.5" x14ac:dyDescent="0.2">
      <c r="A1236" s="6" t="s">
        <v>5154</v>
      </c>
      <c r="B1236" s="5" t="s">
        <v>32</v>
      </c>
      <c r="C1236" s="5" t="s">
        <v>5140</v>
      </c>
      <c r="D1236" s="5" t="s">
        <v>2154</v>
      </c>
      <c r="E1236" s="5" t="s">
        <v>5141</v>
      </c>
      <c r="F1236" s="5" t="s">
        <v>5142</v>
      </c>
      <c r="G1236" s="5" t="s">
        <v>5155</v>
      </c>
      <c r="H1236" s="5" t="s">
        <v>5156</v>
      </c>
      <c r="I1236" s="6" t="s">
        <v>47</v>
      </c>
      <c r="J1236" s="6">
        <v>0</v>
      </c>
      <c r="K1236" s="6">
        <v>430000000</v>
      </c>
      <c r="L1236" s="5" t="s">
        <v>40</v>
      </c>
      <c r="M1236" s="6" t="s">
        <v>41</v>
      </c>
      <c r="N1236" s="6" t="s">
        <v>73</v>
      </c>
      <c r="O1236" s="6" t="s">
        <v>43</v>
      </c>
      <c r="P1236" s="6" t="s">
        <v>84</v>
      </c>
      <c r="Q1236" s="6" t="s">
        <v>51</v>
      </c>
      <c r="R1236" s="6" t="s">
        <v>96</v>
      </c>
      <c r="S1236" s="6" t="s">
        <v>97</v>
      </c>
      <c r="T1236" s="41">
        <v>50</v>
      </c>
      <c r="U1236" s="41">
        <v>674.73</v>
      </c>
      <c r="V1236" s="41"/>
      <c r="W1236" s="41"/>
      <c r="X1236" s="6"/>
      <c r="Y1236" s="6">
        <v>2016</v>
      </c>
      <c r="Z1236" s="6"/>
    </row>
    <row r="1237" spans="1:26" ht="76.5" x14ac:dyDescent="0.2">
      <c r="A1237" s="6" t="s">
        <v>5157</v>
      </c>
      <c r="B1237" s="5" t="s">
        <v>32</v>
      </c>
      <c r="C1237" s="5" t="s">
        <v>5140</v>
      </c>
      <c r="D1237" s="5" t="s">
        <v>2154</v>
      </c>
      <c r="E1237" s="5" t="s">
        <v>5141</v>
      </c>
      <c r="F1237" s="5" t="s">
        <v>5142</v>
      </c>
      <c r="G1237" s="5" t="s">
        <v>5155</v>
      </c>
      <c r="H1237" s="5" t="s">
        <v>5156</v>
      </c>
      <c r="I1237" s="6" t="s">
        <v>47</v>
      </c>
      <c r="J1237" s="6">
        <v>0</v>
      </c>
      <c r="K1237" s="6">
        <v>430000000</v>
      </c>
      <c r="L1237" s="5" t="s">
        <v>40</v>
      </c>
      <c r="M1237" s="6" t="s">
        <v>685</v>
      </c>
      <c r="N1237" s="6" t="s">
        <v>73</v>
      </c>
      <c r="O1237" s="6" t="s">
        <v>43</v>
      </c>
      <c r="P1237" s="6" t="s">
        <v>84</v>
      </c>
      <c r="Q1237" s="6" t="s">
        <v>51</v>
      </c>
      <c r="R1237" s="6" t="s">
        <v>96</v>
      </c>
      <c r="S1237" s="6" t="s">
        <v>97</v>
      </c>
      <c r="T1237" s="41">
        <v>50</v>
      </c>
      <c r="U1237" s="41">
        <v>674.73</v>
      </c>
      <c r="V1237" s="41">
        <f>T1237*U1237</f>
        <v>33736.5</v>
      </c>
      <c r="W1237" s="41">
        <f>V1237*1.12</f>
        <v>37784.880000000005</v>
      </c>
      <c r="X1237" s="6"/>
      <c r="Y1237" s="6">
        <v>2016</v>
      </c>
      <c r="Z1237" s="6" t="s">
        <v>686</v>
      </c>
    </row>
    <row r="1238" spans="1:26" ht="51" x14ac:dyDescent="0.2">
      <c r="A1238" s="6" t="s">
        <v>5158</v>
      </c>
      <c r="B1238" s="5" t="s">
        <v>32</v>
      </c>
      <c r="C1238" s="5" t="s">
        <v>5140</v>
      </c>
      <c r="D1238" s="5" t="s">
        <v>2154</v>
      </c>
      <c r="E1238" s="5" t="s">
        <v>5159</v>
      </c>
      <c r="F1238" s="5" t="s">
        <v>5142</v>
      </c>
      <c r="G1238" s="5" t="s">
        <v>5160</v>
      </c>
      <c r="H1238" s="5" t="s">
        <v>5161</v>
      </c>
      <c r="I1238" s="6" t="s">
        <v>47</v>
      </c>
      <c r="J1238" s="6">
        <v>0</v>
      </c>
      <c r="K1238" s="6">
        <v>430000000</v>
      </c>
      <c r="L1238" s="5" t="s">
        <v>40</v>
      </c>
      <c r="M1238" s="6" t="s">
        <v>41</v>
      </c>
      <c r="N1238" s="6" t="s">
        <v>73</v>
      </c>
      <c r="O1238" s="6" t="s">
        <v>43</v>
      </c>
      <c r="P1238" s="6" t="s">
        <v>84</v>
      </c>
      <c r="Q1238" s="6" t="s">
        <v>51</v>
      </c>
      <c r="R1238" s="6" t="s">
        <v>96</v>
      </c>
      <c r="S1238" s="6" t="s">
        <v>97</v>
      </c>
      <c r="T1238" s="41">
        <v>12</v>
      </c>
      <c r="U1238" s="41">
        <v>3453.9749999999999</v>
      </c>
      <c r="V1238" s="41"/>
      <c r="W1238" s="41"/>
      <c r="X1238" s="6"/>
      <c r="Y1238" s="6">
        <v>2016</v>
      </c>
      <c r="Z1238" s="6"/>
    </row>
    <row r="1239" spans="1:26" ht="51" x14ac:dyDescent="0.2">
      <c r="A1239" s="6" t="s">
        <v>5162</v>
      </c>
      <c r="B1239" s="5" t="s">
        <v>32</v>
      </c>
      <c r="C1239" s="5" t="s">
        <v>5140</v>
      </c>
      <c r="D1239" s="5" t="s">
        <v>2154</v>
      </c>
      <c r="E1239" s="5" t="s">
        <v>5159</v>
      </c>
      <c r="F1239" s="5" t="s">
        <v>5142</v>
      </c>
      <c r="G1239" s="5" t="s">
        <v>5160</v>
      </c>
      <c r="H1239" s="5" t="s">
        <v>5161</v>
      </c>
      <c r="I1239" s="6" t="s">
        <v>47</v>
      </c>
      <c r="J1239" s="6">
        <v>0</v>
      </c>
      <c r="K1239" s="6">
        <v>430000000</v>
      </c>
      <c r="L1239" s="5" t="s">
        <v>40</v>
      </c>
      <c r="M1239" s="6" t="s">
        <v>685</v>
      </c>
      <c r="N1239" s="6" t="s">
        <v>73</v>
      </c>
      <c r="O1239" s="6" t="s">
        <v>43</v>
      </c>
      <c r="P1239" s="6" t="s">
        <v>84</v>
      </c>
      <c r="Q1239" s="6" t="s">
        <v>51</v>
      </c>
      <c r="R1239" s="6" t="s">
        <v>96</v>
      </c>
      <c r="S1239" s="6" t="s">
        <v>97</v>
      </c>
      <c r="T1239" s="41">
        <v>12</v>
      </c>
      <c r="U1239" s="41">
        <v>3453.9749999999999</v>
      </c>
      <c r="V1239" s="41">
        <f t="shared" ref="V1239:V1246" si="93">T1239*U1239</f>
        <v>41447.699999999997</v>
      </c>
      <c r="W1239" s="41">
        <f t="shared" ref="W1239:W1246" si="94">V1239*1.12</f>
        <v>46421.423999999999</v>
      </c>
      <c r="X1239" s="6"/>
      <c r="Y1239" s="6">
        <v>2016</v>
      </c>
      <c r="Z1239" s="6" t="s">
        <v>686</v>
      </c>
    </row>
    <row r="1240" spans="1:26" ht="51" x14ac:dyDescent="0.2">
      <c r="A1240" s="6" t="s">
        <v>5163</v>
      </c>
      <c r="B1240" s="5" t="s">
        <v>32</v>
      </c>
      <c r="C1240" s="5" t="s">
        <v>3974</v>
      </c>
      <c r="D1240" s="5" t="s">
        <v>3975</v>
      </c>
      <c r="E1240" s="5" t="s">
        <v>5164</v>
      </c>
      <c r="F1240" s="5" t="s">
        <v>3977</v>
      </c>
      <c r="G1240" s="5" t="s">
        <v>5165</v>
      </c>
      <c r="H1240" s="5" t="s">
        <v>5166</v>
      </c>
      <c r="I1240" s="6" t="s">
        <v>39</v>
      </c>
      <c r="J1240" s="6">
        <v>0</v>
      </c>
      <c r="K1240" s="6">
        <v>430000000</v>
      </c>
      <c r="L1240" s="5" t="s">
        <v>40</v>
      </c>
      <c r="M1240" s="6" t="s">
        <v>41</v>
      </c>
      <c r="N1240" s="6" t="s">
        <v>73</v>
      </c>
      <c r="O1240" s="6" t="s">
        <v>43</v>
      </c>
      <c r="P1240" s="6" t="s">
        <v>84</v>
      </c>
      <c r="Q1240" s="6" t="s">
        <v>51</v>
      </c>
      <c r="R1240" s="6" t="s">
        <v>96</v>
      </c>
      <c r="S1240" s="6" t="s">
        <v>97</v>
      </c>
      <c r="T1240" s="41">
        <v>2</v>
      </c>
      <c r="U1240" s="41">
        <v>59800</v>
      </c>
      <c r="V1240" s="41">
        <f t="shared" si="93"/>
        <v>119600</v>
      </c>
      <c r="W1240" s="41">
        <f t="shared" si="94"/>
        <v>133952</v>
      </c>
      <c r="X1240" s="6"/>
      <c r="Y1240" s="6">
        <v>2016</v>
      </c>
      <c r="Z1240" s="42"/>
    </row>
    <row r="1241" spans="1:26" ht="51" x14ac:dyDescent="0.2">
      <c r="A1241" s="6" t="s">
        <v>5167</v>
      </c>
      <c r="B1241" s="5" t="s">
        <v>32</v>
      </c>
      <c r="C1241" s="5" t="s">
        <v>4405</v>
      </c>
      <c r="D1241" s="5" t="s">
        <v>4406</v>
      </c>
      <c r="E1241" s="5" t="s">
        <v>4980</v>
      </c>
      <c r="F1241" s="5" t="s">
        <v>4408</v>
      </c>
      <c r="G1241" s="5" t="s">
        <v>5168</v>
      </c>
      <c r="H1241" s="5" t="s">
        <v>5169</v>
      </c>
      <c r="I1241" s="6" t="s">
        <v>60</v>
      </c>
      <c r="J1241" s="6">
        <v>0</v>
      </c>
      <c r="K1241" s="6">
        <v>430000000</v>
      </c>
      <c r="L1241" s="5" t="s">
        <v>40</v>
      </c>
      <c r="M1241" s="6" t="s">
        <v>94</v>
      </c>
      <c r="N1241" s="6" t="s">
        <v>73</v>
      </c>
      <c r="O1241" s="6" t="s">
        <v>43</v>
      </c>
      <c r="P1241" s="6" t="s">
        <v>84</v>
      </c>
      <c r="Q1241" s="6" t="s">
        <v>51</v>
      </c>
      <c r="R1241" s="6" t="s">
        <v>96</v>
      </c>
      <c r="S1241" s="6" t="s">
        <v>97</v>
      </c>
      <c r="T1241" s="41">
        <v>10</v>
      </c>
      <c r="U1241" s="41">
        <v>40000</v>
      </c>
      <c r="V1241" s="41">
        <f t="shared" si="93"/>
        <v>400000</v>
      </c>
      <c r="W1241" s="41">
        <f t="shared" si="94"/>
        <v>448000.00000000006</v>
      </c>
      <c r="X1241" s="6"/>
      <c r="Y1241" s="6">
        <v>2016</v>
      </c>
      <c r="Z1241" s="42"/>
    </row>
    <row r="1242" spans="1:26" ht="51" x14ac:dyDescent="0.2">
      <c r="A1242" s="6" t="s">
        <v>5170</v>
      </c>
      <c r="B1242" s="5" t="s">
        <v>32</v>
      </c>
      <c r="C1242" s="5" t="s">
        <v>5171</v>
      </c>
      <c r="D1242" s="5" t="s">
        <v>5172</v>
      </c>
      <c r="E1242" s="5" t="s">
        <v>5173</v>
      </c>
      <c r="F1242" s="5" t="s">
        <v>5174</v>
      </c>
      <c r="G1242" s="5" t="s">
        <v>5175</v>
      </c>
      <c r="H1242" s="5" t="s">
        <v>5176</v>
      </c>
      <c r="I1242" s="6" t="s">
        <v>39</v>
      </c>
      <c r="J1242" s="6">
        <v>0</v>
      </c>
      <c r="K1242" s="6">
        <v>430000000</v>
      </c>
      <c r="L1242" s="5" t="s">
        <v>40</v>
      </c>
      <c r="M1242" s="6" t="s">
        <v>41</v>
      </c>
      <c r="N1242" s="6" t="s">
        <v>73</v>
      </c>
      <c r="O1242" s="6" t="s">
        <v>43</v>
      </c>
      <c r="P1242" s="6" t="s">
        <v>84</v>
      </c>
      <c r="Q1242" s="6" t="s">
        <v>51</v>
      </c>
      <c r="R1242" s="6">
        <v>112</v>
      </c>
      <c r="S1242" s="6" t="s">
        <v>1730</v>
      </c>
      <c r="T1242" s="41">
        <v>50</v>
      </c>
      <c r="U1242" s="41">
        <v>1985.52</v>
      </c>
      <c r="V1242" s="41">
        <f t="shared" si="93"/>
        <v>99276</v>
      </c>
      <c r="W1242" s="41">
        <f t="shared" si="94"/>
        <v>111189.12000000001</v>
      </c>
      <c r="X1242" s="6"/>
      <c r="Y1242" s="6">
        <v>2016</v>
      </c>
      <c r="Z1242" s="42"/>
    </row>
    <row r="1243" spans="1:26" ht="51" x14ac:dyDescent="0.2">
      <c r="A1243" s="6" t="s">
        <v>5177</v>
      </c>
      <c r="B1243" s="5" t="s">
        <v>32</v>
      </c>
      <c r="C1243" s="5" t="s">
        <v>5171</v>
      </c>
      <c r="D1243" s="5" t="s">
        <v>5172</v>
      </c>
      <c r="E1243" s="5" t="s">
        <v>5173</v>
      </c>
      <c r="F1243" s="5" t="s">
        <v>5174</v>
      </c>
      <c r="G1243" s="5" t="s">
        <v>5178</v>
      </c>
      <c r="H1243" s="5" t="s">
        <v>5179</v>
      </c>
      <c r="I1243" s="6" t="s">
        <v>39</v>
      </c>
      <c r="J1243" s="6">
        <v>0</v>
      </c>
      <c r="K1243" s="6">
        <v>430000000</v>
      </c>
      <c r="L1243" s="5" t="s">
        <v>40</v>
      </c>
      <c r="M1243" s="6" t="s">
        <v>41</v>
      </c>
      <c r="N1243" s="6" t="s">
        <v>73</v>
      </c>
      <c r="O1243" s="6" t="s">
        <v>43</v>
      </c>
      <c r="P1243" s="6" t="s">
        <v>84</v>
      </c>
      <c r="Q1243" s="6" t="s">
        <v>51</v>
      </c>
      <c r="R1243" s="6">
        <v>112</v>
      </c>
      <c r="S1243" s="6" t="s">
        <v>1730</v>
      </c>
      <c r="T1243" s="41">
        <v>50</v>
      </c>
      <c r="U1243" s="41">
        <v>1689</v>
      </c>
      <c r="V1243" s="41">
        <f t="shared" si="93"/>
        <v>84450</v>
      </c>
      <c r="W1243" s="41">
        <f t="shared" si="94"/>
        <v>94584.000000000015</v>
      </c>
      <c r="X1243" s="6"/>
      <c r="Y1243" s="6">
        <v>2016</v>
      </c>
      <c r="Z1243" s="42"/>
    </row>
    <row r="1244" spans="1:26" ht="51" x14ac:dyDescent="0.2">
      <c r="A1244" s="6" t="s">
        <v>5180</v>
      </c>
      <c r="B1244" s="5" t="s">
        <v>32</v>
      </c>
      <c r="C1244" s="5" t="s">
        <v>5171</v>
      </c>
      <c r="D1244" s="5" t="s">
        <v>5172</v>
      </c>
      <c r="E1244" s="5" t="s">
        <v>5173</v>
      </c>
      <c r="F1244" s="5" t="s">
        <v>5174</v>
      </c>
      <c r="G1244" s="5" t="s">
        <v>5181</v>
      </c>
      <c r="H1244" s="5" t="s">
        <v>5182</v>
      </c>
      <c r="I1244" s="6" t="s">
        <v>39</v>
      </c>
      <c r="J1244" s="6">
        <v>0</v>
      </c>
      <c r="K1244" s="6">
        <v>430000000</v>
      </c>
      <c r="L1244" s="5" t="s">
        <v>40</v>
      </c>
      <c r="M1244" s="6" t="s">
        <v>41</v>
      </c>
      <c r="N1244" s="6" t="s">
        <v>73</v>
      </c>
      <c r="O1244" s="6" t="s">
        <v>43</v>
      </c>
      <c r="P1244" s="6" t="s">
        <v>84</v>
      </c>
      <c r="Q1244" s="6" t="s">
        <v>51</v>
      </c>
      <c r="R1244" s="6">
        <v>112</v>
      </c>
      <c r="S1244" s="6" t="s">
        <v>1730</v>
      </c>
      <c r="T1244" s="41">
        <v>50</v>
      </c>
      <c r="U1244" s="41">
        <v>1689</v>
      </c>
      <c r="V1244" s="41">
        <f t="shared" si="93"/>
        <v>84450</v>
      </c>
      <c r="W1244" s="41">
        <f t="shared" si="94"/>
        <v>94584.000000000015</v>
      </c>
      <c r="X1244" s="6"/>
      <c r="Y1244" s="6">
        <v>2016</v>
      </c>
      <c r="Z1244" s="42"/>
    </row>
    <row r="1245" spans="1:26" ht="51" x14ac:dyDescent="0.2">
      <c r="A1245" s="6" t="s">
        <v>5183</v>
      </c>
      <c r="B1245" s="5" t="s">
        <v>32</v>
      </c>
      <c r="C1245" s="5" t="s">
        <v>5184</v>
      </c>
      <c r="D1245" s="5" t="s">
        <v>5172</v>
      </c>
      <c r="E1245" s="5" t="s">
        <v>5185</v>
      </c>
      <c r="F1245" s="5" t="s">
        <v>5186</v>
      </c>
      <c r="G1245" s="5" t="s">
        <v>5185</v>
      </c>
      <c r="H1245" s="5" t="s">
        <v>5187</v>
      </c>
      <c r="I1245" s="6" t="s">
        <v>39</v>
      </c>
      <c r="J1245" s="6">
        <v>0</v>
      </c>
      <c r="K1245" s="6">
        <v>430000000</v>
      </c>
      <c r="L1245" s="5" t="s">
        <v>40</v>
      </c>
      <c r="M1245" s="6" t="s">
        <v>41</v>
      </c>
      <c r="N1245" s="6" t="s">
        <v>73</v>
      </c>
      <c r="O1245" s="6" t="s">
        <v>43</v>
      </c>
      <c r="P1245" s="6" t="s">
        <v>84</v>
      </c>
      <c r="Q1245" s="6" t="s">
        <v>51</v>
      </c>
      <c r="R1245" s="6">
        <v>166</v>
      </c>
      <c r="S1245" s="6" t="s">
        <v>152</v>
      </c>
      <c r="T1245" s="41">
        <v>50</v>
      </c>
      <c r="U1245" s="41">
        <v>657</v>
      </c>
      <c r="V1245" s="41">
        <f t="shared" si="93"/>
        <v>32850</v>
      </c>
      <c r="W1245" s="41">
        <f t="shared" si="94"/>
        <v>36792</v>
      </c>
      <c r="X1245" s="6"/>
      <c r="Y1245" s="6">
        <v>2016</v>
      </c>
      <c r="Z1245" s="42"/>
    </row>
    <row r="1246" spans="1:26" ht="51" x14ac:dyDescent="0.2">
      <c r="A1246" s="6" t="s">
        <v>5188</v>
      </c>
      <c r="B1246" s="5" t="s">
        <v>32</v>
      </c>
      <c r="C1246" s="5" t="s">
        <v>5184</v>
      </c>
      <c r="D1246" s="5" t="s">
        <v>5172</v>
      </c>
      <c r="E1246" s="5" t="s">
        <v>5185</v>
      </c>
      <c r="F1246" s="5" t="s">
        <v>5186</v>
      </c>
      <c r="G1246" s="5" t="s">
        <v>5185</v>
      </c>
      <c r="H1246" s="5" t="s">
        <v>5187</v>
      </c>
      <c r="I1246" s="6" t="s">
        <v>39</v>
      </c>
      <c r="J1246" s="6">
        <v>0</v>
      </c>
      <c r="K1246" s="6">
        <v>430000000</v>
      </c>
      <c r="L1246" s="5" t="s">
        <v>40</v>
      </c>
      <c r="M1246" s="6" t="s">
        <v>41</v>
      </c>
      <c r="N1246" s="6" t="s">
        <v>73</v>
      </c>
      <c r="O1246" s="6" t="s">
        <v>43</v>
      </c>
      <c r="P1246" s="6" t="s">
        <v>84</v>
      </c>
      <c r="Q1246" s="6" t="s">
        <v>51</v>
      </c>
      <c r="R1246" s="6">
        <v>166</v>
      </c>
      <c r="S1246" s="6" t="s">
        <v>152</v>
      </c>
      <c r="T1246" s="41">
        <v>25</v>
      </c>
      <c r="U1246" s="41">
        <v>657</v>
      </c>
      <c r="V1246" s="41">
        <f t="shared" si="93"/>
        <v>16425</v>
      </c>
      <c r="W1246" s="41">
        <f t="shared" si="94"/>
        <v>18396</v>
      </c>
      <c r="X1246" s="6"/>
      <c r="Y1246" s="6">
        <v>2016</v>
      </c>
      <c r="Z1246" s="42"/>
    </row>
    <row r="1247" spans="1:26" ht="51" x14ac:dyDescent="0.2">
      <c r="A1247" s="6" t="s">
        <v>5189</v>
      </c>
      <c r="B1247" s="5" t="s">
        <v>32</v>
      </c>
      <c r="C1247" s="5" t="s">
        <v>5190</v>
      </c>
      <c r="D1247" s="5" t="s">
        <v>5191</v>
      </c>
      <c r="E1247" s="5" t="s">
        <v>5192</v>
      </c>
      <c r="F1247" s="5" t="s">
        <v>5193</v>
      </c>
      <c r="G1247" s="5" t="s">
        <v>5194</v>
      </c>
      <c r="H1247" s="5" t="s">
        <v>5195</v>
      </c>
      <c r="I1247" s="6" t="s">
        <v>39</v>
      </c>
      <c r="J1247" s="6">
        <v>0</v>
      </c>
      <c r="K1247" s="6">
        <v>430000000</v>
      </c>
      <c r="L1247" s="5" t="s">
        <v>40</v>
      </c>
      <c r="M1247" s="6" t="s">
        <v>41</v>
      </c>
      <c r="N1247" s="6" t="s">
        <v>73</v>
      </c>
      <c r="O1247" s="6" t="s">
        <v>43</v>
      </c>
      <c r="P1247" s="6" t="s">
        <v>84</v>
      </c>
      <c r="Q1247" s="6" t="s">
        <v>51</v>
      </c>
      <c r="R1247" s="6">
        <v>868</v>
      </c>
      <c r="S1247" s="6" t="s">
        <v>46</v>
      </c>
      <c r="T1247" s="41">
        <v>200</v>
      </c>
      <c r="U1247" s="41">
        <v>1450</v>
      </c>
      <c r="V1247" s="41"/>
      <c r="W1247" s="41"/>
      <c r="X1247" s="6"/>
      <c r="Y1247" s="6">
        <v>2016</v>
      </c>
      <c r="Z1247" s="6"/>
    </row>
    <row r="1248" spans="1:26" ht="51" x14ac:dyDescent="0.2">
      <c r="A1248" s="6" t="s">
        <v>5196</v>
      </c>
      <c r="B1248" s="5" t="s">
        <v>32</v>
      </c>
      <c r="C1248" s="5" t="s">
        <v>5190</v>
      </c>
      <c r="D1248" s="5" t="s">
        <v>5191</v>
      </c>
      <c r="E1248" s="5" t="s">
        <v>5192</v>
      </c>
      <c r="F1248" s="5" t="s">
        <v>5193</v>
      </c>
      <c r="G1248" s="5" t="s">
        <v>5194</v>
      </c>
      <c r="H1248" s="5" t="s">
        <v>5195</v>
      </c>
      <c r="I1248" s="6" t="s">
        <v>39</v>
      </c>
      <c r="J1248" s="6">
        <v>0</v>
      </c>
      <c r="K1248" s="6">
        <v>430000000</v>
      </c>
      <c r="L1248" s="5" t="s">
        <v>40</v>
      </c>
      <c r="M1248" s="6" t="s">
        <v>685</v>
      </c>
      <c r="N1248" s="6" t="s">
        <v>73</v>
      </c>
      <c r="O1248" s="6" t="s">
        <v>43</v>
      </c>
      <c r="P1248" s="6" t="s">
        <v>84</v>
      </c>
      <c r="Q1248" s="6" t="s">
        <v>51</v>
      </c>
      <c r="R1248" s="6">
        <v>868</v>
      </c>
      <c r="S1248" s="6" t="s">
        <v>46</v>
      </c>
      <c r="T1248" s="41">
        <v>200</v>
      </c>
      <c r="U1248" s="41">
        <v>1450</v>
      </c>
      <c r="V1248" s="41">
        <f>T1248*U1248</f>
        <v>290000</v>
      </c>
      <c r="W1248" s="41">
        <f>V1248*1.12</f>
        <v>324800.00000000006</v>
      </c>
      <c r="X1248" s="6"/>
      <c r="Y1248" s="6">
        <v>2016</v>
      </c>
      <c r="Z1248" s="6" t="s">
        <v>686</v>
      </c>
    </row>
    <row r="1249" spans="1:26" ht="51" x14ac:dyDescent="0.2">
      <c r="A1249" s="6" t="s">
        <v>5197</v>
      </c>
      <c r="B1249" s="5" t="s">
        <v>32</v>
      </c>
      <c r="C1249" s="5" t="s">
        <v>5198</v>
      </c>
      <c r="D1249" s="5" t="s">
        <v>5199</v>
      </c>
      <c r="E1249" s="5" t="s">
        <v>5200</v>
      </c>
      <c r="F1249" s="5" t="s">
        <v>5201</v>
      </c>
      <c r="G1249" s="5" t="s">
        <v>5202</v>
      </c>
      <c r="H1249" s="5" t="s">
        <v>5203</v>
      </c>
      <c r="I1249" s="6" t="s">
        <v>39</v>
      </c>
      <c r="J1249" s="6">
        <v>0</v>
      </c>
      <c r="K1249" s="6">
        <v>430000000</v>
      </c>
      <c r="L1249" s="5" t="s">
        <v>40</v>
      </c>
      <c r="M1249" s="6" t="s">
        <v>41</v>
      </c>
      <c r="N1249" s="6" t="s">
        <v>73</v>
      </c>
      <c r="O1249" s="6" t="s">
        <v>43</v>
      </c>
      <c r="P1249" s="6" t="s">
        <v>84</v>
      </c>
      <c r="Q1249" s="6" t="s">
        <v>51</v>
      </c>
      <c r="R1249" s="6" t="s">
        <v>96</v>
      </c>
      <c r="S1249" s="6" t="s">
        <v>97</v>
      </c>
      <c r="T1249" s="41">
        <v>100</v>
      </c>
      <c r="U1249" s="41">
        <v>1150</v>
      </c>
      <c r="V1249" s="41">
        <f>T1249*U1249</f>
        <v>115000</v>
      </c>
      <c r="W1249" s="41">
        <f>V1249*1.12</f>
        <v>128800.00000000001</v>
      </c>
      <c r="X1249" s="6"/>
      <c r="Y1249" s="6">
        <v>2016</v>
      </c>
      <c r="Z1249" s="42"/>
    </row>
    <row r="1250" spans="1:26" ht="51" x14ac:dyDescent="0.2">
      <c r="A1250" s="6" t="s">
        <v>5204</v>
      </c>
      <c r="B1250" s="5" t="s">
        <v>32</v>
      </c>
      <c r="C1250" s="5" t="s">
        <v>5198</v>
      </c>
      <c r="D1250" s="5" t="s">
        <v>5199</v>
      </c>
      <c r="E1250" s="5" t="s">
        <v>5205</v>
      </c>
      <c r="F1250" s="5" t="s">
        <v>5201</v>
      </c>
      <c r="G1250" s="5" t="s">
        <v>5206</v>
      </c>
      <c r="H1250" s="5" t="s">
        <v>5207</v>
      </c>
      <c r="I1250" s="6" t="s">
        <v>39</v>
      </c>
      <c r="J1250" s="6">
        <v>0</v>
      </c>
      <c r="K1250" s="6">
        <v>430000000</v>
      </c>
      <c r="L1250" s="5" t="s">
        <v>40</v>
      </c>
      <c r="M1250" s="6" t="s">
        <v>41</v>
      </c>
      <c r="N1250" s="6" t="s">
        <v>73</v>
      </c>
      <c r="O1250" s="6" t="s">
        <v>43</v>
      </c>
      <c r="P1250" s="6" t="s">
        <v>84</v>
      </c>
      <c r="Q1250" s="6" t="s">
        <v>51</v>
      </c>
      <c r="R1250" s="6" t="s">
        <v>96</v>
      </c>
      <c r="S1250" s="6" t="s">
        <v>97</v>
      </c>
      <c r="T1250" s="41">
        <v>100</v>
      </c>
      <c r="U1250" s="41">
        <v>770</v>
      </c>
      <c r="V1250" s="41">
        <f>T1250*U1250</f>
        <v>77000</v>
      </c>
      <c r="W1250" s="41">
        <f>V1250*1.12</f>
        <v>86240.000000000015</v>
      </c>
      <c r="X1250" s="6"/>
      <c r="Y1250" s="6">
        <v>2016</v>
      </c>
      <c r="Z1250" s="42"/>
    </row>
    <row r="1251" spans="1:26" ht="51" x14ac:dyDescent="0.2">
      <c r="A1251" s="6" t="s">
        <v>5208</v>
      </c>
      <c r="B1251" s="5" t="s">
        <v>32</v>
      </c>
      <c r="C1251" s="5" t="s">
        <v>5198</v>
      </c>
      <c r="D1251" s="5" t="s">
        <v>5199</v>
      </c>
      <c r="E1251" s="5" t="s">
        <v>5209</v>
      </c>
      <c r="F1251" s="5" t="s">
        <v>5201</v>
      </c>
      <c r="G1251" s="5" t="s">
        <v>5210</v>
      </c>
      <c r="H1251" s="5" t="s">
        <v>5211</v>
      </c>
      <c r="I1251" s="6" t="s">
        <v>39</v>
      </c>
      <c r="J1251" s="6">
        <v>0</v>
      </c>
      <c r="K1251" s="6">
        <v>430000000</v>
      </c>
      <c r="L1251" s="5" t="s">
        <v>40</v>
      </c>
      <c r="M1251" s="6" t="s">
        <v>41</v>
      </c>
      <c r="N1251" s="6" t="s">
        <v>73</v>
      </c>
      <c r="O1251" s="6" t="s">
        <v>43</v>
      </c>
      <c r="P1251" s="6" t="s">
        <v>84</v>
      </c>
      <c r="Q1251" s="6" t="s">
        <v>51</v>
      </c>
      <c r="R1251" s="6" t="s">
        <v>96</v>
      </c>
      <c r="S1251" s="6" t="s">
        <v>97</v>
      </c>
      <c r="T1251" s="41">
        <v>100</v>
      </c>
      <c r="U1251" s="41">
        <v>1000</v>
      </c>
      <c r="V1251" s="41">
        <f>T1251*U1251</f>
        <v>100000</v>
      </c>
      <c r="W1251" s="41">
        <f>V1251*1.12</f>
        <v>112000.00000000001</v>
      </c>
      <c r="X1251" s="6"/>
      <c r="Y1251" s="6">
        <v>2016</v>
      </c>
      <c r="Z1251" s="42"/>
    </row>
    <row r="1252" spans="1:26" ht="51" x14ac:dyDescent="0.2">
      <c r="A1252" s="6" t="s">
        <v>5212</v>
      </c>
      <c r="B1252" s="5" t="s">
        <v>32</v>
      </c>
      <c r="C1252" s="5" t="s">
        <v>5213</v>
      </c>
      <c r="D1252" s="5" t="s">
        <v>5214</v>
      </c>
      <c r="E1252" s="5" t="s">
        <v>5215</v>
      </c>
      <c r="F1252" s="5" t="s">
        <v>5216</v>
      </c>
      <c r="G1252" s="5" t="s">
        <v>5215</v>
      </c>
      <c r="H1252" s="5" t="s">
        <v>5217</v>
      </c>
      <c r="I1252" s="6" t="s">
        <v>39</v>
      </c>
      <c r="J1252" s="6">
        <v>0</v>
      </c>
      <c r="K1252" s="6">
        <v>430000000</v>
      </c>
      <c r="L1252" s="5" t="s">
        <v>40</v>
      </c>
      <c r="M1252" s="6" t="s">
        <v>41</v>
      </c>
      <c r="N1252" s="6" t="s">
        <v>73</v>
      </c>
      <c r="O1252" s="6" t="s">
        <v>43</v>
      </c>
      <c r="P1252" s="6" t="s">
        <v>84</v>
      </c>
      <c r="Q1252" s="6" t="s">
        <v>51</v>
      </c>
      <c r="R1252" s="6" t="s">
        <v>96</v>
      </c>
      <c r="S1252" s="6" t="s">
        <v>97</v>
      </c>
      <c r="T1252" s="41">
        <v>50</v>
      </c>
      <c r="U1252" s="41">
        <v>1350</v>
      </c>
      <c r="V1252" s="41">
        <f>T1252*U1252</f>
        <v>67500</v>
      </c>
      <c r="W1252" s="41">
        <f>V1252*1.12</f>
        <v>75600</v>
      </c>
      <c r="X1252" s="6"/>
      <c r="Y1252" s="6">
        <v>2016</v>
      </c>
      <c r="Z1252" s="42"/>
    </row>
    <row r="1253" spans="1:26" ht="51" x14ac:dyDescent="0.2">
      <c r="A1253" s="6" t="s">
        <v>5218</v>
      </c>
      <c r="B1253" s="5" t="s">
        <v>32</v>
      </c>
      <c r="C1253" s="5" t="s">
        <v>5219</v>
      </c>
      <c r="D1253" s="5" t="s">
        <v>5220</v>
      </c>
      <c r="E1253" s="5" t="s">
        <v>5221</v>
      </c>
      <c r="F1253" s="5" t="s">
        <v>5222</v>
      </c>
      <c r="G1253" s="5" t="s">
        <v>5221</v>
      </c>
      <c r="H1253" s="5" t="s">
        <v>5223</v>
      </c>
      <c r="I1253" s="6" t="s">
        <v>39</v>
      </c>
      <c r="J1253" s="6">
        <v>0</v>
      </c>
      <c r="K1253" s="6">
        <v>430000000</v>
      </c>
      <c r="L1253" s="5" t="s">
        <v>40</v>
      </c>
      <c r="M1253" s="6" t="s">
        <v>41</v>
      </c>
      <c r="N1253" s="6" t="s">
        <v>73</v>
      </c>
      <c r="O1253" s="6" t="s">
        <v>43</v>
      </c>
      <c r="P1253" s="6" t="s">
        <v>84</v>
      </c>
      <c r="Q1253" s="6" t="s">
        <v>51</v>
      </c>
      <c r="R1253" s="6" t="s">
        <v>96</v>
      </c>
      <c r="S1253" s="6" t="s">
        <v>97</v>
      </c>
      <c r="T1253" s="41">
        <v>55</v>
      </c>
      <c r="U1253" s="41">
        <v>1200</v>
      </c>
      <c r="V1253" s="41"/>
      <c r="W1253" s="41"/>
      <c r="X1253" s="6"/>
      <c r="Y1253" s="6">
        <v>2016</v>
      </c>
      <c r="Z1253" s="6"/>
    </row>
    <row r="1254" spans="1:26" ht="51" x14ac:dyDescent="0.2">
      <c r="A1254" s="6" t="s">
        <v>5224</v>
      </c>
      <c r="B1254" s="5" t="s">
        <v>32</v>
      </c>
      <c r="C1254" s="5" t="s">
        <v>5219</v>
      </c>
      <c r="D1254" s="5" t="s">
        <v>5220</v>
      </c>
      <c r="E1254" s="5" t="s">
        <v>5221</v>
      </c>
      <c r="F1254" s="5" t="s">
        <v>5222</v>
      </c>
      <c r="G1254" s="5" t="s">
        <v>5221</v>
      </c>
      <c r="H1254" s="5" t="s">
        <v>5223</v>
      </c>
      <c r="I1254" s="6" t="s">
        <v>39</v>
      </c>
      <c r="J1254" s="6">
        <v>0</v>
      </c>
      <c r="K1254" s="6">
        <v>430000000</v>
      </c>
      <c r="L1254" s="5" t="s">
        <v>40</v>
      </c>
      <c r="M1254" s="6" t="s">
        <v>685</v>
      </c>
      <c r="N1254" s="6" t="s">
        <v>73</v>
      </c>
      <c r="O1254" s="6" t="s">
        <v>43</v>
      </c>
      <c r="P1254" s="6" t="s">
        <v>84</v>
      </c>
      <c r="Q1254" s="6" t="s">
        <v>51</v>
      </c>
      <c r="R1254" s="6" t="s">
        <v>96</v>
      </c>
      <c r="S1254" s="6" t="s">
        <v>97</v>
      </c>
      <c r="T1254" s="41">
        <v>55</v>
      </c>
      <c r="U1254" s="41">
        <v>1200</v>
      </c>
      <c r="V1254" s="41">
        <f>T1254*U1254</f>
        <v>66000</v>
      </c>
      <c r="W1254" s="41">
        <f>V1254*1.12</f>
        <v>73920</v>
      </c>
      <c r="X1254" s="6"/>
      <c r="Y1254" s="6">
        <v>2016</v>
      </c>
      <c r="Z1254" s="6" t="s">
        <v>686</v>
      </c>
    </row>
    <row r="1255" spans="1:26" ht="51" x14ac:dyDescent="0.2">
      <c r="A1255" s="6" t="s">
        <v>5225</v>
      </c>
      <c r="B1255" s="5" t="s">
        <v>32</v>
      </c>
      <c r="C1255" s="5" t="s">
        <v>5226</v>
      </c>
      <c r="D1255" s="5" t="s">
        <v>5220</v>
      </c>
      <c r="E1255" s="5" t="s">
        <v>5227</v>
      </c>
      <c r="F1255" s="5" t="s">
        <v>5228</v>
      </c>
      <c r="G1255" s="5" t="s">
        <v>5227</v>
      </c>
      <c r="H1255" s="5" t="s">
        <v>5229</v>
      </c>
      <c r="I1255" s="6" t="s">
        <v>39</v>
      </c>
      <c r="J1255" s="6">
        <v>0</v>
      </c>
      <c r="K1255" s="6">
        <v>430000000</v>
      </c>
      <c r="L1255" s="5" t="s">
        <v>40</v>
      </c>
      <c r="M1255" s="6" t="s">
        <v>41</v>
      </c>
      <c r="N1255" s="6" t="s">
        <v>73</v>
      </c>
      <c r="O1255" s="6" t="s">
        <v>43</v>
      </c>
      <c r="P1255" s="6" t="s">
        <v>84</v>
      </c>
      <c r="Q1255" s="6" t="s">
        <v>51</v>
      </c>
      <c r="R1255" s="6" t="s">
        <v>96</v>
      </c>
      <c r="S1255" s="6" t="s">
        <v>97</v>
      </c>
      <c r="T1255" s="41">
        <v>55</v>
      </c>
      <c r="U1255" s="41">
        <v>1200</v>
      </c>
      <c r="V1255" s="41"/>
      <c r="W1255" s="41"/>
      <c r="X1255" s="6"/>
      <c r="Y1255" s="6">
        <v>2016</v>
      </c>
      <c r="Z1255" s="6"/>
    </row>
    <row r="1256" spans="1:26" ht="51" x14ac:dyDescent="0.2">
      <c r="A1256" s="6" t="s">
        <v>5230</v>
      </c>
      <c r="B1256" s="5" t="s">
        <v>32</v>
      </c>
      <c r="C1256" s="5" t="s">
        <v>5226</v>
      </c>
      <c r="D1256" s="5" t="s">
        <v>5220</v>
      </c>
      <c r="E1256" s="5" t="s">
        <v>5227</v>
      </c>
      <c r="F1256" s="5" t="s">
        <v>5228</v>
      </c>
      <c r="G1256" s="5" t="s">
        <v>5227</v>
      </c>
      <c r="H1256" s="5" t="s">
        <v>5229</v>
      </c>
      <c r="I1256" s="6" t="s">
        <v>39</v>
      </c>
      <c r="J1256" s="6">
        <v>0</v>
      </c>
      <c r="K1256" s="6">
        <v>430000000</v>
      </c>
      <c r="L1256" s="5" t="s">
        <v>40</v>
      </c>
      <c r="M1256" s="6" t="s">
        <v>685</v>
      </c>
      <c r="N1256" s="6" t="s">
        <v>73</v>
      </c>
      <c r="O1256" s="6" t="s">
        <v>43</v>
      </c>
      <c r="P1256" s="6" t="s">
        <v>84</v>
      </c>
      <c r="Q1256" s="6" t="s">
        <v>51</v>
      </c>
      <c r="R1256" s="6" t="s">
        <v>96</v>
      </c>
      <c r="S1256" s="6" t="s">
        <v>97</v>
      </c>
      <c r="T1256" s="41">
        <v>55</v>
      </c>
      <c r="U1256" s="41">
        <v>1200</v>
      </c>
      <c r="V1256" s="41">
        <f>T1256*U1256</f>
        <v>66000</v>
      </c>
      <c r="W1256" s="41">
        <f>V1256*1.12</f>
        <v>73920</v>
      </c>
      <c r="X1256" s="6"/>
      <c r="Y1256" s="6">
        <v>2016</v>
      </c>
      <c r="Z1256" s="6" t="s">
        <v>686</v>
      </c>
    </row>
    <row r="1257" spans="1:26" ht="51" x14ac:dyDescent="0.2">
      <c r="A1257" s="6" t="s">
        <v>5231</v>
      </c>
      <c r="B1257" s="5" t="s">
        <v>32</v>
      </c>
      <c r="C1257" s="5" t="s">
        <v>5219</v>
      </c>
      <c r="D1257" s="5" t="s">
        <v>5220</v>
      </c>
      <c r="E1257" s="5" t="s">
        <v>5232</v>
      </c>
      <c r="F1257" s="5" t="s">
        <v>5222</v>
      </c>
      <c r="G1257" s="5" t="s">
        <v>5233</v>
      </c>
      <c r="H1257" s="5" t="s">
        <v>5223</v>
      </c>
      <c r="I1257" s="6" t="s">
        <v>39</v>
      </c>
      <c r="J1257" s="6">
        <v>0</v>
      </c>
      <c r="K1257" s="6">
        <v>430000000</v>
      </c>
      <c r="L1257" s="5" t="s">
        <v>40</v>
      </c>
      <c r="M1257" s="6" t="s">
        <v>41</v>
      </c>
      <c r="N1257" s="6" t="s">
        <v>73</v>
      </c>
      <c r="O1257" s="6" t="s">
        <v>43</v>
      </c>
      <c r="P1257" s="6" t="s">
        <v>84</v>
      </c>
      <c r="Q1257" s="6" t="s">
        <v>51</v>
      </c>
      <c r="R1257" s="6" t="s">
        <v>96</v>
      </c>
      <c r="S1257" s="6" t="s">
        <v>97</v>
      </c>
      <c r="T1257" s="41">
        <v>4</v>
      </c>
      <c r="U1257" s="41">
        <v>1200</v>
      </c>
      <c r="V1257" s="41"/>
      <c r="W1257" s="41"/>
      <c r="X1257" s="6"/>
      <c r="Y1257" s="6">
        <v>2016</v>
      </c>
      <c r="Z1257" s="6"/>
    </row>
    <row r="1258" spans="1:26" ht="51" x14ac:dyDescent="0.2">
      <c r="A1258" s="6" t="s">
        <v>5234</v>
      </c>
      <c r="B1258" s="5" t="s">
        <v>32</v>
      </c>
      <c r="C1258" s="5" t="s">
        <v>5219</v>
      </c>
      <c r="D1258" s="5" t="s">
        <v>5220</v>
      </c>
      <c r="E1258" s="5" t="s">
        <v>5232</v>
      </c>
      <c r="F1258" s="5" t="s">
        <v>5222</v>
      </c>
      <c r="G1258" s="5" t="s">
        <v>5233</v>
      </c>
      <c r="H1258" s="5" t="s">
        <v>5223</v>
      </c>
      <c r="I1258" s="6" t="s">
        <v>39</v>
      </c>
      <c r="J1258" s="6">
        <v>0</v>
      </c>
      <c r="K1258" s="6">
        <v>430000000</v>
      </c>
      <c r="L1258" s="5" t="s">
        <v>40</v>
      </c>
      <c r="M1258" s="6" t="s">
        <v>685</v>
      </c>
      <c r="N1258" s="6" t="s">
        <v>73</v>
      </c>
      <c r="O1258" s="6" t="s">
        <v>43</v>
      </c>
      <c r="P1258" s="6" t="s">
        <v>84</v>
      </c>
      <c r="Q1258" s="6" t="s">
        <v>51</v>
      </c>
      <c r="R1258" s="6" t="s">
        <v>96</v>
      </c>
      <c r="S1258" s="6" t="s">
        <v>97</v>
      </c>
      <c r="T1258" s="41">
        <v>4</v>
      </c>
      <c r="U1258" s="41">
        <v>1200</v>
      </c>
      <c r="V1258" s="41">
        <f>T1258*U1258</f>
        <v>4800</v>
      </c>
      <c r="W1258" s="41">
        <f>V1258*1.12</f>
        <v>5376.0000000000009</v>
      </c>
      <c r="X1258" s="6"/>
      <c r="Y1258" s="6">
        <v>2016</v>
      </c>
      <c r="Z1258" s="6" t="s">
        <v>686</v>
      </c>
    </row>
    <row r="1259" spans="1:26" ht="51" x14ac:dyDescent="0.2">
      <c r="A1259" s="6" t="s">
        <v>5235</v>
      </c>
      <c r="B1259" s="5" t="s">
        <v>32</v>
      </c>
      <c r="C1259" s="5" t="s">
        <v>5226</v>
      </c>
      <c r="D1259" s="5" t="s">
        <v>5220</v>
      </c>
      <c r="E1259" s="5" t="s">
        <v>5236</v>
      </c>
      <c r="F1259" s="5" t="s">
        <v>5228</v>
      </c>
      <c r="G1259" s="5" t="s">
        <v>5237</v>
      </c>
      <c r="H1259" s="5" t="s">
        <v>5229</v>
      </c>
      <c r="I1259" s="6" t="s">
        <v>39</v>
      </c>
      <c r="J1259" s="6">
        <v>0</v>
      </c>
      <c r="K1259" s="6">
        <v>430000000</v>
      </c>
      <c r="L1259" s="5" t="s">
        <v>40</v>
      </c>
      <c r="M1259" s="6" t="s">
        <v>41</v>
      </c>
      <c r="N1259" s="6" t="s">
        <v>73</v>
      </c>
      <c r="O1259" s="6" t="s">
        <v>43</v>
      </c>
      <c r="P1259" s="6" t="s">
        <v>84</v>
      </c>
      <c r="Q1259" s="6" t="s">
        <v>51</v>
      </c>
      <c r="R1259" s="6" t="s">
        <v>96</v>
      </c>
      <c r="S1259" s="6" t="s">
        <v>97</v>
      </c>
      <c r="T1259" s="41">
        <v>4</v>
      </c>
      <c r="U1259" s="41">
        <v>1200</v>
      </c>
      <c r="V1259" s="41"/>
      <c r="W1259" s="41"/>
      <c r="X1259" s="6"/>
      <c r="Y1259" s="6">
        <v>2016</v>
      </c>
      <c r="Z1259" s="6"/>
    </row>
    <row r="1260" spans="1:26" ht="51" x14ac:dyDescent="0.2">
      <c r="A1260" s="6" t="s">
        <v>5238</v>
      </c>
      <c r="B1260" s="5" t="s">
        <v>32</v>
      </c>
      <c r="C1260" s="5" t="s">
        <v>5226</v>
      </c>
      <c r="D1260" s="5" t="s">
        <v>5220</v>
      </c>
      <c r="E1260" s="5" t="s">
        <v>5236</v>
      </c>
      <c r="F1260" s="5" t="s">
        <v>5228</v>
      </c>
      <c r="G1260" s="5" t="s">
        <v>5237</v>
      </c>
      <c r="H1260" s="5" t="s">
        <v>5229</v>
      </c>
      <c r="I1260" s="6" t="s">
        <v>39</v>
      </c>
      <c r="J1260" s="6">
        <v>0</v>
      </c>
      <c r="K1260" s="6">
        <v>430000000</v>
      </c>
      <c r="L1260" s="5" t="s">
        <v>40</v>
      </c>
      <c r="M1260" s="6" t="s">
        <v>685</v>
      </c>
      <c r="N1260" s="6" t="s">
        <v>73</v>
      </c>
      <c r="O1260" s="6" t="s">
        <v>43</v>
      </c>
      <c r="P1260" s="6" t="s">
        <v>84</v>
      </c>
      <c r="Q1260" s="6" t="s">
        <v>51</v>
      </c>
      <c r="R1260" s="6" t="s">
        <v>96</v>
      </c>
      <c r="S1260" s="6" t="s">
        <v>97</v>
      </c>
      <c r="T1260" s="41">
        <v>4</v>
      </c>
      <c r="U1260" s="41">
        <v>1200</v>
      </c>
      <c r="V1260" s="41">
        <f>T1260*U1260</f>
        <v>4800</v>
      </c>
      <c r="W1260" s="41">
        <f>V1260*1.12</f>
        <v>5376.0000000000009</v>
      </c>
      <c r="X1260" s="6"/>
      <c r="Y1260" s="6">
        <v>2016</v>
      </c>
      <c r="Z1260" s="6" t="s">
        <v>686</v>
      </c>
    </row>
    <row r="1261" spans="1:26" ht="51" x14ac:dyDescent="0.2">
      <c r="A1261" s="6" t="s">
        <v>5239</v>
      </c>
      <c r="B1261" s="5" t="s">
        <v>32</v>
      </c>
      <c r="C1261" s="5" t="s">
        <v>5240</v>
      </c>
      <c r="D1261" s="5" t="s">
        <v>5220</v>
      </c>
      <c r="E1261" s="5" t="s">
        <v>5241</v>
      </c>
      <c r="F1261" s="5" t="s">
        <v>5242</v>
      </c>
      <c r="G1261" s="5" t="s">
        <v>5241</v>
      </c>
      <c r="H1261" s="5" t="s">
        <v>5243</v>
      </c>
      <c r="I1261" s="6" t="s">
        <v>39</v>
      </c>
      <c r="J1261" s="6">
        <v>0</v>
      </c>
      <c r="K1261" s="6">
        <v>430000000</v>
      </c>
      <c r="L1261" s="5" t="s">
        <v>40</v>
      </c>
      <c r="M1261" s="6" t="s">
        <v>41</v>
      </c>
      <c r="N1261" s="6" t="s">
        <v>73</v>
      </c>
      <c r="O1261" s="6" t="s">
        <v>43</v>
      </c>
      <c r="P1261" s="6" t="s">
        <v>84</v>
      </c>
      <c r="Q1261" s="6" t="s">
        <v>51</v>
      </c>
      <c r="R1261" s="6" t="s">
        <v>96</v>
      </c>
      <c r="S1261" s="6" t="s">
        <v>97</v>
      </c>
      <c r="T1261" s="41">
        <v>20</v>
      </c>
      <c r="U1261" s="41">
        <v>2000</v>
      </c>
      <c r="V1261" s="41"/>
      <c r="W1261" s="41"/>
      <c r="X1261" s="6"/>
      <c r="Y1261" s="6">
        <v>2016</v>
      </c>
      <c r="Z1261" s="6"/>
    </row>
    <row r="1262" spans="1:26" ht="51" x14ac:dyDescent="0.2">
      <c r="A1262" s="6" t="s">
        <v>5244</v>
      </c>
      <c r="B1262" s="5" t="s">
        <v>32</v>
      </c>
      <c r="C1262" s="5" t="s">
        <v>5240</v>
      </c>
      <c r="D1262" s="5" t="s">
        <v>5220</v>
      </c>
      <c r="E1262" s="5" t="s">
        <v>5241</v>
      </c>
      <c r="F1262" s="5" t="s">
        <v>5242</v>
      </c>
      <c r="G1262" s="5" t="s">
        <v>5241</v>
      </c>
      <c r="H1262" s="5" t="s">
        <v>5243</v>
      </c>
      <c r="I1262" s="6" t="s">
        <v>39</v>
      </c>
      <c r="J1262" s="6">
        <v>0</v>
      </c>
      <c r="K1262" s="6">
        <v>430000000</v>
      </c>
      <c r="L1262" s="5" t="s">
        <v>40</v>
      </c>
      <c r="M1262" s="6" t="s">
        <v>685</v>
      </c>
      <c r="N1262" s="6" t="s">
        <v>73</v>
      </c>
      <c r="O1262" s="6" t="s">
        <v>43</v>
      </c>
      <c r="P1262" s="6" t="s">
        <v>84</v>
      </c>
      <c r="Q1262" s="6" t="s">
        <v>51</v>
      </c>
      <c r="R1262" s="6" t="s">
        <v>96</v>
      </c>
      <c r="S1262" s="6" t="s">
        <v>97</v>
      </c>
      <c r="T1262" s="41">
        <v>20</v>
      </c>
      <c r="U1262" s="41">
        <v>2000</v>
      </c>
      <c r="V1262" s="41">
        <f>T1262*U1262</f>
        <v>40000</v>
      </c>
      <c r="W1262" s="41">
        <f>V1262*1.12</f>
        <v>44800.000000000007</v>
      </c>
      <c r="X1262" s="6"/>
      <c r="Y1262" s="6">
        <v>2016</v>
      </c>
      <c r="Z1262" s="6" t="s">
        <v>686</v>
      </c>
    </row>
    <row r="1263" spans="1:26" ht="51" x14ac:dyDescent="0.2">
      <c r="A1263" s="6" t="s">
        <v>5245</v>
      </c>
      <c r="B1263" s="5" t="s">
        <v>32</v>
      </c>
      <c r="C1263" s="5" t="s">
        <v>5240</v>
      </c>
      <c r="D1263" s="5" t="s">
        <v>5220</v>
      </c>
      <c r="E1263" s="5" t="s">
        <v>5241</v>
      </c>
      <c r="F1263" s="5" t="s">
        <v>5242</v>
      </c>
      <c r="G1263" s="5" t="s">
        <v>5241</v>
      </c>
      <c r="H1263" s="5" t="s">
        <v>5243</v>
      </c>
      <c r="I1263" s="6" t="s">
        <v>39</v>
      </c>
      <c r="J1263" s="6">
        <v>0</v>
      </c>
      <c r="K1263" s="6">
        <v>430000000</v>
      </c>
      <c r="L1263" s="5" t="s">
        <v>40</v>
      </c>
      <c r="M1263" s="6" t="s">
        <v>41</v>
      </c>
      <c r="N1263" s="6" t="s">
        <v>73</v>
      </c>
      <c r="O1263" s="6" t="s">
        <v>43</v>
      </c>
      <c r="P1263" s="6" t="s">
        <v>84</v>
      </c>
      <c r="Q1263" s="6" t="s">
        <v>51</v>
      </c>
      <c r="R1263" s="6" t="s">
        <v>96</v>
      </c>
      <c r="S1263" s="6" t="s">
        <v>97</v>
      </c>
      <c r="T1263" s="41">
        <v>4</v>
      </c>
      <c r="U1263" s="41">
        <v>2000</v>
      </c>
      <c r="V1263" s="41"/>
      <c r="W1263" s="41"/>
      <c r="X1263" s="6"/>
      <c r="Y1263" s="6">
        <v>2016</v>
      </c>
      <c r="Z1263" s="6"/>
    </row>
    <row r="1264" spans="1:26" ht="51" x14ac:dyDescent="0.2">
      <c r="A1264" s="6" t="s">
        <v>5246</v>
      </c>
      <c r="B1264" s="5" t="s">
        <v>32</v>
      </c>
      <c r="C1264" s="5" t="s">
        <v>5240</v>
      </c>
      <c r="D1264" s="5" t="s">
        <v>5220</v>
      </c>
      <c r="E1264" s="5" t="s">
        <v>5241</v>
      </c>
      <c r="F1264" s="5" t="s">
        <v>5242</v>
      </c>
      <c r="G1264" s="5" t="s">
        <v>5241</v>
      </c>
      <c r="H1264" s="5" t="s">
        <v>5243</v>
      </c>
      <c r="I1264" s="6" t="s">
        <v>39</v>
      </c>
      <c r="J1264" s="6">
        <v>0</v>
      </c>
      <c r="K1264" s="6">
        <v>430000000</v>
      </c>
      <c r="L1264" s="5" t="s">
        <v>40</v>
      </c>
      <c r="M1264" s="6" t="s">
        <v>685</v>
      </c>
      <c r="N1264" s="6" t="s">
        <v>73</v>
      </c>
      <c r="O1264" s="6" t="s">
        <v>43</v>
      </c>
      <c r="P1264" s="6" t="s">
        <v>84</v>
      </c>
      <c r="Q1264" s="6" t="s">
        <v>51</v>
      </c>
      <c r="R1264" s="6" t="s">
        <v>96</v>
      </c>
      <c r="S1264" s="6" t="s">
        <v>97</v>
      </c>
      <c r="T1264" s="41">
        <v>4</v>
      </c>
      <c r="U1264" s="41">
        <v>2000</v>
      </c>
      <c r="V1264" s="41">
        <f>T1264*U1264</f>
        <v>8000</v>
      </c>
      <c r="W1264" s="41">
        <f>V1264*1.12</f>
        <v>8960</v>
      </c>
      <c r="X1264" s="6"/>
      <c r="Y1264" s="6">
        <v>2016</v>
      </c>
      <c r="Z1264" s="6" t="s">
        <v>686</v>
      </c>
    </row>
    <row r="1265" spans="1:26" ht="51" x14ac:dyDescent="0.2">
      <c r="A1265" s="6" t="s">
        <v>5247</v>
      </c>
      <c r="B1265" s="5" t="s">
        <v>32</v>
      </c>
      <c r="C1265" s="5" t="s">
        <v>5248</v>
      </c>
      <c r="D1265" s="5" t="s">
        <v>5249</v>
      </c>
      <c r="E1265" s="5" t="s">
        <v>5250</v>
      </c>
      <c r="F1265" s="5" t="s">
        <v>5251</v>
      </c>
      <c r="G1265" s="5" t="s">
        <v>5250</v>
      </c>
      <c r="H1265" s="5" t="s">
        <v>5252</v>
      </c>
      <c r="I1265" s="6" t="s">
        <v>60</v>
      </c>
      <c r="J1265" s="6">
        <v>0</v>
      </c>
      <c r="K1265" s="6">
        <v>430000000</v>
      </c>
      <c r="L1265" s="5" t="s">
        <v>40</v>
      </c>
      <c r="M1265" s="6" t="s">
        <v>41</v>
      </c>
      <c r="N1265" s="6" t="s">
        <v>73</v>
      </c>
      <c r="O1265" s="6" t="s">
        <v>43</v>
      </c>
      <c r="P1265" s="6" t="s">
        <v>84</v>
      </c>
      <c r="Q1265" s="6" t="s">
        <v>51</v>
      </c>
      <c r="R1265" s="6">
        <v>166</v>
      </c>
      <c r="S1265" s="6" t="s">
        <v>152</v>
      </c>
      <c r="T1265" s="41">
        <v>1000</v>
      </c>
      <c r="U1265" s="41">
        <v>270</v>
      </c>
      <c r="V1265" s="41"/>
      <c r="W1265" s="41"/>
      <c r="X1265" s="6"/>
      <c r="Y1265" s="6">
        <v>2016</v>
      </c>
      <c r="Z1265" s="6"/>
    </row>
    <row r="1266" spans="1:26" ht="51" x14ac:dyDescent="0.2">
      <c r="A1266" s="6" t="s">
        <v>5253</v>
      </c>
      <c r="B1266" s="5" t="s">
        <v>32</v>
      </c>
      <c r="C1266" s="5" t="s">
        <v>5248</v>
      </c>
      <c r="D1266" s="5" t="s">
        <v>5249</v>
      </c>
      <c r="E1266" s="5" t="s">
        <v>5250</v>
      </c>
      <c r="F1266" s="5" t="s">
        <v>5251</v>
      </c>
      <c r="G1266" s="5" t="s">
        <v>5250</v>
      </c>
      <c r="H1266" s="5" t="s">
        <v>5252</v>
      </c>
      <c r="I1266" s="6" t="s">
        <v>60</v>
      </c>
      <c r="J1266" s="6">
        <v>0</v>
      </c>
      <c r="K1266" s="6">
        <v>430000000</v>
      </c>
      <c r="L1266" s="5" t="s">
        <v>40</v>
      </c>
      <c r="M1266" s="6" t="s">
        <v>685</v>
      </c>
      <c r="N1266" s="6" t="s">
        <v>73</v>
      </c>
      <c r="O1266" s="6" t="s">
        <v>43</v>
      </c>
      <c r="P1266" s="6" t="s">
        <v>84</v>
      </c>
      <c r="Q1266" s="6" t="s">
        <v>51</v>
      </c>
      <c r="R1266" s="6">
        <v>166</v>
      </c>
      <c r="S1266" s="6" t="s">
        <v>152</v>
      </c>
      <c r="T1266" s="41">
        <v>1000</v>
      </c>
      <c r="U1266" s="41">
        <v>270</v>
      </c>
      <c r="V1266" s="41">
        <f>T1266*U1266</f>
        <v>270000</v>
      </c>
      <c r="W1266" s="41">
        <f>V1266*1.12</f>
        <v>302400</v>
      </c>
      <c r="X1266" s="6"/>
      <c r="Y1266" s="6">
        <v>2016</v>
      </c>
      <c r="Z1266" s="6" t="s">
        <v>686</v>
      </c>
    </row>
    <row r="1267" spans="1:26" ht="76.5" x14ac:dyDescent="0.2">
      <c r="A1267" s="6" t="s">
        <v>5254</v>
      </c>
      <c r="B1267" s="5" t="s">
        <v>32</v>
      </c>
      <c r="C1267" s="5" t="s">
        <v>5255</v>
      </c>
      <c r="D1267" s="5" t="s">
        <v>5256</v>
      </c>
      <c r="E1267" s="5" t="s">
        <v>5257</v>
      </c>
      <c r="F1267" s="5" t="s">
        <v>5258</v>
      </c>
      <c r="G1267" s="5" t="s">
        <v>5259</v>
      </c>
      <c r="H1267" s="5" t="s">
        <v>5260</v>
      </c>
      <c r="I1267" s="6" t="s">
        <v>60</v>
      </c>
      <c r="J1267" s="6">
        <v>0</v>
      </c>
      <c r="K1267" s="6">
        <v>430000000</v>
      </c>
      <c r="L1267" s="5" t="s">
        <v>40</v>
      </c>
      <c r="M1267" s="6" t="s">
        <v>94</v>
      </c>
      <c r="N1267" s="6" t="s">
        <v>73</v>
      </c>
      <c r="O1267" s="6" t="s">
        <v>43</v>
      </c>
      <c r="P1267" s="6" t="s">
        <v>84</v>
      </c>
      <c r="Q1267" s="6" t="s">
        <v>51</v>
      </c>
      <c r="R1267" s="6" t="s">
        <v>96</v>
      </c>
      <c r="S1267" s="6" t="s">
        <v>97</v>
      </c>
      <c r="T1267" s="41">
        <v>20</v>
      </c>
      <c r="U1267" s="41">
        <v>15690.159</v>
      </c>
      <c r="V1267" s="41"/>
      <c r="W1267" s="41"/>
      <c r="X1267" s="6"/>
      <c r="Y1267" s="6">
        <v>2016</v>
      </c>
      <c r="Z1267" s="6"/>
    </row>
    <row r="1268" spans="1:26" ht="76.5" x14ac:dyDescent="0.2">
      <c r="A1268" s="6" t="s">
        <v>5261</v>
      </c>
      <c r="B1268" s="5" t="s">
        <v>32</v>
      </c>
      <c r="C1268" s="5" t="s">
        <v>5255</v>
      </c>
      <c r="D1268" s="5" t="s">
        <v>5256</v>
      </c>
      <c r="E1268" s="5" t="s">
        <v>5257</v>
      </c>
      <c r="F1268" s="5" t="s">
        <v>5258</v>
      </c>
      <c r="G1268" s="5" t="s">
        <v>5259</v>
      </c>
      <c r="H1268" s="5" t="s">
        <v>5260</v>
      </c>
      <c r="I1268" s="6" t="s">
        <v>60</v>
      </c>
      <c r="J1268" s="6">
        <v>0</v>
      </c>
      <c r="K1268" s="6">
        <v>430000000</v>
      </c>
      <c r="L1268" s="5" t="s">
        <v>40</v>
      </c>
      <c r="M1268" s="6" t="s">
        <v>685</v>
      </c>
      <c r="N1268" s="6" t="s">
        <v>73</v>
      </c>
      <c r="O1268" s="6" t="s">
        <v>43</v>
      </c>
      <c r="P1268" s="6" t="s">
        <v>84</v>
      </c>
      <c r="Q1268" s="6" t="s">
        <v>51</v>
      </c>
      <c r="R1268" s="6" t="s">
        <v>96</v>
      </c>
      <c r="S1268" s="6" t="s">
        <v>97</v>
      </c>
      <c r="T1268" s="41">
        <v>20</v>
      </c>
      <c r="U1268" s="41">
        <v>15690.159</v>
      </c>
      <c r="V1268" s="41">
        <f>T1268*U1268</f>
        <v>313803.18</v>
      </c>
      <c r="W1268" s="41">
        <f>V1268*1.12</f>
        <v>351459.56160000002</v>
      </c>
      <c r="X1268" s="6"/>
      <c r="Y1268" s="6">
        <v>2016</v>
      </c>
      <c r="Z1268" s="6" t="s">
        <v>686</v>
      </c>
    </row>
    <row r="1269" spans="1:26" ht="51" x14ac:dyDescent="0.2">
      <c r="A1269" s="6" t="s">
        <v>5262</v>
      </c>
      <c r="B1269" s="5" t="s">
        <v>32</v>
      </c>
      <c r="C1269" s="5" t="s">
        <v>5263</v>
      </c>
      <c r="D1269" s="5" t="s">
        <v>5264</v>
      </c>
      <c r="E1269" s="5" t="s">
        <v>5265</v>
      </c>
      <c r="F1269" s="5" t="s">
        <v>5266</v>
      </c>
      <c r="G1269" s="5" t="s">
        <v>5267</v>
      </c>
      <c r="H1269" s="5" t="s">
        <v>5268</v>
      </c>
      <c r="I1269" s="6" t="s">
        <v>39</v>
      </c>
      <c r="J1269" s="6">
        <v>0</v>
      </c>
      <c r="K1269" s="6">
        <v>430000000</v>
      </c>
      <c r="L1269" s="5" t="s">
        <v>40</v>
      </c>
      <c r="M1269" s="6" t="s">
        <v>94</v>
      </c>
      <c r="N1269" s="6" t="s">
        <v>73</v>
      </c>
      <c r="O1269" s="6" t="s">
        <v>43</v>
      </c>
      <c r="P1269" s="6" t="s">
        <v>84</v>
      </c>
      <c r="Q1269" s="6" t="s">
        <v>51</v>
      </c>
      <c r="R1269" s="6">
        <v>112</v>
      </c>
      <c r="S1269" s="6" t="s">
        <v>1730</v>
      </c>
      <c r="T1269" s="41">
        <v>80</v>
      </c>
      <c r="U1269" s="41">
        <v>8125</v>
      </c>
      <c r="V1269" s="41"/>
      <c r="W1269" s="41"/>
      <c r="X1269" s="6"/>
      <c r="Y1269" s="6">
        <v>2016</v>
      </c>
      <c r="Z1269" s="6"/>
    </row>
    <row r="1270" spans="1:26" ht="51" x14ac:dyDescent="0.2">
      <c r="A1270" s="6" t="s">
        <v>5269</v>
      </c>
      <c r="B1270" s="5" t="s">
        <v>32</v>
      </c>
      <c r="C1270" s="5" t="s">
        <v>5263</v>
      </c>
      <c r="D1270" s="5" t="s">
        <v>5264</v>
      </c>
      <c r="E1270" s="5" t="s">
        <v>5265</v>
      </c>
      <c r="F1270" s="5" t="s">
        <v>5266</v>
      </c>
      <c r="G1270" s="5" t="s">
        <v>5267</v>
      </c>
      <c r="H1270" s="5" t="s">
        <v>5268</v>
      </c>
      <c r="I1270" s="6" t="s">
        <v>39</v>
      </c>
      <c r="J1270" s="6">
        <v>0</v>
      </c>
      <c r="K1270" s="6">
        <v>430000000</v>
      </c>
      <c r="L1270" s="5" t="s">
        <v>40</v>
      </c>
      <c r="M1270" s="6" t="s">
        <v>685</v>
      </c>
      <c r="N1270" s="6" t="s">
        <v>73</v>
      </c>
      <c r="O1270" s="6" t="s">
        <v>43</v>
      </c>
      <c r="P1270" s="6" t="s">
        <v>84</v>
      </c>
      <c r="Q1270" s="6" t="s">
        <v>51</v>
      </c>
      <c r="R1270" s="6">
        <v>112</v>
      </c>
      <c r="S1270" s="6" t="s">
        <v>1730</v>
      </c>
      <c r="T1270" s="41">
        <v>80</v>
      </c>
      <c r="U1270" s="41">
        <v>8125</v>
      </c>
      <c r="V1270" s="41">
        <f>T1270*U1270</f>
        <v>650000</v>
      </c>
      <c r="W1270" s="41">
        <f>V1270*1.12</f>
        <v>728000.00000000012</v>
      </c>
      <c r="X1270" s="6"/>
      <c r="Y1270" s="6">
        <v>2016</v>
      </c>
      <c r="Z1270" s="6" t="s">
        <v>686</v>
      </c>
    </row>
    <row r="1271" spans="1:26" ht="76.5" x14ac:dyDescent="0.2">
      <c r="A1271" s="6" t="s">
        <v>5270</v>
      </c>
      <c r="B1271" s="5" t="s">
        <v>32</v>
      </c>
      <c r="C1271" s="5" t="s">
        <v>962</v>
      </c>
      <c r="D1271" s="5" t="s">
        <v>963</v>
      </c>
      <c r="E1271" s="5" t="s">
        <v>5271</v>
      </c>
      <c r="F1271" s="5" t="s">
        <v>965</v>
      </c>
      <c r="G1271" s="5" t="s">
        <v>5272</v>
      </c>
      <c r="H1271" s="5" t="s">
        <v>5273</v>
      </c>
      <c r="I1271" s="6" t="s">
        <v>47</v>
      </c>
      <c r="J1271" s="6">
        <v>75</v>
      </c>
      <c r="K1271" s="6">
        <v>430000000</v>
      </c>
      <c r="L1271" s="5" t="s">
        <v>40</v>
      </c>
      <c r="M1271" s="6" t="s">
        <v>41</v>
      </c>
      <c r="N1271" s="6" t="s">
        <v>73</v>
      </c>
      <c r="O1271" s="6" t="s">
        <v>43</v>
      </c>
      <c r="P1271" s="6" t="s">
        <v>84</v>
      </c>
      <c r="Q1271" s="6" t="s">
        <v>45</v>
      </c>
      <c r="R1271" s="6" t="s">
        <v>75</v>
      </c>
      <c r="S1271" s="6" t="s">
        <v>76</v>
      </c>
      <c r="T1271" s="41">
        <v>6</v>
      </c>
      <c r="U1271" s="41">
        <v>601425</v>
      </c>
      <c r="V1271" s="41">
        <f>T1271*U1271</f>
        <v>3608550</v>
      </c>
      <c r="W1271" s="41">
        <f>V1271*1.12</f>
        <v>4041576.0000000005</v>
      </c>
      <c r="X1271" s="6" t="s">
        <v>47</v>
      </c>
      <c r="Y1271" s="6">
        <v>2016</v>
      </c>
      <c r="Z1271" s="42"/>
    </row>
    <row r="1272" spans="1:26" ht="51" x14ac:dyDescent="0.2">
      <c r="A1272" s="6" t="s">
        <v>5274</v>
      </c>
      <c r="B1272" s="5" t="s">
        <v>32</v>
      </c>
      <c r="C1272" s="5" t="s">
        <v>3565</v>
      </c>
      <c r="D1272" s="5" t="s">
        <v>2304</v>
      </c>
      <c r="E1272" s="5" t="s">
        <v>5275</v>
      </c>
      <c r="F1272" s="5" t="s">
        <v>3567</v>
      </c>
      <c r="G1272" s="5" t="s">
        <v>5276</v>
      </c>
      <c r="H1272" s="5" t="s">
        <v>5277</v>
      </c>
      <c r="I1272" s="6" t="s">
        <v>47</v>
      </c>
      <c r="J1272" s="6">
        <v>0</v>
      </c>
      <c r="K1272" s="6">
        <v>430000000</v>
      </c>
      <c r="L1272" s="5" t="s">
        <v>40</v>
      </c>
      <c r="M1272" s="6" t="s">
        <v>41</v>
      </c>
      <c r="N1272" s="6" t="s">
        <v>73</v>
      </c>
      <c r="O1272" s="6" t="s">
        <v>43</v>
      </c>
      <c r="P1272" s="6" t="s">
        <v>84</v>
      </c>
      <c r="Q1272" s="6" t="s">
        <v>51</v>
      </c>
      <c r="R1272" s="6" t="s">
        <v>96</v>
      </c>
      <c r="S1272" s="6" t="s">
        <v>97</v>
      </c>
      <c r="T1272" s="41">
        <v>1</v>
      </c>
      <c r="U1272" s="41">
        <v>2092500</v>
      </c>
      <c r="V1272" s="41"/>
      <c r="W1272" s="41"/>
      <c r="X1272" s="6"/>
      <c r="Y1272" s="6">
        <v>2016</v>
      </c>
      <c r="Z1272" s="6" t="s">
        <v>1629</v>
      </c>
    </row>
    <row r="1273" spans="1:26" ht="51" x14ac:dyDescent="0.2">
      <c r="A1273" s="6" t="s">
        <v>5278</v>
      </c>
      <c r="B1273" s="5" t="s">
        <v>32</v>
      </c>
      <c r="C1273" s="5" t="s">
        <v>2104</v>
      </c>
      <c r="D1273" s="5" t="s">
        <v>2105</v>
      </c>
      <c r="E1273" s="5" t="s">
        <v>5279</v>
      </c>
      <c r="F1273" s="5" t="s">
        <v>2107</v>
      </c>
      <c r="G1273" s="5" t="s">
        <v>5280</v>
      </c>
      <c r="H1273" s="5" t="s">
        <v>5281</v>
      </c>
      <c r="I1273" s="6" t="s">
        <v>47</v>
      </c>
      <c r="J1273" s="6">
        <v>0</v>
      </c>
      <c r="K1273" s="6">
        <v>430000000</v>
      </c>
      <c r="L1273" s="5" t="s">
        <v>40</v>
      </c>
      <c r="M1273" s="6" t="s">
        <v>41</v>
      </c>
      <c r="N1273" s="6" t="s">
        <v>73</v>
      </c>
      <c r="O1273" s="6" t="s">
        <v>43</v>
      </c>
      <c r="P1273" s="6" t="s">
        <v>84</v>
      </c>
      <c r="Q1273" s="6" t="s">
        <v>51</v>
      </c>
      <c r="R1273" s="6" t="s">
        <v>75</v>
      </c>
      <c r="S1273" s="6" t="s">
        <v>76</v>
      </c>
      <c r="T1273" s="41">
        <v>1</v>
      </c>
      <c r="U1273" s="41">
        <v>768150</v>
      </c>
      <c r="V1273" s="41">
        <f>T1273*U1273</f>
        <v>768150</v>
      </c>
      <c r="W1273" s="41">
        <f>V1273*1.12</f>
        <v>860328.00000000012</v>
      </c>
      <c r="X1273" s="6"/>
      <c r="Y1273" s="6">
        <v>2016</v>
      </c>
      <c r="Z1273" s="42"/>
    </row>
    <row r="1274" spans="1:26" ht="51" x14ac:dyDescent="0.2">
      <c r="A1274" s="6" t="s">
        <v>5282</v>
      </c>
      <c r="B1274" s="5" t="s">
        <v>32</v>
      </c>
      <c r="C1274" s="5" t="s">
        <v>2104</v>
      </c>
      <c r="D1274" s="5" t="s">
        <v>2105</v>
      </c>
      <c r="E1274" s="5" t="s">
        <v>5283</v>
      </c>
      <c r="F1274" s="5" t="s">
        <v>2107</v>
      </c>
      <c r="G1274" s="5" t="s">
        <v>5284</v>
      </c>
      <c r="H1274" s="5" t="s">
        <v>5285</v>
      </c>
      <c r="I1274" s="6" t="s">
        <v>47</v>
      </c>
      <c r="J1274" s="6">
        <v>0</v>
      </c>
      <c r="K1274" s="6">
        <v>430000000</v>
      </c>
      <c r="L1274" s="5" t="s">
        <v>40</v>
      </c>
      <c r="M1274" s="6" t="s">
        <v>41</v>
      </c>
      <c r="N1274" s="6" t="s">
        <v>73</v>
      </c>
      <c r="O1274" s="6" t="s">
        <v>43</v>
      </c>
      <c r="P1274" s="6" t="s">
        <v>84</v>
      </c>
      <c r="Q1274" s="6" t="s">
        <v>51</v>
      </c>
      <c r="R1274" s="6" t="s">
        <v>75</v>
      </c>
      <c r="S1274" s="6" t="s">
        <v>76</v>
      </c>
      <c r="T1274" s="41">
        <v>1</v>
      </c>
      <c r="U1274" s="41">
        <v>813915</v>
      </c>
      <c r="V1274" s="41">
        <f>T1274*U1274</f>
        <v>813915</v>
      </c>
      <c r="W1274" s="41">
        <f>V1274*1.12</f>
        <v>911584.8</v>
      </c>
      <c r="X1274" s="6"/>
      <c r="Y1274" s="6">
        <v>2016</v>
      </c>
      <c r="Z1274" s="42"/>
    </row>
    <row r="1275" spans="1:26" ht="63.75" x14ac:dyDescent="0.2">
      <c r="A1275" s="6" t="s">
        <v>5286</v>
      </c>
      <c r="B1275" s="5" t="s">
        <v>32</v>
      </c>
      <c r="C1275" s="5" t="s">
        <v>2104</v>
      </c>
      <c r="D1275" s="5" t="s">
        <v>2105</v>
      </c>
      <c r="E1275" s="5" t="s">
        <v>5287</v>
      </c>
      <c r="F1275" s="5" t="s">
        <v>2107</v>
      </c>
      <c r="G1275" s="5" t="s">
        <v>5288</v>
      </c>
      <c r="H1275" s="5" t="s">
        <v>5289</v>
      </c>
      <c r="I1275" s="6" t="s">
        <v>47</v>
      </c>
      <c r="J1275" s="6">
        <v>0</v>
      </c>
      <c r="K1275" s="6">
        <v>430000000</v>
      </c>
      <c r="L1275" s="5" t="s">
        <v>40</v>
      </c>
      <c r="M1275" s="6" t="s">
        <v>41</v>
      </c>
      <c r="N1275" s="6" t="s">
        <v>73</v>
      </c>
      <c r="O1275" s="6" t="s">
        <v>43</v>
      </c>
      <c r="P1275" s="6" t="s">
        <v>84</v>
      </c>
      <c r="Q1275" s="6" t="s">
        <v>51</v>
      </c>
      <c r="R1275" s="6" t="s">
        <v>75</v>
      </c>
      <c r="S1275" s="6" t="s">
        <v>76</v>
      </c>
      <c r="T1275" s="41">
        <v>1</v>
      </c>
      <c r="U1275" s="41">
        <v>803250</v>
      </c>
      <c r="V1275" s="41">
        <f>T1275*U1275</f>
        <v>803250</v>
      </c>
      <c r="W1275" s="41">
        <f>V1275*1.12</f>
        <v>899640.00000000012</v>
      </c>
      <c r="X1275" s="6"/>
      <c r="Y1275" s="6">
        <v>2016</v>
      </c>
      <c r="Z1275" s="42"/>
    </row>
    <row r="1276" spans="1:26" ht="51" x14ac:dyDescent="0.2">
      <c r="A1276" s="6" t="s">
        <v>5290</v>
      </c>
      <c r="B1276" s="5" t="s">
        <v>32</v>
      </c>
      <c r="C1276" s="5" t="s">
        <v>2104</v>
      </c>
      <c r="D1276" s="5" t="s">
        <v>2105</v>
      </c>
      <c r="E1276" s="5" t="s">
        <v>5291</v>
      </c>
      <c r="F1276" s="5" t="s">
        <v>2107</v>
      </c>
      <c r="G1276" s="5" t="s">
        <v>5292</v>
      </c>
      <c r="H1276" s="5" t="s">
        <v>5293</v>
      </c>
      <c r="I1276" s="6" t="s">
        <v>47</v>
      </c>
      <c r="J1276" s="6">
        <v>0</v>
      </c>
      <c r="K1276" s="6">
        <v>430000000</v>
      </c>
      <c r="L1276" s="5" t="s">
        <v>40</v>
      </c>
      <c r="M1276" s="6" t="s">
        <v>41</v>
      </c>
      <c r="N1276" s="6" t="s">
        <v>73</v>
      </c>
      <c r="O1276" s="6" t="s">
        <v>43</v>
      </c>
      <c r="P1276" s="6" t="s">
        <v>84</v>
      </c>
      <c r="Q1276" s="6" t="s">
        <v>51</v>
      </c>
      <c r="R1276" s="6" t="s">
        <v>75</v>
      </c>
      <c r="S1276" s="6" t="s">
        <v>76</v>
      </c>
      <c r="T1276" s="41">
        <v>3</v>
      </c>
      <c r="U1276" s="41">
        <v>257971.81049999999</v>
      </c>
      <c r="V1276" s="41">
        <f>T1276*U1276</f>
        <v>773915.43149999995</v>
      </c>
      <c r="W1276" s="41">
        <f>V1276*1.12</f>
        <v>866785.28327999997</v>
      </c>
      <c r="X1276" s="6"/>
      <c r="Y1276" s="6">
        <v>2016</v>
      </c>
      <c r="Z1276" s="42"/>
    </row>
    <row r="1277" spans="1:26" ht="51" x14ac:dyDescent="0.2">
      <c r="A1277" s="6" t="s">
        <v>5294</v>
      </c>
      <c r="B1277" s="5" t="s">
        <v>32</v>
      </c>
      <c r="C1277" s="5" t="s">
        <v>2070</v>
      </c>
      <c r="D1277" s="5" t="s">
        <v>2071</v>
      </c>
      <c r="E1277" s="5" t="s">
        <v>5295</v>
      </c>
      <c r="F1277" s="5" t="s">
        <v>5296</v>
      </c>
      <c r="G1277" s="5" t="s">
        <v>5297</v>
      </c>
      <c r="H1277" s="5" t="s">
        <v>5298</v>
      </c>
      <c r="I1277" s="6" t="s">
        <v>47</v>
      </c>
      <c r="J1277" s="6">
        <v>0</v>
      </c>
      <c r="K1277" s="6">
        <v>430000000</v>
      </c>
      <c r="L1277" s="5" t="s">
        <v>40</v>
      </c>
      <c r="M1277" s="6" t="s">
        <v>41</v>
      </c>
      <c r="N1277" s="6" t="s">
        <v>73</v>
      </c>
      <c r="O1277" s="6" t="s">
        <v>43</v>
      </c>
      <c r="P1277" s="6" t="s">
        <v>84</v>
      </c>
      <c r="Q1277" s="6" t="s">
        <v>51</v>
      </c>
      <c r="R1277" s="6" t="s">
        <v>96</v>
      </c>
      <c r="S1277" s="6" t="s">
        <v>97</v>
      </c>
      <c r="T1277" s="41">
        <v>1</v>
      </c>
      <c r="U1277" s="41">
        <v>89486.774999999994</v>
      </c>
      <c r="V1277" s="41"/>
      <c r="W1277" s="41"/>
      <c r="X1277" s="6"/>
      <c r="Y1277" s="6">
        <v>2016</v>
      </c>
      <c r="Z1277" s="5"/>
    </row>
    <row r="1278" spans="1:26" ht="51" x14ac:dyDescent="0.2">
      <c r="A1278" s="6" t="s">
        <v>5299</v>
      </c>
      <c r="B1278" s="5" t="s">
        <v>32</v>
      </c>
      <c r="C1278" s="5" t="s">
        <v>2070</v>
      </c>
      <c r="D1278" s="5" t="s">
        <v>2071</v>
      </c>
      <c r="E1278" s="5" t="s">
        <v>5295</v>
      </c>
      <c r="F1278" s="5" t="s">
        <v>5296</v>
      </c>
      <c r="G1278" s="5" t="s">
        <v>5297</v>
      </c>
      <c r="H1278" s="5" t="s">
        <v>5298</v>
      </c>
      <c r="I1278" s="6" t="s">
        <v>47</v>
      </c>
      <c r="J1278" s="6">
        <v>0</v>
      </c>
      <c r="K1278" s="6">
        <v>430000000</v>
      </c>
      <c r="L1278" s="5" t="s">
        <v>40</v>
      </c>
      <c r="M1278" s="6" t="s">
        <v>591</v>
      </c>
      <c r="N1278" s="6" t="s">
        <v>73</v>
      </c>
      <c r="O1278" s="6" t="s">
        <v>43</v>
      </c>
      <c r="P1278" s="6" t="s">
        <v>84</v>
      </c>
      <c r="Q1278" s="6" t="s">
        <v>51</v>
      </c>
      <c r="R1278" s="6" t="s">
        <v>96</v>
      </c>
      <c r="S1278" s="6" t="s">
        <v>97</v>
      </c>
      <c r="T1278" s="41">
        <v>1</v>
      </c>
      <c r="U1278" s="41">
        <v>180000</v>
      </c>
      <c r="V1278" s="41">
        <f t="shared" ref="V1278:V1294" si="95">T1278*U1278</f>
        <v>180000</v>
      </c>
      <c r="W1278" s="41">
        <f t="shared" ref="W1278:W1294" si="96">V1278*1.12</f>
        <v>201600.00000000003</v>
      </c>
      <c r="X1278" s="6"/>
      <c r="Y1278" s="6">
        <v>2016</v>
      </c>
      <c r="Z1278" s="6" t="s">
        <v>567</v>
      </c>
    </row>
    <row r="1279" spans="1:26" ht="51" x14ac:dyDescent="0.2">
      <c r="A1279" s="6" t="s">
        <v>5300</v>
      </c>
      <c r="B1279" s="5" t="s">
        <v>32</v>
      </c>
      <c r="C1279" s="5" t="s">
        <v>5301</v>
      </c>
      <c r="D1279" s="5" t="s">
        <v>5302</v>
      </c>
      <c r="E1279" s="5" t="s">
        <v>5303</v>
      </c>
      <c r="F1279" s="5" t="s">
        <v>5304</v>
      </c>
      <c r="G1279" s="5" t="s">
        <v>5305</v>
      </c>
      <c r="H1279" s="5" t="s">
        <v>5306</v>
      </c>
      <c r="I1279" s="6" t="s">
        <v>47</v>
      </c>
      <c r="J1279" s="6">
        <v>0</v>
      </c>
      <c r="K1279" s="6">
        <v>430000000</v>
      </c>
      <c r="L1279" s="5" t="s">
        <v>40</v>
      </c>
      <c r="M1279" s="6" t="s">
        <v>41</v>
      </c>
      <c r="N1279" s="6" t="s">
        <v>73</v>
      </c>
      <c r="O1279" s="6" t="s">
        <v>43</v>
      </c>
      <c r="P1279" s="6" t="s">
        <v>84</v>
      </c>
      <c r="Q1279" s="6" t="s">
        <v>51</v>
      </c>
      <c r="R1279" s="6" t="s">
        <v>96</v>
      </c>
      <c r="S1279" s="6" t="s">
        <v>97</v>
      </c>
      <c r="T1279" s="41">
        <v>10</v>
      </c>
      <c r="U1279" s="41">
        <v>166625.94</v>
      </c>
      <c r="V1279" s="41">
        <f t="shared" si="95"/>
        <v>1666259.4</v>
      </c>
      <c r="W1279" s="41">
        <f t="shared" si="96"/>
        <v>1866210.5280000002</v>
      </c>
      <c r="X1279" s="6"/>
      <c r="Y1279" s="6">
        <v>2016</v>
      </c>
      <c r="Z1279" s="42"/>
    </row>
    <row r="1280" spans="1:26" ht="51" x14ac:dyDescent="0.2">
      <c r="A1280" s="6" t="s">
        <v>5307</v>
      </c>
      <c r="B1280" s="5" t="s">
        <v>32</v>
      </c>
      <c r="C1280" s="5" t="s">
        <v>5301</v>
      </c>
      <c r="D1280" s="5" t="s">
        <v>5302</v>
      </c>
      <c r="E1280" s="5" t="s">
        <v>5303</v>
      </c>
      <c r="F1280" s="5" t="s">
        <v>5304</v>
      </c>
      <c r="G1280" s="5" t="s">
        <v>5308</v>
      </c>
      <c r="H1280" s="5" t="s">
        <v>5309</v>
      </c>
      <c r="I1280" s="6" t="s">
        <v>47</v>
      </c>
      <c r="J1280" s="6">
        <v>0</v>
      </c>
      <c r="K1280" s="6">
        <v>430000000</v>
      </c>
      <c r="L1280" s="5" t="s">
        <v>40</v>
      </c>
      <c r="M1280" s="6" t="s">
        <v>41</v>
      </c>
      <c r="N1280" s="6" t="s">
        <v>73</v>
      </c>
      <c r="O1280" s="6" t="s">
        <v>43</v>
      </c>
      <c r="P1280" s="6" t="s">
        <v>84</v>
      </c>
      <c r="Q1280" s="6" t="s">
        <v>51</v>
      </c>
      <c r="R1280" s="6" t="s">
        <v>96</v>
      </c>
      <c r="S1280" s="6" t="s">
        <v>97</v>
      </c>
      <c r="T1280" s="41">
        <v>10</v>
      </c>
      <c r="U1280" s="41">
        <v>172807.31</v>
      </c>
      <c r="V1280" s="41">
        <f t="shared" si="95"/>
        <v>1728073.1</v>
      </c>
      <c r="W1280" s="41">
        <f t="shared" si="96"/>
        <v>1935441.8720000002</v>
      </c>
      <c r="X1280" s="6"/>
      <c r="Y1280" s="6">
        <v>2016</v>
      </c>
      <c r="Z1280" s="42"/>
    </row>
    <row r="1281" spans="1:26" ht="51" x14ac:dyDescent="0.2">
      <c r="A1281" s="6" t="s">
        <v>5310</v>
      </c>
      <c r="B1281" s="5" t="s">
        <v>32</v>
      </c>
      <c r="C1281" s="5" t="s">
        <v>5311</v>
      </c>
      <c r="D1281" s="5" t="s">
        <v>5312</v>
      </c>
      <c r="E1281" s="5" t="s">
        <v>5313</v>
      </c>
      <c r="F1281" s="5" t="s">
        <v>5314</v>
      </c>
      <c r="G1281" s="5" t="s">
        <v>5315</v>
      </c>
      <c r="H1281" s="5" t="s">
        <v>5316</v>
      </c>
      <c r="I1281" s="6" t="s">
        <v>47</v>
      </c>
      <c r="J1281" s="6">
        <v>0</v>
      </c>
      <c r="K1281" s="6">
        <v>430000000</v>
      </c>
      <c r="L1281" s="5" t="s">
        <v>40</v>
      </c>
      <c r="M1281" s="6" t="s">
        <v>41</v>
      </c>
      <c r="N1281" s="6" t="s">
        <v>73</v>
      </c>
      <c r="O1281" s="6" t="s">
        <v>43</v>
      </c>
      <c r="P1281" s="6" t="s">
        <v>84</v>
      </c>
      <c r="Q1281" s="6" t="s">
        <v>51</v>
      </c>
      <c r="R1281" s="6" t="s">
        <v>96</v>
      </c>
      <c r="S1281" s="6" t="s">
        <v>97</v>
      </c>
      <c r="T1281" s="41">
        <v>10</v>
      </c>
      <c r="U1281" s="41">
        <v>15182.31</v>
      </c>
      <c r="V1281" s="41">
        <f t="shared" si="95"/>
        <v>151823.1</v>
      </c>
      <c r="W1281" s="41">
        <f t="shared" si="96"/>
        <v>170041.87200000003</v>
      </c>
      <c r="X1281" s="6"/>
      <c r="Y1281" s="6">
        <v>2016</v>
      </c>
      <c r="Z1281" s="42"/>
    </row>
    <row r="1282" spans="1:26" ht="51" x14ac:dyDescent="0.2">
      <c r="A1282" s="6" t="s">
        <v>5317</v>
      </c>
      <c r="B1282" s="5" t="s">
        <v>32</v>
      </c>
      <c r="C1282" s="5" t="s">
        <v>5318</v>
      </c>
      <c r="D1282" s="5" t="s">
        <v>5319</v>
      </c>
      <c r="E1282" s="5" t="s">
        <v>5320</v>
      </c>
      <c r="F1282" s="5" t="s">
        <v>5321</v>
      </c>
      <c r="G1282" s="5" t="s">
        <v>5322</v>
      </c>
      <c r="H1282" s="5" t="s">
        <v>5323</v>
      </c>
      <c r="I1282" s="6" t="s">
        <v>47</v>
      </c>
      <c r="J1282" s="6">
        <v>0</v>
      </c>
      <c r="K1282" s="6">
        <v>430000000</v>
      </c>
      <c r="L1282" s="5" t="s">
        <v>40</v>
      </c>
      <c r="M1282" s="6" t="s">
        <v>41</v>
      </c>
      <c r="N1282" s="6" t="s">
        <v>73</v>
      </c>
      <c r="O1282" s="6" t="s">
        <v>43</v>
      </c>
      <c r="P1282" s="6" t="s">
        <v>84</v>
      </c>
      <c r="Q1282" s="6" t="s">
        <v>51</v>
      </c>
      <c r="R1282" s="6" t="s">
        <v>96</v>
      </c>
      <c r="S1282" s="6" t="s">
        <v>97</v>
      </c>
      <c r="T1282" s="41">
        <v>10</v>
      </c>
      <c r="U1282" s="41">
        <v>10600.46</v>
      </c>
      <c r="V1282" s="41">
        <f t="shared" si="95"/>
        <v>106004.59999999999</v>
      </c>
      <c r="W1282" s="41">
        <f t="shared" si="96"/>
        <v>118725.152</v>
      </c>
      <c r="X1282" s="6"/>
      <c r="Y1282" s="6">
        <v>2016</v>
      </c>
      <c r="Z1282" s="42"/>
    </row>
    <row r="1283" spans="1:26" ht="51" x14ac:dyDescent="0.2">
      <c r="A1283" s="6" t="s">
        <v>5324</v>
      </c>
      <c r="B1283" s="5" t="s">
        <v>32</v>
      </c>
      <c r="C1283" s="5" t="s">
        <v>5318</v>
      </c>
      <c r="D1283" s="5" t="s">
        <v>5319</v>
      </c>
      <c r="E1283" s="5" t="s">
        <v>5325</v>
      </c>
      <c r="F1283" s="5" t="s">
        <v>5321</v>
      </c>
      <c r="G1283" s="5" t="s">
        <v>5326</v>
      </c>
      <c r="H1283" s="5" t="s">
        <v>5327</v>
      </c>
      <c r="I1283" s="6" t="s">
        <v>47</v>
      </c>
      <c r="J1283" s="6">
        <v>0</v>
      </c>
      <c r="K1283" s="6">
        <v>430000000</v>
      </c>
      <c r="L1283" s="5" t="s">
        <v>40</v>
      </c>
      <c r="M1283" s="6" t="s">
        <v>41</v>
      </c>
      <c r="N1283" s="6" t="s">
        <v>73</v>
      </c>
      <c r="O1283" s="6" t="s">
        <v>43</v>
      </c>
      <c r="P1283" s="6" t="s">
        <v>84</v>
      </c>
      <c r="Q1283" s="6" t="s">
        <v>51</v>
      </c>
      <c r="R1283" s="6" t="s">
        <v>96</v>
      </c>
      <c r="S1283" s="6" t="s">
        <v>97</v>
      </c>
      <c r="T1283" s="41">
        <v>10</v>
      </c>
      <c r="U1283" s="41">
        <v>9678.76</v>
      </c>
      <c r="V1283" s="41">
        <f t="shared" si="95"/>
        <v>96787.6</v>
      </c>
      <c r="W1283" s="41">
        <f t="shared" si="96"/>
        <v>108402.11200000002</v>
      </c>
      <c r="X1283" s="6"/>
      <c r="Y1283" s="6">
        <v>2016</v>
      </c>
      <c r="Z1283" s="42"/>
    </row>
    <row r="1284" spans="1:26" ht="51" x14ac:dyDescent="0.2">
      <c r="A1284" s="6" t="s">
        <v>5328</v>
      </c>
      <c r="B1284" s="5" t="s">
        <v>32</v>
      </c>
      <c r="C1284" s="5" t="s">
        <v>5318</v>
      </c>
      <c r="D1284" s="5" t="s">
        <v>5319</v>
      </c>
      <c r="E1284" s="5" t="s">
        <v>5325</v>
      </c>
      <c r="F1284" s="5" t="s">
        <v>5321</v>
      </c>
      <c r="G1284" s="5" t="s">
        <v>5329</v>
      </c>
      <c r="H1284" s="5" t="s">
        <v>5330</v>
      </c>
      <c r="I1284" s="6" t="s">
        <v>47</v>
      </c>
      <c r="J1284" s="6">
        <v>0</v>
      </c>
      <c r="K1284" s="6">
        <v>430000000</v>
      </c>
      <c r="L1284" s="5" t="s">
        <v>40</v>
      </c>
      <c r="M1284" s="6" t="s">
        <v>41</v>
      </c>
      <c r="N1284" s="6" t="s">
        <v>73</v>
      </c>
      <c r="O1284" s="6" t="s">
        <v>43</v>
      </c>
      <c r="P1284" s="6" t="s">
        <v>84</v>
      </c>
      <c r="Q1284" s="6" t="s">
        <v>51</v>
      </c>
      <c r="R1284" s="6" t="s">
        <v>96</v>
      </c>
      <c r="S1284" s="6" t="s">
        <v>97</v>
      </c>
      <c r="T1284" s="41">
        <v>10</v>
      </c>
      <c r="U1284" s="41">
        <v>20848.62</v>
      </c>
      <c r="V1284" s="41">
        <f t="shared" si="95"/>
        <v>208486.19999999998</v>
      </c>
      <c r="W1284" s="41">
        <f t="shared" si="96"/>
        <v>233504.54399999999</v>
      </c>
      <c r="X1284" s="6"/>
      <c r="Y1284" s="6">
        <v>2016</v>
      </c>
      <c r="Z1284" s="42"/>
    </row>
    <row r="1285" spans="1:26" ht="51" x14ac:dyDescent="0.2">
      <c r="A1285" s="6" t="s">
        <v>5331</v>
      </c>
      <c r="B1285" s="5" t="s">
        <v>32</v>
      </c>
      <c r="C1285" s="5" t="s">
        <v>5332</v>
      </c>
      <c r="D1285" s="12" t="s">
        <v>1421</v>
      </c>
      <c r="E1285" s="5" t="s">
        <v>5333</v>
      </c>
      <c r="F1285" s="12" t="s">
        <v>5334</v>
      </c>
      <c r="G1285" s="5" t="s">
        <v>5335</v>
      </c>
      <c r="H1285" s="5" t="s">
        <v>5336</v>
      </c>
      <c r="I1285" s="6" t="s">
        <v>47</v>
      </c>
      <c r="J1285" s="6">
        <v>0</v>
      </c>
      <c r="K1285" s="6">
        <v>430000000</v>
      </c>
      <c r="L1285" s="5" t="s">
        <v>40</v>
      </c>
      <c r="M1285" s="6" t="s">
        <v>41</v>
      </c>
      <c r="N1285" s="6" t="s">
        <v>73</v>
      </c>
      <c r="O1285" s="6" t="s">
        <v>43</v>
      </c>
      <c r="P1285" s="6" t="s">
        <v>84</v>
      </c>
      <c r="Q1285" s="6" t="s">
        <v>51</v>
      </c>
      <c r="R1285" s="6" t="s">
        <v>96</v>
      </c>
      <c r="S1285" s="6" t="s">
        <v>97</v>
      </c>
      <c r="T1285" s="41">
        <v>10</v>
      </c>
      <c r="U1285" s="41">
        <v>28981.94</v>
      </c>
      <c r="V1285" s="41">
        <f t="shared" si="95"/>
        <v>289819.39999999997</v>
      </c>
      <c r="W1285" s="41">
        <f t="shared" si="96"/>
        <v>324597.728</v>
      </c>
      <c r="X1285" s="6"/>
      <c r="Y1285" s="6">
        <v>2016</v>
      </c>
      <c r="Z1285" s="42"/>
    </row>
    <row r="1286" spans="1:26" ht="51" x14ac:dyDescent="0.2">
      <c r="A1286" s="6" t="s">
        <v>5337</v>
      </c>
      <c r="B1286" s="5" t="s">
        <v>32</v>
      </c>
      <c r="C1286" s="5" t="s">
        <v>5070</v>
      </c>
      <c r="D1286" s="12" t="s">
        <v>5071</v>
      </c>
      <c r="E1286" s="5" t="s">
        <v>5072</v>
      </c>
      <c r="F1286" s="12" t="s">
        <v>5073</v>
      </c>
      <c r="G1286" s="5" t="s">
        <v>5338</v>
      </c>
      <c r="H1286" s="5" t="s">
        <v>5339</v>
      </c>
      <c r="I1286" s="6" t="s">
        <v>47</v>
      </c>
      <c r="J1286" s="6">
        <v>0</v>
      </c>
      <c r="K1286" s="6">
        <v>430000000</v>
      </c>
      <c r="L1286" s="5" t="s">
        <v>40</v>
      </c>
      <c r="M1286" s="6" t="s">
        <v>41</v>
      </c>
      <c r="N1286" s="6" t="s">
        <v>73</v>
      </c>
      <c r="O1286" s="6" t="s">
        <v>43</v>
      </c>
      <c r="P1286" s="6" t="s">
        <v>84</v>
      </c>
      <c r="Q1286" s="6" t="s">
        <v>51</v>
      </c>
      <c r="R1286" s="6" t="s">
        <v>96</v>
      </c>
      <c r="S1286" s="6" t="s">
        <v>97</v>
      </c>
      <c r="T1286" s="41">
        <v>30</v>
      </c>
      <c r="U1286" s="41">
        <v>123247.93</v>
      </c>
      <c r="V1286" s="41">
        <f t="shared" si="95"/>
        <v>3697437.9</v>
      </c>
      <c r="W1286" s="41">
        <f t="shared" si="96"/>
        <v>4141130.4480000003</v>
      </c>
      <c r="X1286" s="6"/>
      <c r="Y1286" s="6">
        <v>2016</v>
      </c>
      <c r="Z1286" s="42"/>
    </row>
    <row r="1287" spans="1:26" ht="51" x14ac:dyDescent="0.2">
      <c r="A1287" s="6" t="s">
        <v>5340</v>
      </c>
      <c r="B1287" s="5" t="s">
        <v>32</v>
      </c>
      <c r="C1287" s="5" t="s">
        <v>5077</v>
      </c>
      <c r="D1287" s="12" t="s">
        <v>5071</v>
      </c>
      <c r="E1287" s="5" t="s">
        <v>5072</v>
      </c>
      <c r="F1287" s="12" t="s">
        <v>5078</v>
      </c>
      <c r="G1287" s="5" t="s">
        <v>5341</v>
      </c>
      <c r="H1287" s="5" t="s">
        <v>5342</v>
      </c>
      <c r="I1287" s="6" t="s">
        <v>47</v>
      </c>
      <c r="J1287" s="6">
        <v>0</v>
      </c>
      <c r="K1287" s="6">
        <v>430000000</v>
      </c>
      <c r="L1287" s="5" t="s">
        <v>40</v>
      </c>
      <c r="M1287" s="6" t="s">
        <v>41</v>
      </c>
      <c r="N1287" s="6" t="s">
        <v>73</v>
      </c>
      <c r="O1287" s="6" t="s">
        <v>43</v>
      </c>
      <c r="P1287" s="6" t="s">
        <v>84</v>
      </c>
      <c r="Q1287" s="6" t="s">
        <v>51</v>
      </c>
      <c r="R1287" s="6" t="s">
        <v>96</v>
      </c>
      <c r="S1287" s="6" t="s">
        <v>97</v>
      </c>
      <c r="T1287" s="41">
        <v>30</v>
      </c>
      <c r="U1287" s="41">
        <v>129700.35</v>
      </c>
      <c r="V1287" s="41">
        <f t="shared" si="95"/>
        <v>3891010.5</v>
      </c>
      <c r="W1287" s="41">
        <f t="shared" si="96"/>
        <v>4357931.7600000007</v>
      </c>
      <c r="X1287" s="6"/>
      <c r="Y1287" s="6">
        <v>2016</v>
      </c>
      <c r="Z1287" s="42"/>
    </row>
    <row r="1288" spans="1:26" ht="51" x14ac:dyDescent="0.2">
      <c r="A1288" s="6" t="s">
        <v>5343</v>
      </c>
      <c r="B1288" s="5" t="s">
        <v>32</v>
      </c>
      <c r="C1288" s="5" t="s">
        <v>5344</v>
      </c>
      <c r="D1288" s="5" t="s">
        <v>5345</v>
      </c>
      <c r="E1288" s="5" t="s">
        <v>5346</v>
      </c>
      <c r="F1288" s="5" t="s">
        <v>5347</v>
      </c>
      <c r="G1288" s="5" t="s">
        <v>5348</v>
      </c>
      <c r="H1288" s="5" t="s">
        <v>5349</v>
      </c>
      <c r="I1288" s="6" t="s">
        <v>47</v>
      </c>
      <c r="J1288" s="6">
        <v>0</v>
      </c>
      <c r="K1288" s="6">
        <v>430000000</v>
      </c>
      <c r="L1288" s="5" t="s">
        <v>40</v>
      </c>
      <c r="M1288" s="6" t="s">
        <v>41</v>
      </c>
      <c r="N1288" s="6" t="s">
        <v>73</v>
      </c>
      <c r="O1288" s="6" t="s">
        <v>43</v>
      </c>
      <c r="P1288" s="6" t="s">
        <v>84</v>
      </c>
      <c r="Q1288" s="6" t="s">
        <v>51</v>
      </c>
      <c r="R1288" s="6" t="s">
        <v>96</v>
      </c>
      <c r="S1288" s="6" t="s">
        <v>97</v>
      </c>
      <c r="T1288" s="41">
        <v>20</v>
      </c>
      <c r="U1288" s="41">
        <v>8820.24</v>
      </c>
      <c r="V1288" s="41">
        <f t="shared" si="95"/>
        <v>176404.8</v>
      </c>
      <c r="W1288" s="41">
        <f t="shared" si="96"/>
        <v>197573.37600000002</v>
      </c>
      <c r="X1288" s="6"/>
      <c r="Y1288" s="6">
        <v>2016</v>
      </c>
      <c r="Z1288" s="42"/>
    </row>
    <row r="1289" spans="1:26" ht="51" x14ac:dyDescent="0.2">
      <c r="A1289" s="6" t="s">
        <v>5350</v>
      </c>
      <c r="B1289" s="5" t="s">
        <v>32</v>
      </c>
      <c r="C1289" s="5" t="s">
        <v>5344</v>
      </c>
      <c r="D1289" s="5" t="s">
        <v>5345</v>
      </c>
      <c r="E1289" s="5" t="s">
        <v>5346</v>
      </c>
      <c r="F1289" s="5" t="s">
        <v>5347</v>
      </c>
      <c r="G1289" s="5" t="s">
        <v>5351</v>
      </c>
      <c r="H1289" s="5" t="s">
        <v>5352</v>
      </c>
      <c r="I1289" s="6" t="s">
        <v>47</v>
      </c>
      <c r="J1289" s="6">
        <v>0</v>
      </c>
      <c r="K1289" s="6">
        <v>430000000</v>
      </c>
      <c r="L1289" s="5" t="s">
        <v>40</v>
      </c>
      <c r="M1289" s="6" t="s">
        <v>41</v>
      </c>
      <c r="N1289" s="6" t="s">
        <v>73</v>
      </c>
      <c r="O1289" s="6" t="s">
        <v>43</v>
      </c>
      <c r="P1289" s="6" t="s">
        <v>84</v>
      </c>
      <c r="Q1289" s="6" t="s">
        <v>51</v>
      </c>
      <c r="R1289" s="6" t="s">
        <v>96</v>
      </c>
      <c r="S1289" s="6" t="s">
        <v>97</v>
      </c>
      <c r="T1289" s="41">
        <v>20</v>
      </c>
      <c r="U1289" s="41">
        <v>15236.52</v>
      </c>
      <c r="V1289" s="41">
        <f t="shared" si="95"/>
        <v>304730.40000000002</v>
      </c>
      <c r="W1289" s="41">
        <f t="shared" si="96"/>
        <v>341298.04800000007</v>
      </c>
      <c r="X1289" s="6"/>
      <c r="Y1289" s="6">
        <v>2016</v>
      </c>
      <c r="Z1289" s="42"/>
    </row>
    <row r="1290" spans="1:26" ht="51" x14ac:dyDescent="0.2">
      <c r="A1290" s="6" t="s">
        <v>5353</v>
      </c>
      <c r="B1290" s="5" t="s">
        <v>32</v>
      </c>
      <c r="C1290" s="5" t="s">
        <v>5344</v>
      </c>
      <c r="D1290" s="5" t="s">
        <v>5345</v>
      </c>
      <c r="E1290" s="5" t="s">
        <v>5346</v>
      </c>
      <c r="F1290" s="5" t="s">
        <v>5347</v>
      </c>
      <c r="G1290" s="5" t="s">
        <v>5354</v>
      </c>
      <c r="H1290" s="5" t="s">
        <v>5355</v>
      </c>
      <c r="I1290" s="6" t="s">
        <v>47</v>
      </c>
      <c r="J1290" s="6">
        <v>0</v>
      </c>
      <c r="K1290" s="6">
        <v>430000000</v>
      </c>
      <c r="L1290" s="5" t="s">
        <v>40</v>
      </c>
      <c r="M1290" s="6" t="s">
        <v>41</v>
      </c>
      <c r="N1290" s="6" t="s">
        <v>73</v>
      </c>
      <c r="O1290" s="6" t="s">
        <v>43</v>
      </c>
      <c r="P1290" s="6" t="s">
        <v>84</v>
      </c>
      <c r="Q1290" s="6" t="s">
        <v>51</v>
      </c>
      <c r="R1290" s="6" t="s">
        <v>96</v>
      </c>
      <c r="S1290" s="6" t="s">
        <v>97</v>
      </c>
      <c r="T1290" s="41">
        <v>20</v>
      </c>
      <c r="U1290" s="41">
        <v>9244.9500000000007</v>
      </c>
      <c r="V1290" s="41">
        <f t="shared" si="95"/>
        <v>184899</v>
      </c>
      <c r="W1290" s="41">
        <f t="shared" si="96"/>
        <v>207086.88000000003</v>
      </c>
      <c r="X1290" s="6"/>
      <c r="Y1290" s="6">
        <v>2016</v>
      </c>
      <c r="Z1290" s="42"/>
    </row>
    <row r="1291" spans="1:26" ht="51" x14ac:dyDescent="0.2">
      <c r="A1291" s="6" t="s">
        <v>5356</v>
      </c>
      <c r="B1291" s="5" t="s">
        <v>32</v>
      </c>
      <c r="C1291" s="5" t="s">
        <v>5344</v>
      </c>
      <c r="D1291" s="5" t="s">
        <v>5345</v>
      </c>
      <c r="E1291" s="5" t="s">
        <v>5346</v>
      </c>
      <c r="F1291" s="5" t="s">
        <v>5347</v>
      </c>
      <c r="G1291" s="5" t="s">
        <v>5322</v>
      </c>
      <c r="H1291" s="5" t="s">
        <v>5323</v>
      </c>
      <c r="I1291" s="6" t="s">
        <v>47</v>
      </c>
      <c r="J1291" s="6">
        <v>0</v>
      </c>
      <c r="K1291" s="6">
        <v>430000000</v>
      </c>
      <c r="L1291" s="5" t="s">
        <v>40</v>
      </c>
      <c r="M1291" s="6" t="s">
        <v>41</v>
      </c>
      <c r="N1291" s="6" t="s">
        <v>73</v>
      </c>
      <c r="O1291" s="6" t="s">
        <v>43</v>
      </c>
      <c r="P1291" s="6" t="s">
        <v>84</v>
      </c>
      <c r="Q1291" s="6" t="s">
        <v>51</v>
      </c>
      <c r="R1291" s="6" t="s">
        <v>96</v>
      </c>
      <c r="S1291" s="6" t="s">
        <v>97</v>
      </c>
      <c r="T1291" s="41">
        <v>20</v>
      </c>
      <c r="U1291" s="41">
        <v>10600.46</v>
      </c>
      <c r="V1291" s="41">
        <f t="shared" si="95"/>
        <v>212009.19999999998</v>
      </c>
      <c r="W1291" s="41">
        <f t="shared" si="96"/>
        <v>237450.304</v>
      </c>
      <c r="X1291" s="6"/>
      <c r="Y1291" s="6">
        <v>2016</v>
      </c>
      <c r="Z1291" s="42"/>
    </row>
    <row r="1292" spans="1:26" ht="51" x14ac:dyDescent="0.2">
      <c r="A1292" s="6" t="s">
        <v>5357</v>
      </c>
      <c r="B1292" s="5" t="s">
        <v>32</v>
      </c>
      <c r="C1292" s="5" t="s">
        <v>2944</v>
      </c>
      <c r="D1292" s="5" t="s">
        <v>5358</v>
      </c>
      <c r="E1292" s="5" t="s">
        <v>5002</v>
      </c>
      <c r="F1292" s="5" t="s">
        <v>5359</v>
      </c>
      <c r="G1292" s="5" t="s">
        <v>5360</v>
      </c>
      <c r="H1292" s="5" t="s">
        <v>5359</v>
      </c>
      <c r="I1292" s="6" t="s">
        <v>60</v>
      </c>
      <c r="J1292" s="6">
        <v>0</v>
      </c>
      <c r="K1292" s="6">
        <v>430000000</v>
      </c>
      <c r="L1292" s="5" t="s">
        <v>40</v>
      </c>
      <c r="M1292" s="6" t="s">
        <v>94</v>
      </c>
      <c r="N1292" s="6" t="s">
        <v>73</v>
      </c>
      <c r="O1292" s="6" t="s">
        <v>43</v>
      </c>
      <c r="P1292" s="6" t="s">
        <v>84</v>
      </c>
      <c r="Q1292" s="6" t="s">
        <v>51</v>
      </c>
      <c r="R1292" s="6" t="s">
        <v>96</v>
      </c>
      <c r="S1292" s="6" t="s">
        <v>97</v>
      </c>
      <c r="T1292" s="41">
        <v>5</v>
      </c>
      <c r="U1292" s="41">
        <v>97875</v>
      </c>
      <c r="V1292" s="41">
        <f t="shared" si="95"/>
        <v>489375</v>
      </c>
      <c r="W1292" s="41">
        <f t="shared" si="96"/>
        <v>548100</v>
      </c>
      <c r="X1292" s="6"/>
      <c r="Y1292" s="6">
        <v>2016</v>
      </c>
      <c r="Z1292" s="42"/>
    </row>
    <row r="1293" spans="1:26" ht="51" x14ac:dyDescent="0.2">
      <c r="A1293" s="6" t="s">
        <v>5361</v>
      </c>
      <c r="B1293" s="5" t="s">
        <v>32</v>
      </c>
      <c r="C1293" s="5" t="s">
        <v>5362</v>
      </c>
      <c r="D1293" s="5" t="s">
        <v>1604</v>
      </c>
      <c r="E1293" s="5" t="s">
        <v>5363</v>
      </c>
      <c r="F1293" s="5" t="s">
        <v>5364</v>
      </c>
      <c r="G1293" s="5" t="s">
        <v>5365</v>
      </c>
      <c r="H1293" s="5" t="s">
        <v>5366</v>
      </c>
      <c r="I1293" s="6" t="s">
        <v>60</v>
      </c>
      <c r="J1293" s="6">
        <v>0</v>
      </c>
      <c r="K1293" s="6">
        <v>430000000</v>
      </c>
      <c r="L1293" s="5" t="s">
        <v>40</v>
      </c>
      <c r="M1293" s="6" t="s">
        <v>94</v>
      </c>
      <c r="N1293" s="6" t="s">
        <v>73</v>
      </c>
      <c r="O1293" s="6" t="s">
        <v>43</v>
      </c>
      <c r="P1293" s="6" t="s">
        <v>84</v>
      </c>
      <c r="Q1293" s="6" t="s">
        <v>51</v>
      </c>
      <c r="R1293" s="6" t="s">
        <v>85</v>
      </c>
      <c r="S1293" s="6" t="s">
        <v>86</v>
      </c>
      <c r="T1293" s="41">
        <v>50</v>
      </c>
      <c r="U1293" s="41">
        <v>4050</v>
      </c>
      <c r="V1293" s="41">
        <f t="shared" si="95"/>
        <v>202500</v>
      </c>
      <c r="W1293" s="41">
        <f t="shared" si="96"/>
        <v>226800.00000000003</v>
      </c>
      <c r="X1293" s="6"/>
      <c r="Y1293" s="6">
        <v>2016</v>
      </c>
      <c r="Z1293" s="42"/>
    </row>
    <row r="1294" spans="1:26" ht="51" x14ac:dyDescent="0.2">
      <c r="A1294" s="6" t="s">
        <v>5367</v>
      </c>
      <c r="B1294" s="5" t="s">
        <v>32</v>
      </c>
      <c r="C1294" s="5" t="s">
        <v>5368</v>
      </c>
      <c r="D1294" s="5" t="s">
        <v>1604</v>
      </c>
      <c r="E1294" s="5" t="s">
        <v>5369</v>
      </c>
      <c r="F1294" s="5" t="s">
        <v>5370</v>
      </c>
      <c r="G1294" s="5" t="s">
        <v>5371</v>
      </c>
      <c r="H1294" s="5" t="s">
        <v>5372</v>
      </c>
      <c r="I1294" s="6" t="s">
        <v>60</v>
      </c>
      <c r="J1294" s="6">
        <v>0</v>
      </c>
      <c r="K1294" s="6">
        <v>430000000</v>
      </c>
      <c r="L1294" s="5" t="s">
        <v>40</v>
      </c>
      <c r="M1294" s="6" t="s">
        <v>94</v>
      </c>
      <c r="N1294" s="6" t="s">
        <v>73</v>
      </c>
      <c r="O1294" s="6" t="s">
        <v>43</v>
      </c>
      <c r="P1294" s="6" t="s">
        <v>84</v>
      </c>
      <c r="Q1294" s="6" t="s">
        <v>51</v>
      </c>
      <c r="R1294" s="6" t="s">
        <v>85</v>
      </c>
      <c r="S1294" s="6" t="s">
        <v>86</v>
      </c>
      <c r="T1294" s="41">
        <v>50</v>
      </c>
      <c r="U1294" s="41">
        <v>590</v>
      </c>
      <c r="V1294" s="41">
        <f t="shared" si="95"/>
        <v>29500</v>
      </c>
      <c r="W1294" s="41">
        <f t="shared" si="96"/>
        <v>33040</v>
      </c>
      <c r="X1294" s="6"/>
      <c r="Y1294" s="6">
        <v>2016</v>
      </c>
      <c r="Z1294" s="42"/>
    </row>
    <row r="1295" spans="1:26" ht="51" x14ac:dyDescent="0.2">
      <c r="A1295" s="6" t="s">
        <v>5373</v>
      </c>
      <c r="B1295" s="5" t="s">
        <v>32</v>
      </c>
      <c r="C1295" s="5" t="s">
        <v>962</v>
      </c>
      <c r="D1295" s="5" t="s">
        <v>963</v>
      </c>
      <c r="E1295" s="5" t="s">
        <v>5374</v>
      </c>
      <c r="F1295" s="5" t="s">
        <v>965</v>
      </c>
      <c r="G1295" s="5" t="s">
        <v>5375</v>
      </c>
      <c r="H1295" s="5" t="s">
        <v>5376</v>
      </c>
      <c r="I1295" s="6" t="s">
        <v>47</v>
      </c>
      <c r="J1295" s="6">
        <v>65</v>
      </c>
      <c r="K1295" s="6">
        <v>430000000</v>
      </c>
      <c r="L1295" s="5" t="s">
        <v>40</v>
      </c>
      <c r="M1295" s="6" t="s">
        <v>41</v>
      </c>
      <c r="N1295" s="6" t="s">
        <v>73</v>
      </c>
      <c r="O1295" s="6" t="s">
        <v>43</v>
      </c>
      <c r="P1295" s="6" t="s">
        <v>84</v>
      </c>
      <c r="Q1295" s="6" t="s">
        <v>45</v>
      </c>
      <c r="R1295" s="6" t="s">
        <v>96</v>
      </c>
      <c r="S1295" s="6" t="s">
        <v>5377</v>
      </c>
      <c r="T1295" s="41">
        <v>3</v>
      </c>
      <c r="U1295" s="41">
        <v>224910</v>
      </c>
      <c r="V1295" s="41"/>
      <c r="W1295" s="41"/>
      <c r="X1295" s="6" t="s">
        <v>47</v>
      </c>
      <c r="Y1295" s="6">
        <v>2016</v>
      </c>
      <c r="Z1295" s="5"/>
    </row>
    <row r="1296" spans="1:26" ht="51" x14ac:dyDescent="0.2">
      <c r="A1296" s="6" t="s">
        <v>5378</v>
      </c>
      <c r="B1296" s="5" t="s">
        <v>32</v>
      </c>
      <c r="C1296" s="5" t="s">
        <v>962</v>
      </c>
      <c r="D1296" s="5" t="s">
        <v>963</v>
      </c>
      <c r="E1296" s="5" t="s">
        <v>5374</v>
      </c>
      <c r="F1296" s="5" t="s">
        <v>965</v>
      </c>
      <c r="G1296" s="5" t="s">
        <v>5375</v>
      </c>
      <c r="H1296" s="5" t="s">
        <v>5376</v>
      </c>
      <c r="I1296" s="6" t="s">
        <v>47</v>
      </c>
      <c r="J1296" s="6">
        <v>65</v>
      </c>
      <c r="K1296" s="6">
        <v>430000000</v>
      </c>
      <c r="L1296" s="5" t="s">
        <v>40</v>
      </c>
      <c r="M1296" s="6" t="s">
        <v>591</v>
      </c>
      <c r="N1296" s="6" t="s">
        <v>73</v>
      </c>
      <c r="O1296" s="6" t="s">
        <v>43</v>
      </c>
      <c r="P1296" s="6" t="s">
        <v>84</v>
      </c>
      <c r="Q1296" s="6" t="s">
        <v>45</v>
      </c>
      <c r="R1296" s="6" t="s">
        <v>96</v>
      </c>
      <c r="S1296" s="6" t="s">
        <v>5377</v>
      </c>
      <c r="T1296" s="41">
        <v>3</v>
      </c>
      <c r="U1296" s="41">
        <v>450000</v>
      </c>
      <c r="V1296" s="41">
        <f>T1296*U1296</f>
        <v>1350000</v>
      </c>
      <c r="W1296" s="41">
        <f>V1296*1.12</f>
        <v>1512000.0000000002</v>
      </c>
      <c r="X1296" s="6" t="s">
        <v>47</v>
      </c>
      <c r="Y1296" s="6">
        <v>2016</v>
      </c>
      <c r="Z1296" s="6" t="s">
        <v>567</v>
      </c>
    </row>
    <row r="1297" spans="1:26" ht="51" x14ac:dyDescent="0.2">
      <c r="A1297" s="6" t="s">
        <v>5379</v>
      </c>
      <c r="B1297" s="5" t="s">
        <v>32</v>
      </c>
      <c r="C1297" s="5" t="s">
        <v>1039</v>
      </c>
      <c r="D1297" s="5" t="s">
        <v>1040</v>
      </c>
      <c r="E1297" s="5" t="s">
        <v>5380</v>
      </c>
      <c r="F1297" s="5" t="s">
        <v>1042</v>
      </c>
      <c r="G1297" s="5" t="s">
        <v>5381</v>
      </c>
      <c r="H1297" s="5" t="s">
        <v>5382</v>
      </c>
      <c r="I1297" s="6" t="s">
        <v>47</v>
      </c>
      <c r="J1297" s="6">
        <v>0</v>
      </c>
      <c r="K1297" s="6">
        <v>430000000</v>
      </c>
      <c r="L1297" s="5" t="s">
        <v>40</v>
      </c>
      <c r="M1297" s="6" t="s">
        <v>41</v>
      </c>
      <c r="N1297" s="6" t="s">
        <v>73</v>
      </c>
      <c r="O1297" s="6" t="s">
        <v>43</v>
      </c>
      <c r="P1297" s="6" t="s">
        <v>84</v>
      </c>
      <c r="Q1297" s="6" t="s">
        <v>51</v>
      </c>
      <c r="R1297" s="6" t="s">
        <v>96</v>
      </c>
      <c r="S1297" s="6" t="s">
        <v>97</v>
      </c>
      <c r="T1297" s="41">
        <v>2</v>
      </c>
      <c r="U1297" s="41">
        <v>2455650</v>
      </c>
      <c r="V1297" s="41"/>
      <c r="W1297" s="41"/>
      <c r="X1297" s="6"/>
      <c r="Y1297" s="6">
        <v>2016</v>
      </c>
      <c r="Z1297" s="6" t="s">
        <v>1629</v>
      </c>
    </row>
    <row r="1298" spans="1:26" ht="51" x14ac:dyDescent="0.2">
      <c r="A1298" s="6" t="s">
        <v>5383</v>
      </c>
      <c r="B1298" s="5" t="s">
        <v>32</v>
      </c>
      <c r="C1298" s="5" t="s">
        <v>3131</v>
      </c>
      <c r="D1298" s="5" t="s">
        <v>3132</v>
      </c>
      <c r="E1298" s="5" t="s">
        <v>4856</v>
      </c>
      <c r="F1298" s="5" t="s">
        <v>3134</v>
      </c>
      <c r="G1298" s="5" t="s">
        <v>5384</v>
      </c>
      <c r="H1298" s="5" t="s">
        <v>5385</v>
      </c>
      <c r="I1298" s="6" t="s">
        <v>39</v>
      </c>
      <c r="J1298" s="6">
        <v>0</v>
      </c>
      <c r="K1298" s="6">
        <v>430000000</v>
      </c>
      <c r="L1298" s="5" t="s">
        <v>40</v>
      </c>
      <c r="M1298" s="6" t="s">
        <v>41</v>
      </c>
      <c r="N1298" s="6" t="s">
        <v>73</v>
      </c>
      <c r="O1298" s="6" t="s">
        <v>43</v>
      </c>
      <c r="P1298" s="6" t="s">
        <v>84</v>
      </c>
      <c r="Q1298" s="6" t="s">
        <v>51</v>
      </c>
      <c r="R1298" s="6">
        <v>166</v>
      </c>
      <c r="S1298" s="6" t="s">
        <v>152</v>
      </c>
      <c r="T1298" s="41">
        <v>30</v>
      </c>
      <c r="U1298" s="41">
        <v>657</v>
      </c>
      <c r="V1298" s="41">
        <f t="shared" ref="V1298:V1310" si="97">T1298*U1298</f>
        <v>19710</v>
      </c>
      <c r="W1298" s="41">
        <f t="shared" ref="W1298:W1310" si="98">V1298*1.12</f>
        <v>22075.200000000001</v>
      </c>
      <c r="X1298" s="6"/>
      <c r="Y1298" s="6">
        <v>2016</v>
      </c>
      <c r="Z1298" s="42"/>
    </row>
    <row r="1299" spans="1:26" ht="51" x14ac:dyDescent="0.2">
      <c r="A1299" s="6" t="s">
        <v>5386</v>
      </c>
      <c r="B1299" s="5" t="s">
        <v>32</v>
      </c>
      <c r="C1299" s="5" t="s">
        <v>5387</v>
      </c>
      <c r="D1299" s="5" t="s">
        <v>1191</v>
      </c>
      <c r="E1299" s="5" t="s">
        <v>3583</v>
      </c>
      <c r="F1299" s="5" t="s">
        <v>5388</v>
      </c>
      <c r="G1299" s="5" t="s">
        <v>5389</v>
      </c>
      <c r="H1299" s="5" t="s">
        <v>5390</v>
      </c>
      <c r="I1299" s="6" t="s">
        <v>39</v>
      </c>
      <c r="J1299" s="6">
        <v>0</v>
      </c>
      <c r="K1299" s="6">
        <v>430000000</v>
      </c>
      <c r="L1299" s="5" t="s">
        <v>40</v>
      </c>
      <c r="M1299" s="6" t="s">
        <v>41</v>
      </c>
      <c r="N1299" s="6" t="s">
        <v>73</v>
      </c>
      <c r="O1299" s="6" t="s">
        <v>43</v>
      </c>
      <c r="P1299" s="6" t="s">
        <v>84</v>
      </c>
      <c r="Q1299" s="6" t="s">
        <v>51</v>
      </c>
      <c r="R1299" s="6" t="s">
        <v>96</v>
      </c>
      <c r="S1299" s="6" t="s">
        <v>97</v>
      </c>
      <c r="T1299" s="41">
        <v>10</v>
      </c>
      <c r="U1299" s="41">
        <v>109</v>
      </c>
      <c r="V1299" s="41">
        <f t="shared" si="97"/>
        <v>1090</v>
      </c>
      <c r="W1299" s="41">
        <f t="shared" si="98"/>
        <v>1220.8000000000002</v>
      </c>
      <c r="X1299" s="6"/>
      <c r="Y1299" s="6">
        <v>2016</v>
      </c>
      <c r="Z1299" s="42"/>
    </row>
    <row r="1300" spans="1:26" ht="51" x14ac:dyDescent="0.2">
      <c r="A1300" s="6" t="s">
        <v>5391</v>
      </c>
      <c r="B1300" s="5" t="s">
        <v>32</v>
      </c>
      <c r="C1300" s="5" t="s">
        <v>5387</v>
      </c>
      <c r="D1300" s="5" t="s">
        <v>1191</v>
      </c>
      <c r="E1300" s="5" t="s">
        <v>3583</v>
      </c>
      <c r="F1300" s="5" t="s">
        <v>5388</v>
      </c>
      <c r="G1300" s="5" t="s">
        <v>5392</v>
      </c>
      <c r="H1300" s="5" t="s">
        <v>5393</v>
      </c>
      <c r="I1300" s="6" t="s">
        <v>39</v>
      </c>
      <c r="J1300" s="6">
        <v>0</v>
      </c>
      <c r="K1300" s="6">
        <v>430000000</v>
      </c>
      <c r="L1300" s="5" t="s">
        <v>40</v>
      </c>
      <c r="M1300" s="6" t="s">
        <v>41</v>
      </c>
      <c r="N1300" s="6" t="s">
        <v>73</v>
      </c>
      <c r="O1300" s="6" t="s">
        <v>43</v>
      </c>
      <c r="P1300" s="6" t="s">
        <v>84</v>
      </c>
      <c r="Q1300" s="6" t="s">
        <v>51</v>
      </c>
      <c r="R1300" s="6" t="s">
        <v>96</v>
      </c>
      <c r="S1300" s="6" t="s">
        <v>97</v>
      </c>
      <c r="T1300" s="41">
        <v>10</v>
      </c>
      <c r="U1300" s="41">
        <v>129</v>
      </c>
      <c r="V1300" s="41">
        <f t="shared" si="97"/>
        <v>1290</v>
      </c>
      <c r="W1300" s="41">
        <f t="shared" si="98"/>
        <v>1444.8000000000002</v>
      </c>
      <c r="X1300" s="6"/>
      <c r="Y1300" s="6">
        <v>2016</v>
      </c>
      <c r="Z1300" s="42"/>
    </row>
    <row r="1301" spans="1:26" ht="51" x14ac:dyDescent="0.2">
      <c r="A1301" s="6" t="s">
        <v>5394</v>
      </c>
      <c r="B1301" s="5" t="s">
        <v>32</v>
      </c>
      <c r="C1301" s="5" t="s">
        <v>5387</v>
      </c>
      <c r="D1301" s="5" t="s">
        <v>1191</v>
      </c>
      <c r="E1301" s="5" t="s">
        <v>3583</v>
      </c>
      <c r="F1301" s="5" t="s">
        <v>5388</v>
      </c>
      <c r="G1301" s="5" t="s">
        <v>5395</v>
      </c>
      <c r="H1301" s="5" t="s">
        <v>5396</v>
      </c>
      <c r="I1301" s="6" t="s">
        <v>39</v>
      </c>
      <c r="J1301" s="6">
        <v>0</v>
      </c>
      <c r="K1301" s="6">
        <v>430000000</v>
      </c>
      <c r="L1301" s="5" t="s">
        <v>40</v>
      </c>
      <c r="M1301" s="6" t="s">
        <v>41</v>
      </c>
      <c r="N1301" s="6" t="s">
        <v>73</v>
      </c>
      <c r="O1301" s="6" t="s">
        <v>43</v>
      </c>
      <c r="P1301" s="6" t="s">
        <v>84</v>
      </c>
      <c r="Q1301" s="6" t="s">
        <v>51</v>
      </c>
      <c r="R1301" s="6" t="s">
        <v>96</v>
      </c>
      <c r="S1301" s="6" t="s">
        <v>97</v>
      </c>
      <c r="T1301" s="41">
        <v>10</v>
      </c>
      <c r="U1301" s="41">
        <v>139</v>
      </c>
      <c r="V1301" s="41">
        <f t="shared" si="97"/>
        <v>1390</v>
      </c>
      <c r="W1301" s="41">
        <f t="shared" si="98"/>
        <v>1556.8000000000002</v>
      </c>
      <c r="X1301" s="6"/>
      <c r="Y1301" s="6">
        <v>2016</v>
      </c>
      <c r="Z1301" s="42"/>
    </row>
    <row r="1302" spans="1:26" ht="51" x14ac:dyDescent="0.2">
      <c r="A1302" s="6" t="s">
        <v>5397</v>
      </c>
      <c r="B1302" s="5" t="s">
        <v>32</v>
      </c>
      <c r="C1302" s="5" t="s">
        <v>5387</v>
      </c>
      <c r="D1302" s="5" t="s">
        <v>1191</v>
      </c>
      <c r="E1302" s="5" t="s">
        <v>3583</v>
      </c>
      <c r="F1302" s="5" t="s">
        <v>5388</v>
      </c>
      <c r="G1302" s="5" t="s">
        <v>5398</v>
      </c>
      <c r="H1302" s="5" t="s">
        <v>5399</v>
      </c>
      <c r="I1302" s="6" t="s">
        <v>39</v>
      </c>
      <c r="J1302" s="6">
        <v>0</v>
      </c>
      <c r="K1302" s="6">
        <v>430000000</v>
      </c>
      <c r="L1302" s="5" t="s">
        <v>40</v>
      </c>
      <c r="M1302" s="6" t="s">
        <v>41</v>
      </c>
      <c r="N1302" s="6" t="s">
        <v>73</v>
      </c>
      <c r="O1302" s="6" t="s">
        <v>43</v>
      </c>
      <c r="P1302" s="6" t="s">
        <v>84</v>
      </c>
      <c r="Q1302" s="6" t="s">
        <v>51</v>
      </c>
      <c r="R1302" s="6" t="s">
        <v>96</v>
      </c>
      <c r="S1302" s="6" t="s">
        <v>97</v>
      </c>
      <c r="T1302" s="41">
        <v>10</v>
      </c>
      <c r="U1302" s="41">
        <v>149</v>
      </c>
      <c r="V1302" s="41">
        <f t="shared" si="97"/>
        <v>1490</v>
      </c>
      <c r="W1302" s="41">
        <f t="shared" si="98"/>
        <v>1668.8000000000002</v>
      </c>
      <c r="X1302" s="6"/>
      <c r="Y1302" s="6">
        <v>2016</v>
      </c>
      <c r="Z1302" s="42"/>
    </row>
    <row r="1303" spans="1:26" ht="76.5" x14ac:dyDescent="0.2">
      <c r="A1303" s="6" t="s">
        <v>5400</v>
      </c>
      <c r="B1303" s="5" t="s">
        <v>32</v>
      </c>
      <c r="C1303" s="5" t="s">
        <v>2104</v>
      </c>
      <c r="D1303" s="5" t="s">
        <v>2105</v>
      </c>
      <c r="E1303" s="5" t="s">
        <v>5401</v>
      </c>
      <c r="F1303" s="5" t="s">
        <v>2107</v>
      </c>
      <c r="G1303" s="5" t="s">
        <v>5402</v>
      </c>
      <c r="H1303" s="5" t="s">
        <v>5403</v>
      </c>
      <c r="I1303" s="6" t="s">
        <v>47</v>
      </c>
      <c r="J1303" s="6">
        <v>0</v>
      </c>
      <c r="K1303" s="6">
        <v>430000000</v>
      </c>
      <c r="L1303" s="5" t="s">
        <v>40</v>
      </c>
      <c r="M1303" s="6" t="s">
        <v>41</v>
      </c>
      <c r="N1303" s="6" t="s">
        <v>73</v>
      </c>
      <c r="O1303" s="6" t="s">
        <v>43</v>
      </c>
      <c r="P1303" s="6" t="s">
        <v>84</v>
      </c>
      <c r="Q1303" s="6" t="s">
        <v>51</v>
      </c>
      <c r="R1303" s="6" t="s">
        <v>75</v>
      </c>
      <c r="S1303" s="6" t="s">
        <v>76</v>
      </c>
      <c r="T1303" s="41">
        <v>1</v>
      </c>
      <c r="U1303" s="41">
        <v>712665</v>
      </c>
      <c r="V1303" s="41">
        <f t="shared" si="97"/>
        <v>712665</v>
      </c>
      <c r="W1303" s="41">
        <f t="shared" si="98"/>
        <v>798184.8</v>
      </c>
      <c r="X1303" s="6"/>
      <c r="Y1303" s="6">
        <v>2016</v>
      </c>
      <c r="Z1303" s="42"/>
    </row>
    <row r="1304" spans="1:26" ht="76.5" x14ac:dyDescent="0.2">
      <c r="A1304" s="6" t="s">
        <v>5404</v>
      </c>
      <c r="B1304" s="5" t="s">
        <v>32</v>
      </c>
      <c r="C1304" s="5" t="s">
        <v>2104</v>
      </c>
      <c r="D1304" s="5" t="s">
        <v>2105</v>
      </c>
      <c r="E1304" s="5" t="s">
        <v>5405</v>
      </c>
      <c r="F1304" s="5" t="s">
        <v>2107</v>
      </c>
      <c r="G1304" s="5" t="s">
        <v>5406</v>
      </c>
      <c r="H1304" s="5" t="s">
        <v>5407</v>
      </c>
      <c r="I1304" s="6" t="s">
        <v>47</v>
      </c>
      <c r="J1304" s="6">
        <v>0</v>
      </c>
      <c r="K1304" s="6">
        <v>430000000</v>
      </c>
      <c r="L1304" s="5" t="s">
        <v>40</v>
      </c>
      <c r="M1304" s="6" t="s">
        <v>41</v>
      </c>
      <c r="N1304" s="6" t="s">
        <v>73</v>
      </c>
      <c r="O1304" s="6" t="s">
        <v>43</v>
      </c>
      <c r="P1304" s="6" t="s">
        <v>84</v>
      </c>
      <c r="Q1304" s="6" t="s">
        <v>51</v>
      </c>
      <c r="R1304" s="6" t="s">
        <v>75</v>
      </c>
      <c r="S1304" s="6" t="s">
        <v>76</v>
      </c>
      <c r="T1304" s="41">
        <v>1</v>
      </c>
      <c r="U1304" s="41">
        <v>923400</v>
      </c>
      <c r="V1304" s="41">
        <f t="shared" si="97"/>
        <v>923400</v>
      </c>
      <c r="W1304" s="41">
        <f t="shared" si="98"/>
        <v>1034208.0000000001</v>
      </c>
      <c r="X1304" s="6"/>
      <c r="Y1304" s="6">
        <v>2016</v>
      </c>
      <c r="Z1304" s="42"/>
    </row>
    <row r="1305" spans="1:26" ht="51" x14ac:dyDescent="0.2">
      <c r="A1305" s="6" t="s">
        <v>5408</v>
      </c>
      <c r="B1305" s="5" t="s">
        <v>32</v>
      </c>
      <c r="C1305" s="5" t="s">
        <v>5409</v>
      </c>
      <c r="D1305" s="5" t="s">
        <v>5410</v>
      </c>
      <c r="E1305" s="5" t="s">
        <v>5411</v>
      </c>
      <c r="F1305" s="5" t="s">
        <v>5412</v>
      </c>
      <c r="G1305" s="5" t="s">
        <v>5413</v>
      </c>
      <c r="H1305" s="5" t="s">
        <v>5414</v>
      </c>
      <c r="I1305" s="6" t="s">
        <v>39</v>
      </c>
      <c r="J1305" s="6">
        <v>0</v>
      </c>
      <c r="K1305" s="6">
        <v>430000000</v>
      </c>
      <c r="L1305" s="5" t="s">
        <v>40</v>
      </c>
      <c r="M1305" s="6" t="s">
        <v>94</v>
      </c>
      <c r="N1305" s="6" t="s">
        <v>73</v>
      </c>
      <c r="O1305" s="6" t="s">
        <v>43</v>
      </c>
      <c r="P1305" s="6" t="s">
        <v>84</v>
      </c>
      <c r="Q1305" s="6" t="s">
        <v>51</v>
      </c>
      <c r="R1305" s="6">
        <v>112</v>
      </c>
      <c r="S1305" s="6" t="s">
        <v>1730</v>
      </c>
      <c r="T1305" s="41">
        <v>11000</v>
      </c>
      <c r="U1305" s="41">
        <v>129.46428571428601</v>
      </c>
      <c r="V1305" s="41">
        <f t="shared" si="97"/>
        <v>1424107.142857146</v>
      </c>
      <c r="W1305" s="41">
        <f t="shared" si="98"/>
        <v>1595000.0000000037</v>
      </c>
      <c r="X1305" s="6"/>
      <c r="Y1305" s="6">
        <v>2016</v>
      </c>
      <c r="Z1305" s="42"/>
    </row>
    <row r="1306" spans="1:26" ht="51" x14ac:dyDescent="0.2">
      <c r="A1306" s="6" t="s">
        <v>5415</v>
      </c>
      <c r="B1306" s="5" t="s">
        <v>32</v>
      </c>
      <c r="C1306" s="5" t="s">
        <v>5416</v>
      </c>
      <c r="D1306" s="5" t="s">
        <v>1527</v>
      </c>
      <c r="E1306" s="5" t="s">
        <v>5417</v>
      </c>
      <c r="F1306" s="5" t="s">
        <v>5418</v>
      </c>
      <c r="G1306" s="5" t="s">
        <v>5419</v>
      </c>
      <c r="H1306" s="5" t="s">
        <v>5420</v>
      </c>
      <c r="I1306" s="6" t="s">
        <v>60</v>
      </c>
      <c r="J1306" s="6">
        <v>0</v>
      </c>
      <c r="K1306" s="6">
        <v>430000000</v>
      </c>
      <c r="L1306" s="5" t="s">
        <v>40</v>
      </c>
      <c r="M1306" s="6" t="s">
        <v>41</v>
      </c>
      <c r="N1306" s="6" t="s">
        <v>73</v>
      </c>
      <c r="O1306" s="6" t="s">
        <v>43</v>
      </c>
      <c r="P1306" s="6" t="s">
        <v>84</v>
      </c>
      <c r="Q1306" s="6" t="s">
        <v>51</v>
      </c>
      <c r="R1306" s="6" t="s">
        <v>231</v>
      </c>
      <c r="S1306" s="6" t="s">
        <v>232</v>
      </c>
      <c r="T1306" s="41">
        <v>8</v>
      </c>
      <c r="U1306" s="41">
        <v>114433.29</v>
      </c>
      <c r="V1306" s="41">
        <f t="shared" si="97"/>
        <v>915466.32</v>
      </c>
      <c r="W1306" s="41">
        <f t="shared" si="98"/>
        <v>1025322.2784000001</v>
      </c>
      <c r="X1306" s="6"/>
      <c r="Y1306" s="6">
        <v>2016</v>
      </c>
      <c r="Z1306" s="42"/>
    </row>
    <row r="1307" spans="1:26" ht="51" x14ac:dyDescent="0.2">
      <c r="A1307" s="6" t="s">
        <v>5421</v>
      </c>
      <c r="B1307" s="5" t="s">
        <v>32</v>
      </c>
      <c r="C1307" s="5" t="s">
        <v>5422</v>
      </c>
      <c r="D1307" s="5" t="s">
        <v>1211</v>
      </c>
      <c r="E1307" s="5" t="s">
        <v>5423</v>
      </c>
      <c r="F1307" s="5" t="s">
        <v>5424</v>
      </c>
      <c r="G1307" s="5" t="s">
        <v>5425</v>
      </c>
      <c r="H1307" s="5" t="s">
        <v>5426</v>
      </c>
      <c r="I1307" s="6" t="s">
        <v>60</v>
      </c>
      <c r="J1307" s="6">
        <v>0</v>
      </c>
      <c r="K1307" s="6">
        <v>430000000</v>
      </c>
      <c r="L1307" s="5" t="s">
        <v>40</v>
      </c>
      <c r="M1307" s="6" t="s">
        <v>41</v>
      </c>
      <c r="N1307" s="6" t="s">
        <v>73</v>
      </c>
      <c r="O1307" s="6" t="s">
        <v>43</v>
      </c>
      <c r="P1307" s="6" t="s">
        <v>84</v>
      </c>
      <c r="Q1307" s="6" t="s">
        <v>51</v>
      </c>
      <c r="R1307" s="6" t="s">
        <v>231</v>
      </c>
      <c r="S1307" s="6" t="s">
        <v>232</v>
      </c>
      <c r="T1307" s="41">
        <v>8</v>
      </c>
      <c r="U1307" s="41">
        <v>138893.4</v>
      </c>
      <c r="V1307" s="41">
        <f t="shared" si="97"/>
        <v>1111147.2</v>
      </c>
      <c r="W1307" s="41">
        <f t="shared" si="98"/>
        <v>1244484.8640000001</v>
      </c>
      <c r="X1307" s="6"/>
      <c r="Y1307" s="6">
        <v>2016</v>
      </c>
      <c r="Z1307" s="42"/>
    </row>
    <row r="1308" spans="1:26" ht="51" x14ac:dyDescent="0.2">
      <c r="A1308" s="6" t="s">
        <v>5427</v>
      </c>
      <c r="B1308" s="5" t="s">
        <v>32</v>
      </c>
      <c r="C1308" s="5" t="s">
        <v>5428</v>
      </c>
      <c r="D1308" s="5" t="s">
        <v>5429</v>
      </c>
      <c r="E1308" s="5" t="s">
        <v>5430</v>
      </c>
      <c r="F1308" s="5" t="s">
        <v>5431</v>
      </c>
      <c r="G1308" s="5" t="s">
        <v>5432</v>
      </c>
      <c r="H1308" s="5" t="s">
        <v>5433</v>
      </c>
      <c r="I1308" s="6" t="s">
        <v>60</v>
      </c>
      <c r="J1308" s="6">
        <v>0</v>
      </c>
      <c r="K1308" s="6">
        <v>430000000</v>
      </c>
      <c r="L1308" s="5" t="s">
        <v>40</v>
      </c>
      <c r="M1308" s="6" t="s">
        <v>41</v>
      </c>
      <c r="N1308" s="6" t="s">
        <v>73</v>
      </c>
      <c r="O1308" s="6" t="s">
        <v>43</v>
      </c>
      <c r="P1308" s="6" t="s">
        <v>84</v>
      </c>
      <c r="Q1308" s="6" t="s">
        <v>51</v>
      </c>
      <c r="R1308" s="6">
        <v>166</v>
      </c>
      <c r="S1308" s="6" t="s">
        <v>152</v>
      </c>
      <c r="T1308" s="41">
        <v>0.1</v>
      </c>
      <c r="U1308" s="41">
        <v>67500</v>
      </c>
      <c r="V1308" s="41">
        <f t="shared" si="97"/>
        <v>6750</v>
      </c>
      <c r="W1308" s="41">
        <f t="shared" si="98"/>
        <v>7560.0000000000009</v>
      </c>
      <c r="X1308" s="6"/>
      <c r="Y1308" s="6">
        <v>2016</v>
      </c>
      <c r="Z1308" s="42"/>
    </row>
    <row r="1309" spans="1:26" ht="63.75" x14ac:dyDescent="0.2">
      <c r="A1309" s="6" t="s">
        <v>5434</v>
      </c>
      <c r="B1309" s="5" t="s">
        <v>32</v>
      </c>
      <c r="C1309" s="5" t="s">
        <v>5435</v>
      </c>
      <c r="D1309" s="5" t="s">
        <v>5436</v>
      </c>
      <c r="E1309" s="5" t="s">
        <v>5437</v>
      </c>
      <c r="F1309" s="5" t="s">
        <v>5438</v>
      </c>
      <c r="G1309" s="5" t="s">
        <v>5439</v>
      </c>
      <c r="H1309" s="5" t="s">
        <v>5440</v>
      </c>
      <c r="I1309" s="6" t="s">
        <v>60</v>
      </c>
      <c r="J1309" s="6">
        <v>0</v>
      </c>
      <c r="K1309" s="6">
        <v>430000000</v>
      </c>
      <c r="L1309" s="5" t="s">
        <v>40</v>
      </c>
      <c r="M1309" s="6" t="s">
        <v>41</v>
      </c>
      <c r="N1309" s="6" t="s">
        <v>73</v>
      </c>
      <c r="O1309" s="6" t="s">
        <v>43</v>
      </c>
      <c r="P1309" s="6" t="s">
        <v>84</v>
      </c>
      <c r="Q1309" s="6" t="s">
        <v>51</v>
      </c>
      <c r="R1309" s="6" t="s">
        <v>1490</v>
      </c>
      <c r="S1309" s="6" t="s">
        <v>1491</v>
      </c>
      <c r="T1309" s="41">
        <v>1</v>
      </c>
      <c r="U1309" s="41">
        <v>703215</v>
      </c>
      <c r="V1309" s="41">
        <f t="shared" si="97"/>
        <v>703215</v>
      </c>
      <c r="W1309" s="41">
        <f t="shared" si="98"/>
        <v>787600.8</v>
      </c>
      <c r="X1309" s="6"/>
      <c r="Y1309" s="6">
        <v>2016</v>
      </c>
      <c r="Z1309" s="42"/>
    </row>
    <row r="1310" spans="1:26" ht="78" x14ac:dyDescent="0.2">
      <c r="A1310" s="6" t="s">
        <v>5441</v>
      </c>
      <c r="B1310" s="5" t="s">
        <v>32</v>
      </c>
      <c r="C1310" s="5" t="s">
        <v>5435</v>
      </c>
      <c r="D1310" s="5" t="s">
        <v>5436</v>
      </c>
      <c r="E1310" s="5" t="s">
        <v>5442</v>
      </c>
      <c r="F1310" s="5" t="s">
        <v>5438</v>
      </c>
      <c r="G1310" s="5" t="s">
        <v>5443</v>
      </c>
      <c r="H1310" s="5" t="s">
        <v>12947</v>
      </c>
      <c r="I1310" s="6" t="s">
        <v>60</v>
      </c>
      <c r="J1310" s="6">
        <v>0</v>
      </c>
      <c r="K1310" s="6">
        <v>430000000</v>
      </c>
      <c r="L1310" s="5" t="s">
        <v>40</v>
      </c>
      <c r="M1310" s="6" t="s">
        <v>41</v>
      </c>
      <c r="N1310" s="6" t="s">
        <v>73</v>
      </c>
      <c r="O1310" s="6" t="s">
        <v>43</v>
      </c>
      <c r="P1310" s="6" t="s">
        <v>84</v>
      </c>
      <c r="Q1310" s="6" t="s">
        <v>51</v>
      </c>
      <c r="R1310" s="6" t="s">
        <v>1490</v>
      </c>
      <c r="S1310" s="6" t="s">
        <v>1491</v>
      </c>
      <c r="T1310" s="41">
        <v>1</v>
      </c>
      <c r="U1310" s="41">
        <v>703215</v>
      </c>
      <c r="V1310" s="41">
        <f t="shared" si="97"/>
        <v>703215</v>
      </c>
      <c r="W1310" s="41">
        <f t="shared" si="98"/>
        <v>787600.8</v>
      </c>
      <c r="X1310" s="6"/>
      <c r="Y1310" s="6">
        <v>2016</v>
      </c>
      <c r="Z1310" s="42"/>
    </row>
    <row r="1311" spans="1:26" ht="51" x14ac:dyDescent="0.2">
      <c r="A1311" s="6" t="s">
        <v>5444</v>
      </c>
      <c r="B1311" s="5" t="s">
        <v>32</v>
      </c>
      <c r="C1311" s="5" t="s">
        <v>5445</v>
      </c>
      <c r="D1311" s="5" t="s">
        <v>5446</v>
      </c>
      <c r="E1311" s="5" t="s">
        <v>5447</v>
      </c>
      <c r="F1311" s="5" t="s">
        <v>5448</v>
      </c>
      <c r="G1311" s="5" t="s">
        <v>5449</v>
      </c>
      <c r="H1311" s="5" t="s">
        <v>5450</v>
      </c>
      <c r="I1311" s="6" t="s">
        <v>39</v>
      </c>
      <c r="J1311" s="6">
        <v>0</v>
      </c>
      <c r="K1311" s="6">
        <v>430000000</v>
      </c>
      <c r="L1311" s="5" t="s">
        <v>40</v>
      </c>
      <c r="M1311" s="6" t="s">
        <v>94</v>
      </c>
      <c r="N1311" s="6" t="s">
        <v>73</v>
      </c>
      <c r="O1311" s="6" t="s">
        <v>43</v>
      </c>
      <c r="P1311" s="6" t="s">
        <v>84</v>
      </c>
      <c r="Q1311" s="6" t="s">
        <v>45</v>
      </c>
      <c r="R1311" s="6" t="s">
        <v>1490</v>
      </c>
      <c r="S1311" s="6" t="s">
        <v>1491</v>
      </c>
      <c r="T1311" s="41">
        <v>10</v>
      </c>
      <c r="U1311" s="41">
        <v>57268.876499999998</v>
      </c>
      <c r="V1311" s="41"/>
      <c r="W1311" s="41"/>
      <c r="X1311" s="6" t="s">
        <v>47</v>
      </c>
      <c r="Y1311" s="6">
        <v>2016</v>
      </c>
      <c r="Z1311" s="5"/>
    </row>
    <row r="1312" spans="1:26" ht="51" x14ac:dyDescent="0.2">
      <c r="A1312" s="6" t="s">
        <v>5451</v>
      </c>
      <c r="B1312" s="5" t="s">
        <v>32</v>
      </c>
      <c r="C1312" s="5" t="s">
        <v>5445</v>
      </c>
      <c r="D1312" s="5" t="s">
        <v>5446</v>
      </c>
      <c r="E1312" s="5" t="s">
        <v>5447</v>
      </c>
      <c r="F1312" s="5" t="s">
        <v>5448</v>
      </c>
      <c r="G1312" s="5" t="s">
        <v>5449</v>
      </c>
      <c r="H1312" s="5" t="s">
        <v>5450</v>
      </c>
      <c r="I1312" s="6" t="s">
        <v>39</v>
      </c>
      <c r="J1312" s="6">
        <v>0</v>
      </c>
      <c r="K1312" s="6">
        <v>430000000</v>
      </c>
      <c r="L1312" s="5" t="s">
        <v>40</v>
      </c>
      <c r="M1312" s="6" t="s">
        <v>94</v>
      </c>
      <c r="N1312" s="6" t="s">
        <v>73</v>
      </c>
      <c r="O1312" s="6" t="s">
        <v>43</v>
      </c>
      <c r="P1312" s="6" t="s">
        <v>84</v>
      </c>
      <c r="Q1312" s="6" t="s">
        <v>45</v>
      </c>
      <c r="R1312" s="6" t="s">
        <v>1490</v>
      </c>
      <c r="S1312" s="6" t="s">
        <v>1491</v>
      </c>
      <c r="T1312" s="41">
        <v>20</v>
      </c>
      <c r="U1312" s="41">
        <v>57268.876499999998</v>
      </c>
      <c r="V1312" s="41">
        <f>T1312*U1312</f>
        <v>1145377.53</v>
      </c>
      <c r="W1312" s="41">
        <f>V1312*1.12</f>
        <v>1282822.8336000002</v>
      </c>
      <c r="X1312" s="6" t="s">
        <v>47</v>
      </c>
      <c r="Y1312" s="6">
        <v>2016</v>
      </c>
      <c r="Z1312" s="6" t="s">
        <v>618</v>
      </c>
    </row>
    <row r="1313" spans="1:26" ht="51" x14ac:dyDescent="0.2">
      <c r="A1313" s="6" t="s">
        <v>5452</v>
      </c>
      <c r="B1313" s="5" t="s">
        <v>32</v>
      </c>
      <c r="C1313" s="5" t="s">
        <v>5453</v>
      </c>
      <c r="D1313" s="5" t="s">
        <v>5454</v>
      </c>
      <c r="E1313" s="5" t="s">
        <v>5455</v>
      </c>
      <c r="F1313" s="5" t="s">
        <v>5456</v>
      </c>
      <c r="G1313" s="5" t="s">
        <v>5457</v>
      </c>
      <c r="H1313" s="5" t="s">
        <v>5458</v>
      </c>
      <c r="I1313" s="6" t="s">
        <v>60</v>
      </c>
      <c r="J1313" s="6">
        <v>0</v>
      </c>
      <c r="K1313" s="6">
        <v>430000000</v>
      </c>
      <c r="L1313" s="5" t="s">
        <v>40</v>
      </c>
      <c r="M1313" s="6" t="s">
        <v>41</v>
      </c>
      <c r="N1313" s="6" t="s">
        <v>73</v>
      </c>
      <c r="O1313" s="6" t="s">
        <v>43</v>
      </c>
      <c r="P1313" s="6" t="s">
        <v>84</v>
      </c>
      <c r="Q1313" s="6" t="s">
        <v>51</v>
      </c>
      <c r="R1313" s="6" t="s">
        <v>1490</v>
      </c>
      <c r="S1313" s="6" t="s">
        <v>1491</v>
      </c>
      <c r="T1313" s="41">
        <v>10</v>
      </c>
      <c r="U1313" s="41">
        <v>94365</v>
      </c>
      <c r="V1313" s="41"/>
      <c r="W1313" s="41"/>
      <c r="X1313" s="6"/>
      <c r="Y1313" s="6">
        <v>2016</v>
      </c>
      <c r="Z1313" s="5"/>
    </row>
    <row r="1314" spans="1:26" ht="51" x14ac:dyDescent="0.2">
      <c r="A1314" s="6" t="s">
        <v>5459</v>
      </c>
      <c r="B1314" s="5" t="s">
        <v>32</v>
      </c>
      <c r="C1314" s="5" t="s">
        <v>5453</v>
      </c>
      <c r="D1314" s="5" t="s">
        <v>5454</v>
      </c>
      <c r="E1314" s="5" t="s">
        <v>5455</v>
      </c>
      <c r="F1314" s="5" t="s">
        <v>5456</v>
      </c>
      <c r="G1314" s="5" t="s">
        <v>5457</v>
      </c>
      <c r="H1314" s="5" t="s">
        <v>5458</v>
      </c>
      <c r="I1314" s="6" t="s">
        <v>60</v>
      </c>
      <c r="J1314" s="6">
        <v>0</v>
      </c>
      <c r="K1314" s="6">
        <v>430000000</v>
      </c>
      <c r="L1314" s="5" t="s">
        <v>40</v>
      </c>
      <c r="M1314" s="6" t="s">
        <v>591</v>
      </c>
      <c r="N1314" s="6" t="s">
        <v>73</v>
      </c>
      <c r="O1314" s="6" t="s">
        <v>43</v>
      </c>
      <c r="P1314" s="6" t="s">
        <v>84</v>
      </c>
      <c r="Q1314" s="6" t="s">
        <v>51</v>
      </c>
      <c r="R1314" s="6" t="s">
        <v>1490</v>
      </c>
      <c r="S1314" s="6" t="s">
        <v>1491</v>
      </c>
      <c r="T1314" s="41">
        <v>10</v>
      </c>
      <c r="U1314" s="41">
        <v>120000</v>
      </c>
      <c r="V1314" s="41">
        <f>T1314*U1314</f>
        <v>1200000</v>
      </c>
      <c r="W1314" s="41">
        <f>V1314*1.12</f>
        <v>1344000.0000000002</v>
      </c>
      <c r="X1314" s="6"/>
      <c r="Y1314" s="6">
        <v>2016</v>
      </c>
      <c r="Z1314" s="6" t="s">
        <v>567</v>
      </c>
    </row>
    <row r="1315" spans="1:26" ht="51" x14ac:dyDescent="0.2">
      <c r="A1315" s="6" t="s">
        <v>5460</v>
      </c>
      <c r="B1315" s="5" t="s">
        <v>32</v>
      </c>
      <c r="C1315" s="5" t="s">
        <v>5301</v>
      </c>
      <c r="D1315" s="5" t="s">
        <v>5302</v>
      </c>
      <c r="E1315" s="5" t="s">
        <v>5461</v>
      </c>
      <c r="F1315" s="5" t="s">
        <v>5304</v>
      </c>
      <c r="G1315" s="5" t="s">
        <v>5462</v>
      </c>
      <c r="H1315" s="5" t="s">
        <v>5463</v>
      </c>
      <c r="I1315" s="6" t="s">
        <v>60</v>
      </c>
      <c r="J1315" s="6">
        <v>0</v>
      </c>
      <c r="K1315" s="6">
        <v>430000000</v>
      </c>
      <c r="L1315" s="5" t="s">
        <v>40</v>
      </c>
      <c r="M1315" s="6" t="s">
        <v>41</v>
      </c>
      <c r="N1315" s="6" t="s">
        <v>73</v>
      </c>
      <c r="O1315" s="6" t="s">
        <v>43</v>
      </c>
      <c r="P1315" s="6" t="s">
        <v>84</v>
      </c>
      <c r="Q1315" s="6" t="s">
        <v>51</v>
      </c>
      <c r="R1315" s="6" t="s">
        <v>96</v>
      </c>
      <c r="S1315" s="6" t="s">
        <v>97</v>
      </c>
      <c r="T1315" s="41">
        <v>7</v>
      </c>
      <c r="U1315" s="41">
        <v>25920</v>
      </c>
      <c r="V1315" s="41">
        <f>T1315*U1315</f>
        <v>181440</v>
      </c>
      <c r="W1315" s="41">
        <f>V1315*1.12</f>
        <v>203212.80000000002</v>
      </c>
      <c r="X1315" s="6"/>
      <c r="Y1315" s="6">
        <v>2016</v>
      </c>
      <c r="Z1315" s="42"/>
    </row>
    <row r="1316" spans="1:26" ht="51" x14ac:dyDescent="0.2">
      <c r="A1316" s="6" t="s">
        <v>5464</v>
      </c>
      <c r="B1316" s="5" t="s">
        <v>32</v>
      </c>
      <c r="C1316" s="5" t="s">
        <v>5465</v>
      </c>
      <c r="D1316" s="5" t="s">
        <v>5466</v>
      </c>
      <c r="E1316" s="5" t="s">
        <v>5467</v>
      </c>
      <c r="F1316" s="5" t="s">
        <v>5468</v>
      </c>
      <c r="G1316" s="5" t="s">
        <v>5467</v>
      </c>
      <c r="H1316" s="5" t="s">
        <v>5469</v>
      </c>
      <c r="I1316" s="6" t="s">
        <v>60</v>
      </c>
      <c r="J1316" s="6">
        <v>0</v>
      </c>
      <c r="K1316" s="6">
        <v>430000000</v>
      </c>
      <c r="L1316" s="5" t="s">
        <v>40</v>
      </c>
      <c r="M1316" s="6" t="s">
        <v>41</v>
      </c>
      <c r="N1316" s="6" t="s">
        <v>73</v>
      </c>
      <c r="O1316" s="6" t="s">
        <v>43</v>
      </c>
      <c r="P1316" s="6" t="s">
        <v>84</v>
      </c>
      <c r="Q1316" s="6" t="s">
        <v>51</v>
      </c>
      <c r="R1316" s="6">
        <v>166</v>
      </c>
      <c r="S1316" s="6" t="s">
        <v>152</v>
      </c>
      <c r="T1316" s="41">
        <v>1</v>
      </c>
      <c r="U1316" s="41">
        <v>7222.5</v>
      </c>
      <c r="V1316" s="41">
        <f>T1316*U1316</f>
        <v>7222.5</v>
      </c>
      <c r="W1316" s="41">
        <f>V1316*1.12</f>
        <v>8089.2000000000007</v>
      </c>
      <c r="X1316" s="6"/>
      <c r="Y1316" s="6">
        <v>2016</v>
      </c>
      <c r="Z1316" s="42"/>
    </row>
    <row r="1317" spans="1:26" ht="51" x14ac:dyDescent="0.2">
      <c r="A1317" s="6" t="s">
        <v>5470</v>
      </c>
      <c r="B1317" s="5" t="s">
        <v>32</v>
      </c>
      <c r="C1317" s="5" t="s">
        <v>5471</v>
      </c>
      <c r="D1317" s="5" t="s">
        <v>5472</v>
      </c>
      <c r="E1317" s="5" t="s">
        <v>5473</v>
      </c>
      <c r="F1317" s="5" t="s">
        <v>5474</v>
      </c>
      <c r="G1317" s="5" t="s">
        <v>5475</v>
      </c>
      <c r="H1317" s="5" t="s">
        <v>5476</v>
      </c>
      <c r="I1317" s="6" t="s">
        <v>60</v>
      </c>
      <c r="J1317" s="6">
        <v>0</v>
      </c>
      <c r="K1317" s="6">
        <v>430000000</v>
      </c>
      <c r="L1317" s="5" t="s">
        <v>40</v>
      </c>
      <c r="M1317" s="6" t="s">
        <v>41</v>
      </c>
      <c r="N1317" s="6" t="s">
        <v>73</v>
      </c>
      <c r="O1317" s="6" t="s">
        <v>43</v>
      </c>
      <c r="P1317" s="6" t="s">
        <v>84</v>
      </c>
      <c r="Q1317" s="6" t="s">
        <v>51</v>
      </c>
      <c r="R1317" s="6" t="s">
        <v>231</v>
      </c>
      <c r="S1317" s="6" t="s">
        <v>232</v>
      </c>
      <c r="T1317" s="41">
        <v>0.5</v>
      </c>
      <c r="U1317" s="41">
        <v>20721.352500000001</v>
      </c>
      <c r="V1317" s="41">
        <f>T1317*U1317</f>
        <v>10360.67625</v>
      </c>
      <c r="W1317" s="41">
        <f>V1317*1.12</f>
        <v>11603.957400000001</v>
      </c>
      <c r="X1317" s="6"/>
      <c r="Y1317" s="6">
        <v>2016</v>
      </c>
      <c r="Z1317" s="42"/>
    </row>
    <row r="1318" spans="1:26" ht="51" x14ac:dyDescent="0.2">
      <c r="A1318" s="6" t="s">
        <v>5477</v>
      </c>
      <c r="B1318" s="5" t="s">
        <v>32</v>
      </c>
      <c r="C1318" s="5" t="s">
        <v>5478</v>
      </c>
      <c r="D1318" s="5" t="s">
        <v>5479</v>
      </c>
      <c r="E1318" s="5" t="s">
        <v>5480</v>
      </c>
      <c r="F1318" s="5" t="s">
        <v>5481</v>
      </c>
      <c r="G1318" s="5" t="s">
        <v>5482</v>
      </c>
      <c r="H1318" s="5" t="s">
        <v>5483</v>
      </c>
      <c r="I1318" s="6" t="s">
        <v>60</v>
      </c>
      <c r="J1318" s="6">
        <v>0</v>
      </c>
      <c r="K1318" s="6">
        <v>430000000</v>
      </c>
      <c r="L1318" s="5" t="s">
        <v>40</v>
      </c>
      <c r="M1318" s="6" t="s">
        <v>41</v>
      </c>
      <c r="N1318" s="6" t="s">
        <v>73</v>
      </c>
      <c r="O1318" s="6" t="s">
        <v>43</v>
      </c>
      <c r="P1318" s="6" t="s">
        <v>84</v>
      </c>
      <c r="Q1318" s="6" t="s">
        <v>51</v>
      </c>
      <c r="R1318" s="6" t="s">
        <v>96</v>
      </c>
      <c r="S1318" s="6" t="s">
        <v>97</v>
      </c>
      <c r="T1318" s="41">
        <v>25</v>
      </c>
      <c r="U1318" s="41">
        <v>10206</v>
      </c>
      <c r="V1318" s="41"/>
      <c r="W1318" s="41"/>
      <c r="X1318" s="6"/>
      <c r="Y1318" s="6">
        <v>2016</v>
      </c>
      <c r="Z1318" s="5"/>
    </row>
    <row r="1319" spans="1:26" ht="51" x14ac:dyDescent="0.2">
      <c r="A1319" s="6" t="s">
        <v>5484</v>
      </c>
      <c r="B1319" s="5" t="s">
        <v>32</v>
      </c>
      <c r="C1319" s="5" t="s">
        <v>5478</v>
      </c>
      <c r="D1319" s="5" t="s">
        <v>5479</v>
      </c>
      <c r="E1319" s="5" t="s">
        <v>5480</v>
      </c>
      <c r="F1319" s="5" t="s">
        <v>5481</v>
      </c>
      <c r="G1319" s="5" t="s">
        <v>5482</v>
      </c>
      <c r="H1319" s="5" t="s">
        <v>5483</v>
      </c>
      <c r="I1319" s="6" t="s">
        <v>60</v>
      </c>
      <c r="J1319" s="6">
        <v>0</v>
      </c>
      <c r="K1319" s="6">
        <v>430000000</v>
      </c>
      <c r="L1319" s="5" t="s">
        <v>40</v>
      </c>
      <c r="M1319" s="6" t="s">
        <v>591</v>
      </c>
      <c r="N1319" s="6" t="s">
        <v>73</v>
      </c>
      <c r="O1319" s="6" t="s">
        <v>43</v>
      </c>
      <c r="P1319" s="6" t="s">
        <v>84</v>
      </c>
      <c r="Q1319" s="6" t="s">
        <v>51</v>
      </c>
      <c r="R1319" s="6" t="s">
        <v>96</v>
      </c>
      <c r="S1319" s="6" t="s">
        <v>97</v>
      </c>
      <c r="T1319" s="41">
        <v>25</v>
      </c>
      <c r="U1319" s="41">
        <v>19500</v>
      </c>
      <c r="V1319" s="41">
        <f>T1319*U1319</f>
        <v>487500</v>
      </c>
      <c r="W1319" s="41">
        <f>V1319*1.12</f>
        <v>546000</v>
      </c>
      <c r="X1319" s="6"/>
      <c r="Y1319" s="6">
        <v>2016</v>
      </c>
      <c r="Z1319" s="6" t="s">
        <v>567</v>
      </c>
    </row>
    <row r="1320" spans="1:26" ht="63.75" x14ac:dyDescent="0.2">
      <c r="A1320" s="6" t="s">
        <v>5485</v>
      </c>
      <c r="B1320" s="5" t="s">
        <v>32</v>
      </c>
      <c r="C1320" s="5" t="s">
        <v>5486</v>
      </c>
      <c r="D1320" s="5" t="s">
        <v>5487</v>
      </c>
      <c r="E1320" s="5" t="s">
        <v>5488</v>
      </c>
      <c r="F1320" s="5" t="s">
        <v>5489</v>
      </c>
      <c r="G1320" s="5" t="s">
        <v>5490</v>
      </c>
      <c r="H1320" s="5" t="s">
        <v>5491</v>
      </c>
      <c r="I1320" s="6" t="s">
        <v>60</v>
      </c>
      <c r="J1320" s="6">
        <v>0</v>
      </c>
      <c r="K1320" s="6">
        <v>430000000</v>
      </c>
      <c r="L1320" s="5" t="s">
        <v>40</v>
      </c>
      <c r="M1320" s="6" t="s">
        <v>41</v>
      </c>
      <c r="N1320" s="6" t="s">
        <v>73</v>
      </c>
      <c r="O1320" s="6" t="s">
        <v>43</v>
      </c>
      <c r="P1320" s="6" t="s">
        <v>84</v>
      </c>
      <c r="Q1320" s="6" t="s">
        <v>51</v>
      </c>
      <c r="R1320" s="6" t="s">
        <v>96</v>
      </c>
      <c r="S1320" s="6" t="s">
        <v>97</v>
      </c>
      <c r="T1320" s="41">
        <v>7</v>
      </c>
      <c r="U1320" s="41">
        <v>14800</v>
      </c>
      <c r="V1320" s="41"/>
      <c r="W1320" s="41"/>
      <c r="X1320" s="6"/>
      <c r="Y1320" s="6">
        <v>2016</v>
      </c>
      <c r="Z1320" s="5"/>
    </row>
    <row r="1321" spans="1:26" ht="63.75" x14ac:dyDescent="0.2">
      <c r="A1321" s="6" t="s">
        <v>5492</v>
      </c>
      <c r="B1321" s="5" t="s">
        <v>32</v>
      </c>
      <c r="C1321" s="5" t="s">
        <v>5486</v>
      </c>
      <c r="D1321" s="5" t="s">
        <v>5487</v>
      </c>
      <c r="E1321" s="5" t="s">
        <v>5488</v>
      </c>
      <c r="F1321" s="5" t="s">
        <v>5489</v>
      </c>
      <c r="G1321" s="5" t="s">
        <v>5490</v>
      </c>
      <c r="H1321" s="5" t="s">
        <v>5491</v>
      </c>
      <c r="I1321" s="6" t="s">
        <v>60</v>
      </c>
      <c r="J1321" s="6">
        <v>0</v>
      </c>
      <c r="K1321" s="6">
        <v>430000000</v>
      </c>
      <c r="L1321" s="5" t="s">
        <v>40</v>
      </c>
      <c r="M1321" s="6" t="s">
        <v>591</v>
      </c>
      <c r="N1321" s="6" t="s">
        <v>73</v>
      </c>
      <c r="O1321" s="6" t="s">
        <v>43</v>
      </c>
      <c r="P1321" s="6" t="s">
        <v>84</v>
      </c>
      <c r="Q1321" s="6" t="s">
        <v>51</v>
      </c>
      <c r="R1321" s="6" t="s">
        <v>96</v>
      </c>
      <c r="S1321" s="6" t="s">
        <v>97</v>
      </c>
      <c r="T1321" s="41">
        <v>7</v>
      </c>
      <c r="U1321" s="41">
        <v>153108</v>
      </c>
      <c r="V1321" s="41">
        <f>T1321*U1321</f>
        <v>1071756</v>
      </c>
      <c r="W1321" s="41">
        <f>V1321*1.12</f>
        <v>1200366.7200000002</v>
      </c>
      <c r="X1321" s="6"/>
      <c r="Y1321" s="6">
        <v>2016</v>
      </c>
      <c r="Z1321" s="6" t="s">
        <v>567</v>
      </c>
    </row>
    <row r="1322" spans="1:26" ht="63.75" x14ac:dyDescent="0.2">
      <c r="A1322" s="6" t="s">
        <v>5493</v>
      </c>
      <c r="B1322" s="5" t="s">
        <v>32</v>
      </c>
      <c r="C1322" s="5" t="s">
        <v>186</v>
      </c>
      <c r="D1322" s="5" t="s">
        <v>5494</v>
      </c>
      <c r="E1322" s="5" t="s">
        <v>5495</v>
      </c>
      <c r="F1322" s="5" t="s">
        <v>189</v>
      </c>
      <c r="G1322" s="5" t="s">
        <v>5496</v>
      </c>
      <c r="H1322" s="5" t="s">
        <v>5497</v>
      </c>
      <c r="I1322" s="6" t="s">
        <v>39</v>
      </c>
      <c r="J1322" s="6">
        <v>0</v>
      </c>
      <c r="K1322" s="6">
        <v>430000000</v>
      </c>
      <c r="L1322" s="5" t="s">
        <v>40</v>
      </c>
      <c r="M1322" s="6" t="s">
        <v>94</v>
      </c>
      <c r="N1322" s="6" t="s">
        <v>73</v>
      </c>
      <c r="O1322" s="6" t="s">
        <v>43</v>
      </c>
      <c r="P1322" s="6" t="s">
        <v>84</v>
      </c>
      <c r="Q1322" s="6" t="s">
        <v>51</v>
      </c>
      <c r="R1322" s="6">
        <v>715</v>
      </c>
      <c r="S1322" s="6" t="s">
        <v>191</v>
      </c>
      <c r="T1322" s="41">
        <v>5000</v>
      </c>
      <c r="U1322" s="41">
        <v>14.5</v>
      </c>
      <c r="V1322" s="41">
        <f>T1322*U1322</f>
        <v>72500</v>
      </c>
      <c r="W1322" s="41">
        <f>V1322*1.12</f>
        <v>81200.000000000015</v>
      </c>
      <c r="X1322" s="6"/>
      <c r="Y1322" s="6">
        <v>2016</v>
      </c>
      <c r="Z1322" s="42"/>
    </row>
    <row r="1323" spans="1:26" ht="51" x14ac:dyDescent="0.2">
      <c r="A1323" s="6" t="s">
        <v>5498</v>
      </c>
      <c r="B1323" s="5" t="s">
        <v>32</v>
      </c>
      <c r="C1323" s="5" t="s">
        <v>5499</v>
      </c>
      <c r="D1323" s="5" t="s">
        <v>5500</v>
      </c>
      <c r="E1323" s="5" t="s">
        <v>5501</v>
      </c>
      <c r="F1323" s="5" t="s">
        <v>5502</v>
      </c>
      <c r="G1323" s="5" t="s">
        <v>5503</v>
      </c>
      <c r="H1323" s="5" t="s">
        <v>5504</v>
      </c>
      <c r="I1323" s="6" t="s">
        <v>60</v>
      </c>
      <c r="J1323" s="6">
        <v>0</v>
      </c>
      <c r="K1323" s="6">
        <v>430000000</v>
      </c>
      <c r="L1323" s="5" t="s">
        <v>40</v>
      </c>
      <c r="M1323" s="6" t="s">
        <v>41</v>
      </c>
      <c r="N1323" s="6" t="s">
        <v>73</v>
      </c>
      <c r="O1323" s="6" t="s">
        <v>43</v>
      </c>
      <c r="P1323" s="6" t="s">
        <v>84</v>
      </c>
      <c r="Q1323" s="6" t="s">
        <v>51</v>
      </c>
      <c r="R1323" s="6" t="s">
        <v>96</v>
      </c>
      <c r="S1323" s="6" t="s">
        <v>97</v>
      </c>
      <c r="T1323" s="41">
        <v>40</v>
      </c>
      <c r="U1323" s="41">
        <v>450</v>
      </c>
      <c r="V1323" s="41"/>
      <c r="W1323" s="41"/>
      <c r="X1323" s="6"/>
      <c r="Y1323" s="6">
        <v>2016</v>
      </c>
      <c r="Z1323" s="5"/>
    </row>
    <row r="1324" spans="1:26" ht="51" x14ac:dyDescent="0.2">
      <c r="A1324" s="6" t="s">
        <v>5505</v>
      </c>
      <c r="B1324" s="5" t="s">
        <v>32</v>
      </c>
      <c r="C1324" s="5" t="s">
        <v>5499</v>
      </c>
      <c r="D1324" s="5" t="s">
        <v>5500</v>
      </c>
      <c r="E1324" s="5" t="s">
        <v>5501</v>
      </c>
      <c r="F1324" s="5" t="s">
        <v>5502</v>
      </c>
      <c r="G1324" s="5" t="s">
        <v>5503</v>
      </c>
      <c r="H1324" s="5" t="s">
        <v>5504</v>
      </c>
      <c r="I1324" s="6" t="s">
        <v>60</v>
      </c>
      <c r="J1324" s="6">
        <v>0</v>
      </c>
      <c r="K1324" s="6">
        <v>430000000</v>
      </c>
      <c r="L1324" s="5" t="s">
        <v>40</v>
      </c>
      <c r="M1324" s="6" t="s">
        <v>591</v>
      </c>
      <c r="N1324" s="6" t="s">
        <v>73</v>
      </c>
      <c r="O1324" s="6" t="s">
        <v>43</v>
      </c>
      <c r="P1324" s="6" t="s">
        <v>84</v>
      </c>
      <c r="Q1324" s="6" t="s">
        <v>51</v>
      </c>
      <c r="R1324" s="6" t="s">
        <v>96</v>
      </c>
      <c r="S1324" s="6" t="s">
        <v>97</v>
      </c>
      <c r="T1324" s="41">
        <v>40</v>
      </c>
      <c r="U1324" s="41">
        <v>1000</v>
      </c>
      <c r="V1324" s="41">
        <f>T1324*U1324</f>
        <v>40000</v>
      </c>
      <c r="W1324" s="41">
        <f>V1324*1.12</f>
        <v>44800.000000000007</v>
      </c>
      <c r="X1324" s="6"/>
      <c r="Y1324" s="6">
        <v>2016</v>
      </c>
      <c r="Z1324" s="6" t="s">
        <v>567</v>
      </c>
    </row>
    <row r="1325" spans="1:26" ht="51" x14ac:dyDescent="0.2">
      <c r="A1325" s="6" t="s">
        <v>5506</v>
      </c>
      <c r="B1325" s="5" t="s">
        <v>32</v>
      </c>
      <c r="C1325" s="5" t="s">
        <v>193</v>
      </c>
      <c r="D1325" s="5" t="s">
        <v>155</v>
      </c>
      <c r="E1325" s="5" t="s">
        <v>5507</v>
      </c>
      <c r="F1325" s="5" t="s">
        <v>195</v>
      </c>
      <c r="G1325" s="5" t="s">
        <v>5508</v>
      </c>
      <c r="H1325" s="5" t="s">
        <v>5509</v>
      </c>
      <c r="I1325" s="6" t="s">
        <v>60</v>
      </c>
      <c r="J1325" s="6">
        <v>0</v>
      </c>
      <c r="K1325" s="6">
        <v>430000000</v>
      </c>
      <c r="L1325" s="5" t="s">
        <v>40</v>
      </c>
      <c r="M1325" s="6" t="s">
        <v>41</v>
      </c>
      <c r="N1325" s="6" t="s">
        <v>73</v>
      </c>
      <c r="O1325" s="6" t="s">
        <v>43</v>
      </c>
      <c r="P1325" s="6" t="s">
        <v>84</v>
      </c>
      <c r="Q1325" s="6" t="s">
        <v>51</v>
      </c>
      <c r="R1325" s="6" t="s">
        <v>96</v>
      </c>
      <c r="S1325" s="6" t="s">
        <v>97</v>
      </c>
      <c r="T1325" s="41">
        <v>100</v>
      </c>
      <c r="U1325" s="41">
        <v>365</v>
      </c>
      <c r="V1325" s="41">
        <f>T1325*U1325</f>
        <v>36500</v>
      </c>
      <c r="W1325" s="41">
        <f>V1325*1.12</f>
        <v>40880.000000000007</v>
      </c>
      <c r="X1325" s="6"/>
      <c r="Y1325" s="6">
        <v>2016</v>
      </c>
      <c r="Z1325" s="42"/>
    </row>
    <row r="1326" spans="1:26" ht="63.75" x14ac:dyDescent="0.2">
      <c r="A1326" s="6" t="s">
        <v>5510</v>
      </c>
      <c r="B1326" s="5" t="s">
        <v>32</v>
      </c>
      <c r="C1326" s="5" t="s">
        <v>5511</v>
      </c>
      <c r="D1326" s="5" t="s">
        <v>5512</v>
      </c>
      <c r="E1326" s="5" t="s">
        <v>5513</v>
      </c>
      <c r="F1326" s="5" t="s">
        <v>5514</v>
      </c>
      <c r="G1326" s="5" t="s">
        <v>5513</v>
      </c>
      <c r="H1326" s="5" t="s">
        <v>5515</v>
      </c>
      <c r="I1326" s="6" t="s">
        <v>60</v>
      </c>
      <c r="J1326" s="6">
        <v>0</v>
      </c>
      <c r="K1326" s="6">
        <v>430000000</v>
      </c>
      <c r="L1326" s="5" t="s">
        <v>40</v>
      </c>
      <c r="M1326" s="6" t="s">
        <v>41</v>
      </c>
      <c r="N1326" s="6" t="s">
        <v>73</v>
      </c>
      <c r="O1326" s="6" t="s">
        <v>43</v>
      </c>
      <c r="P1326" s="6" t="s">
        <v>84</v>
      </c>
      <c r="Q1326" s="6" t="s">
        <v>51</v>
      </c>
      <c r="R1326" s="6" t="s">
        <v>5516</v>
      </c>
      <c r="S1326" s="6" t="s">
        <v>5517</v>
      </c>
      <c r="T1326" s="41">
        <v>1</v>
      </c>
      <c r="U1326" s="41">
        <v>6009.12</v>
      </c>
      <c r="V1326" s="41"/>
      <c r="W1326" s="41"/>
      <c r="X1326" s="6"/>
      <c r="Y1326" s="6">
        <v>2016</v>
      </c>
      <c r="Z1326" s="5"/>
    </row>
    <row r="1327" spans="1:26" ht="63.75" x14ac:dyDescent="0.2">
      <c r="A1327" s="6" t="s">
        <v>5518</v>
      </c>
      <c r="B1327" s="5" t="s">
        <v>32</v>
      </c>
      <c r="C1327" s="5" t="s">
        <v>5511</v>
      </c>
      <c r="D1327" s="5" t="s">
        <v>5512</v>
      </c>
      <c r="E1327" s="5" t="s">
        <v>5513</v>
      </c>
      <c r="F1327" s="5" t="s">
        <v>5514</v>
      </c>
      <c r="G1327" s="5" t="s">
        <v>5513</v>
      </c>
      <c r="H1327" s="5" t="s">
        <v>5515</v>
      </c>
      <c r="I1327" s="6" t="s">
        <v>39</v>
      </c>
      <c r="J1327" s="6">
        <v>0</v>
      </c>
      <c r="K1327" s="6">
        <v>430000000</v>
      </c>
      <c r="L1327" s="5" t="s">
        <v>40</v>
      </c>
      <c r="M1327" s="6" t="s">
        <v>591</v>
      </c>
      <c r="N1327" s="6" t="s">
        <v>73</v>
      </c>
      <c r="O1327" s="6" t="s">
        <v>43</v>
      </c>
      <c r="P1327" s="6" t="s">
        <v>84</v>
      </c>
      <c r="Q1327" s="6" t="s">
        <v>51</v>
      </c>
      <c r="R1327" s="6" t="s">
        <v>5516</v>
      </c>
      <c r="S1327" s="6" t="s">
        <v>5517</v>
      </c>
      <c r="T1327" s="41">
        <v>1</v>
      </c>
      <c r="U1327" s="41">
        <v>6573.2142857142899</v>
      </c>
      <c r="V1327" s="41">
        <f>T1327*U1327</f>
        <v>6573.2142857142899</v>
      </c>
      <c r="W1327" s="41">
        <f>V1327*1.12</f>
        <v>7362.0000000000055</v>
      </c>
      <c r="X1327" s="6"/>
      <c r="Y1327" s="6">
        <v>2016</v>
      </c>
      <c r="Z1327" s="6" t="s">
        <v>5519</v>
      </c>
    </row>
    <row r="1328" spans="1:26" ht="76.5" x14ac:dyDescent="0.2">
      <c r="A1328" s="6" t="s">
        <v>5520</v>
      </c>
      <c r="B1328" s="5" t="s">
        <v>32</v>
      </c>
      <c r="C1328" s="5" t="s">
        <v>5511</v>
      </c>
      <c r="D1328" s="5" t="s">
        <v>5512</v>
      </c>
      <c r="E1328" s="5" t="s">
        <v>5521</v>
      </c>
      <c r="F1328" s="5" t="s">
        <v>5514</v>
      </c>
      <c r="G1328" s="5" t="s">
        <v>5521</v>
      </c>
      <c r="H1328" s="5" t="s">
        <v>5522</v>
      </c>
      <c r="I1328" s="6" t="s">
        <v>60</v>
      </c>
      <c r="J1328" s="6">
        <v>0</v>
      </c>
      <c r="K1328" s="6">
        <v>430000000</v>
      </c>
      <c r="L1328" s="5" t="s">
        <v>40</v>
      </c>
      <c r="M1328" s="6" t="s">
        <v>41</v>
      </c>
      <c r="N1328" s="6" t="s">
        <v>73</v>
      </c>
      <c r="O1328" s="6" t="s">
        <v>43</v>
      </c>
      <c r="P1328" s="6" t="s">
        <v>84</v>
      </c>
      <c r="Q1328" s="6" t="s">
        <v>51</v>
      </c>
      <c r="R1328" s="6" t="s">
        <v>5516</v>
      </c>
      <c r="S1328" s="6" t="s">
        <v>5517</v>
      </c>
      <c r="T1328" s="41">
        <v>2</v>
      </c>
      <c r="U1328" s="41">
        <v>5633.55</v>
      </c>
      <c r="V1328" s="41"/>
      <c r="W1328" s="41"/>
      <c r="X1328" s="6"/>
      <c r="Y1328" s="6">
        <v>2016</v>
      </c>
      <c r="Z1328" s="5"/>
    </row>
    <row r="1329" spans="1:26" ht="76.5" x14ac:dyDescent="0.2">
      <c r="A1329" s="6" t="s">
        <v>5523</v>
      </c>
      <c r="B1329" s="5" t="s">
        <v>32</v>
      </c>
      <c r="C1329" s="5" t="s">
        <v>5511</v>
      </c>
      <c r="D1329" s="5" t="s">
        <v>5512</v>
      </c>
      <c r="E1329" s="5" t="s">
        <v>5521</v>
      </c>
      <c r="F1329" s="5" t="s">
        <v>5514</v>
      </c>
      <c r="G1329" s="5" t="s">
        <v>5521</v>
      </c>
      <c r="H1329" s="5" t="s">
        <v>5522</v>
      </c>
      <c r="I1329" s="6" t="s">
        <v>39</v>
      </c>
      <c r="J1329" s="6">
        <v>0</v>
      </c>
      <c r="K1329" s="6">
        <v>430000000</v>
      </c>
      <c r="L1329" s="5" t="s">
        <v>40</v>
      </c>
      <c r="M1329" s="6" t="s">
        <v>591</v>
      </c>
      <c r="N1329" s="6" t="s">
        <v>73</v>
      </c>
      <c r="O1329" s="6" t="s">
        <v>43</v>
      </c>
      <c r="P1329" s="6" t="s">
        <v>84</v>
      </c>
      <c r="Q1329" s="6" t="s">
        <v>51</v>
      </c>
      <c r="R1329" s="6" t="s">
        <v>5516</v>
      </c>
      <c r="S1329" s="6" t="s">
        <v>5517</v>
      </c>
      <c r="T1329" s="41">
        <v>2</v>
      </c>
      <c r="U1329" s="41">
        <v>6112.5</v>
      </c>
      <c r="V1329" s="41">
        <f>T1329*U1329</f>
        <v>12225</v>
      </c>
      <c r="W1329" s="41">
        <f>V1329*1.12</f>
        <v>13692.000000000002</v>
      </c>
      <c r="X1329" s="6"/>
      <c r="Y1329" s="6">
        <v>2016</v>
      </c>
      <c r="Z1329" s="6" t="s">
        <v>5519</v>
      </c>
    </row>
    <row r="1330" spans="1:26" ht="76.5" x14ac:dyDescent="0.2">
      <c r="A1330" s="6" t="s">
        <v>5524</v>
      </c>
      <c r="B1330" s="5" t="s">
        <v>32</v>
      </c>
      <c r="C1330" s="5" t="s">
        <v>5511</v>
      </c>
      <c r="D1330" s="5" t="s">
        <v>5512</v>
      </c>
      <c r="E1330" s="5" t="s">
        <v>5525</v>
      </c>
      <c r="F1330" s="5" t="s">
        <v>5514</v>
      </c>
      <c r="G1330" s="5" t="s">
        <v>5525</v>
      </c>
      <c r="H1330" s="5" t="s">
        <v>5526</v>
      </c>
      <c r="I1330" s="6" t="s">
        <v>60</v>
      </c>
      <c r="J1330" s="6">
        <v>0</v>
      </c>
      <c r="K1330" s="6">
        <v>430000000</v>
      </c>
      <c r="L1330" s="5" t="s">
        <v>40</v>
      </c>
      <c r="M1330" s="6" t="s">
        <v>41</v>
      </c>
      <c r="N1330" s="6" t="s">
        <v>73</v>
      </c>
      <c r="O1330" s="6" t="s">
        <v>43</v>
      </c>
      <c r="P1330" s="6" t="s">
        <v>84</v>
      </c>
      <c r="Q1330" s="6" t="s">
        <v>51</v>
      </c>
      <c r="R1330" s="6" t="s">
        <v>5516</v>
      </c>
      <c r="S1330" s="6" t="s">
        <v>5517</v>
      </c>
      <c r="T1330" s="41">
        <v>2</v>
      </c>
      <c r="U1330" s="41">
        <v>5633.55</v>
      </c>
      <c r="V1330" s="41"/>
      <c r="W1330" s="41"/>
      <c r="X1330" s="6"/>
      <c r="Y1330" s="6">
        <v>2016</v>
      </c>
      <c r="Z1330" s="5"/>
    </row>
    <row r="1331" spans="1:26" ht="76.5" x14ac:dyDescent="0.2">
      <c r="A1331" s="6" t="s">
        <v>5527</v>
      </c>
      <c r="B1331" s="5" t="s">
        <v>32</v>
      </c>
      <c r="C1331" s="5" t="s">
        <v>5511</v>
      </c>
      <c r="D1331" s="5" t="s">
        <v>5512</v>
      </c>
      <c r="E1331" s="5" t="s">
        <v>5525</v>
      </c>
      <c r="F1331" s="5" t="s">
        <v>5514</v>
      </c>
      <c r="G1331" s="5" t="s">
        <v>5525</v>
      </c>
      <c r="H1331" s="5" t="s">
        <v>5526</v>
      </c>
      <c r="I1331" s="6" t="s">
        <v>39</v>
      </c>
      <c r="J1331" s="6">
        <v>0</v>
      </c>
      <c r="K1331" s="6">
        <v>430000000</v>
      </c>
      <c r="L1331" s="5" t="s">
        <v>40</v>
      </c>
      <c r="M1331" s="6" t="s">
        <v>591</v>
      </c>
      <c r="N1331" s="6" t="s">
        <v>73</v>
      </c>
      <c r="O1331" s="6" t="s">
        <v>43</v>
      </c>
      <c r="P1331" s="6" t="s">
        <v>84</v>
      </c>
      <c r="Q1331" s="6" t="s">
        <v>51</v>
      </c>
      <c r="R1331" s="6" t="s">
        <v>5516</v>
      </c>
      <c r="S1331" s="6" t="s">
        <v>5517</v>
      </c>
      <c r="T1331" s="41">
        <v>2</v>
      </c>
      <c r="U1331" s="41">
        <v>6112.5</v>
      </c>
      <c r="V1331" s="41">
        <f>T1331*U1331</f>
        <v>12225</v>
      </c>
      <c r="W1331" s="41">
        <f>V1331*1.12</f>
        <v>13692.000000000002</v>
      </c>
      <c r="X1331" s="6"/>
      <c r="Y1331" s="6">
        <v>2016</v>
      </c>
      <c r="Z1331" s="6" t="s">
        <v>5519</v>
      </c>
    </row>
    <row r="1332" spans="1:26" ht="76.5" x14ac:dyDescent="0.2">
      <c r="A1332" s="6" t="s">
        <v>5528</v>
      </c>
      <c r="B1332" s="5" t="s">
        <v>32</v>
      </c>
      <c r="C1332" s="5" t="s">
        <v>5511</v>
      </c>
      <c r="D1332" s="5" t="s">
        <v>5512</v>
      </c>
      <c r="E1332" s="5" t="s">
        <v>5529</v>
      </c>
      <c r="F1332" s="5" t="s">
        <v>5514</v>
      </c>
      <c r="G1332" s="5" t="s">
        <v>5529</v>
      </c>
      <c r="H1332" s="5" t="s">
        <v>5530</v>
      </c>
      <c r="I1332" s="6" t="s">
        <v>60</v>
      </c>
      <c r="J1332" s="6">
        <v>0</v>
      </c>
      <c r="K1332" s="6">
        <v>430000000</v>
      </c>
      <c r="L1332" s="5" t="s">
        <v>40</v>
      </c>
      <c r="M1332" s="6" t="s">
        <v>41</v>
      </c>
      <c r="N1332" s="6" t="s">
        <v>73</v>
      </c>
      <c r="O1332" s="6" t="s">
        <v>43</v>
      </c>
      <c r="P1332" s="6" t="s">
        <v>84</v>
      </c>
      <c r="Q1332" s="6" t="s">
        <v>51</v>
      </c>
      <c r="R1332" s="6" t="s">
        <v>5516</v>
      </c>
      <c r="S1332" s="6" t="s">
        <v>5517</v>
      </c>
      <c r="T1332" s="41">
        <v>2</v>
      </c>
      <c r="U1332" s="41">
        <v>5633.55</v>
      </c>
      <c r="V1332" s="41"/>
      <c r="W1332" s="41"/>
      <c r="X1332" s="6"/>
      <c r="Y1332" s="6">
        <v>2016</v>
      </c>
      <c r="Z1332" s="5"/>
    </row>
    <row r="1333" spans="1:26" ht="76.5" x14ac:dyDescent="0.2">
      <c r="A1333" s="6" t="s">
        <v>5531</v>
      </c>
      <c r="B1333" s="5" t="s">
        <v>32</v>
      </c>
      <c r="C1333" s="5" t="s">
        <v>5511</v>
      </c>
      <c r="D1333" s="5" t="s">
        <v>5512</v>
      </c>
      <c r="E1333" s="5" t="s">
        <v>5529</v>
      </c>
      <c r="F1333" s="5" t="s">
        <v>5514</v>
      </c>
      <c r="G1333" s="5" t="s">
        <v>5529</v>
      </c>
      <c r="H1333" s="5" t="s">
        <v>5530</v>
      </c>
      <c r="I1333" s="6" t="s">
        <v>39</v>
      </c>
      <c r="J1333" s="6">
        <v>0</v>
      </c>
      <c r="K1333" s="6">
        <v>430000000</v>
      </c>
      <c r="L1333" s="5" t="s">
        <v>40</v>
      </c>
      <c r="M1333" s="6" t="s">
        <v>591</v>
      </c>
      <c r="N1333" s="6" t="s">
        <v>73</v>
      </c>
      <c r="O1333" s="6" t="s">
        <v>43</v>
      </c>
      <c r="P1333" s="6" t="s">
        <v>84</v>
      </c>
      <c r="Q1333" s="6" t="s">
        <v>51</v>
      </c>
      <c r="R1333" s="6" t="s">
        <v>5516</v>
      </c>
      <c r="S1333" s="6" t="s">
        <v>5517</v>
      </c>
      <c r="T1333" s="41">
        <v>2</v>
      </c>
      <c r="U1333" s="41">
        <v>6112.5</v>
      </c>
      <c r="V1333" s="41">
        <f>T1333*U1333</f>
        <v>12225</v>
      </c>
      <c r="W1333" s="41">
        <f>V1333*1.12</f>
        <v>13692.000000000002</v>
      </c>
      <c r="X1333" s="6"/>
      <c r="Y1333" s="6">
        <v>2016</v>
      </c>
      <c r="Z1333" s="6" t="s">
        <v>5519</v>
      </c>
    </row>
    <row r="1334" spans="1:26" ht="51" x14ac:dyDescent="0.2">
      <c r="A1334" s="6" t="s">
        <v>5532</v>
      </c>
      <c r="B1334" s="5" t="s">
        <v>32</v>
      </c>
      <c r="C1334" s="5" t="s">
        <v>5511</v>
      </c>
      <c r="D1334" s="5" t="s">
        <v>5512</v>
      </c>
      <c r="E1334" s="5" t="s">
        <v>5533</v>
      </c>
      <c r="F1334" s="5" t="s">
        <v>5514</v>
      </c>
      <c r="G1334" s="5" t="s">
        <v>5534</v>
      </c>
      <c r="H1334" s="5" t="s">
        <v>5535</v>
      </c>
      <c r="I1334" s="6" t="s">
        <v>60</v>
      </c>
      <c r="J1334" s="6">
        <v>0</v>
      </c>
      <c r="K1334" s="6">
        <v>430000000</v>
      </c>
      <c r="L1334" s="5" t="s">
        <v>40</v>
      </c>
      <c r="M1334" s="6" t="s">
        <v>41</v>
      </c>
      <c r="N1334" s="6" t="s">
        <v>73</v>
      </c>
      <c r="O1334" s="6" t="s">
        <v>43</v>
      </c>
      <c r="P1334" s="6" t="s">
        <v>84</v>
      </c>
      <c r="Q1334" s="6" t="s">
        <v>51</v>
      </c>
      <c r="R1334" s="6" t="s">
        <v>96</v>
      </c>
      <c r="S1334" s="6" t="s">
        <v>97</v>
      </c>
      <c r="T1334" s="41">
        <v>30</v>
      </c>
      <c r="U1334" s="41">
        <v>1640.25</v>
      </c>
      <c r="V1334" s="41">
        <f>T1334*U1334</f>
        <v>49207.5</v>
      </c>
      <c r="W1334" s="41">
        <f>V1334*1.12</f>
        <v>55112.400000000009</v>
      </c>
      <c r="X1334" s="6"/>
      <c r="Y1334" s="6">
        <v>2016</v>
      </c>
      <c r="Z1334" s="42"/>
    </row>
    <row r="1335" spans="1:26" ht="51" x14ac:dyDescent="0.2">
      <c r="A1335" s="6" t="s">
        <v>5536</v>
      </c>
      <c r="B1335" s="5" t="s">
        <v>32</v>
      </c>
      <c r="C1335" s="5" t="s">
        <v>5537</v>
      </c>
      <c r="D1335" s="12" t="s">
        <v>5538</v>
      </c>
      <c r="E1335" s="5" t="s">
        <v>5192</v>
      </c>
      <c r="F1335" s="12" t="s">
        <v>5539</v>
      </c>
      <c r="G1335" s="5" t="s">
        <v>5540</v>
      </c>
      <c r="H1335" s="5" t="s">
        <v>5541</v>
      </c>
      <c r="I1335" s="6" t="s">
        <v>60</v>
      </c>
      <c r="J1335" s="6">
        <v>0</v>
      </c>
      <c r="K1335" s="6">
        <v>430000000</v>
      </c>
      <c r="L1335" s="5" t="s">
        <v>40</v>
      </c>
      <c r="M1335" s="6" t="s">
        <v>41</v>
      </c>
      <c r="N1335" s="6" t="s">
        <v>73</v>
      </c>
      <c r="O1335" s="6" t="s">
        <v>43</v>
      </c>
      <c r="P1335" s="6" t="s">
        <v>84</v>
      </c>
      <c r="Q1335" s="6" t="s">
        <v>51</v>
      </c>
      <c r="R1335" s="6">
        <v>868</v>
      </c>
      <c r="S1335" s="6" t="s">
        <v>46</v>
      </c>
      <c r="T1335" s="41">
        <v>4</v>
      </c>
      <c r="U1335" s="41">
        <v>41859.958140000002</v>
      </c>
      <c r="V1335" s="41"/>
      <c r="W1335" s="41"/>
      <c r="X1335" s="6"/>
      <c r="Y1335" s="6">
        <v>2016</v>
      </c>
      <c r="Z1335" s="5"/>
    </row>
    <row r="1336" spans="1:26" ht="51" x14ac:dyDescent="0.2">
      <c r="A1336" s="6" t="s">
        <v>5542</v>
      </c>
      <c r="B1336" s="5" t="s">
        <v>32</v>
      </c>
      <c r="C1336" s="5" t="s">
        <v>5537</v>
      </c>
      <c r="D1336" s="12" t="s">
        <v>5538</v>
      </c>
      <c r="E1336" s="5" t="s">
        <v>5192</v>
      </c>
      <c r="F1336" s="12" t="s">
        <v>5539</v>
      </c>
      <c r="G1336" s="5" t="s">
        <v>5540</v>
      </c>
      <c r="H1336" s="5" t="s">
        <v>5541</v>
      </c>
      <c r="I1336" s="6" t="s">
        <v>60</v>
      </c>
      <c r="J1336" s="6">
        <v>0</v>
      </c>
      <c r="K1336" s="6">
        <v>430000000</v>
      </c>
      <c r="L1336" s="5" t="s">
        <v>40</v>
      </c>
      <c r="M1336" s="6" t="s">
        <v>591</v>
      </c>
      <c r="N1336" s="6" t="s">
        <v>73</v>
      </c>
      <c r="O1336" s="6" t="s">
        <v>43</v>
      </c>
      <c r="P1336" s="6" t="s">
        <v>84</v>
      </c>
      <c r="Q1336" s="6" t="s">
        <v>51</v>
      </c>
      <c r="R1336" s="6">
        <v>868</v>
      </c>
      <c r="S1336" s="6" t="s">
        <v>46</v>
      </c>
      <c r="T1336" s="41">
        <v>4</v>
      </c>
      <c r="U1336" s="41">
        <v>105000</v>
      </c>
      <c r="V1336" s="41">
        <f>T1336*U1336</f>
        <v>420000</v>
      </c>
      <c r="W1336" s="41">
        <f>V1336*1.12</f>
        <v>470400.00000000006</v>
      </c>
      <c r="X1336" s="6"/>
      <c r="Y1336" s="6">
        <v>2016</v>
      </c>
      <c r="Z1336" s="6" t="s">
        <v>567</v>
      </c>
    </row>
    <row r="1337" spans="1:26" ht="51" x14ac:dyDescent="0.2">
      <c r="A1337" s="6" t="s">
        <v>5543</v>
      </c>
      <c r="B1337" s="5" t="s">
        <v>32</v>
      </c>
      <c r="C1337" s="5" t="s">
        <v>5537</v>
      </c>
      <c r="D1337" s="12" t="s">
        <v>5538</v>
      </c>
      <c r="E1337" s="5" t="s">
        <v>5192</v>
      </c>
      <c r="F1337" s="12" t="s">
        <v>5539</v>
      </c>
      <c r="G1337" s="5" t="s">
        <v>5544</v>
      </c>
      <c r="H1337" s="5" t="s">
        <v>5545</v>
      </c>
      <c r="I1337" s="6" t="s">
        <v>60</v>
      </c>
      <c r="J1337" s="6">
        <v>0</v>
      </c>
      <c r="K1337" s="6">
        <v>430000000</v>
      </c>
      <c r="L1337" s="5" t="s">
        <v>40</v>
      </c>
      <c r="M1337" s="6" t="s">
        <v>41</v>
      </c>
      <c r="N1337" s="6" t="s">
        <v>73</v>
      </c>
      <c r="O1337" s="6" t="s">
        <v>43</v>
      </c>
      <c r="P1337" s="6" t="s">
        <v>84</v>
      </c>
      <c r="Q1337" s="6" t="s">
        <v>51</v>
      </c>
      <c r="R1337" s="6">
        <v>868</v>
      </c>
      <c r="S1337" s="6" t="s">
        <v>46</v>
      </c>
      <c r="T1337" s="41">
        <v>5</v>
      </c>
      <c r="U1337" s="41">
        <v>44280</v>
      </c>
      <c r="V1337" s="41"/>
      <c r="W1337" s="41"/>
      <c r="X1337" s="6"/>
      <c r="Y1337" s="6">
        <v>2016</v>
      </c>
      <c r="Z1337" s="5"/>
    </row>
    <row r="1338" spans="1:26" ht="51" x14ac:dyDescent="0.2">
      <c r="A1338" s="6" t="s">
        <v>5546</v>
      </c>
      <c r="B1338" s="5" t="s">
        <v>32</v>
      </c>
      <c r="C1338" s="5" t="s">
        <v>5537</v>
      </c>
      <c r="D1338" s="12" t="s">
        <v>5538</v>
      </c>
      <c r="E1338" s="5" t="s">
        <v>5192</v>
      </c>
      <c r="F1338" s="12" t="s">
        <v>5539</v>
      </c>
      <c r="G1338" s="5" t="s">
        <v>5544</v>
      </c>
      <c r="H1338" s="5" t="s">
        <v>5545</v>
      </c>
      <c r="I1338" s="6" t="s">
        <v>60</v>
      </c>
      <c r="J1338" s="6">
        <v>0</v>
      </c>
      <c r="K1338" s="6">
        <v>430000000</v>
      </c>
      <c r="L1338" s="5" t="s">
        <v>40</v>
      </c>
      <c r="M1338" s="6" t="s">
        <v>591</v>
      </c>
      <c r="N1338" s="6" t="s">
        <v>73</v>
      </c>
      <c r="O1338" s="6" t="s">
        <v>43</v>
      </c>
      <c r="P1338" s="6" t="s">
        <v>84</v>
      </c>
      <c r="Q1338" s="6" t="s">
        <v>51</v>
      </c>
      <c r="R1338" s="6">
        <v>868</v>
      </c>
      <c r="S1338" s="6" t="s">
        <v>46</v>
      </c>
      <c r="T1338" s="41">
        <v>5</v>
      </c>
      <c r="U1338" s="41">
        <v>95000</v>
      </c>
      <c r="V1338" s="41">
        <f>T1338*U1338</f>
        <v>475000</v>
      </c>
      <c r="W1338" s="41">
        <f>V1338*1.12</f>
        <v>532000</v>
      </c>
      <c r="X1338" s="6"/>
      <c r="Y1338" s="6">
        <v>2016</v>
      </c>
      <c r="Z1338" s="6" t="s">
        <v>567</v>
      </c>
    </row>
    <row r="1339" spans="1:26" ht="216.75" x14ac:dyDescent="0.2">
      <c r="A1339" s="6" t="s">
        <v>5547</v>
      </c>
      <c r="B1339" s="5" t="s">
        <v>32</v>
      </c>
      <c r="C1339" s="5" t="s">
        <v>5537</v>
      </c>
      <c r="D1339" s="12" t="s">
        <v>5538</v>
      </c>
      <c r="E1339" s="5" t="s">
        <v>5548</v>
      </c>
      <c r="F1339" s="12" t="s">
        <v>5539</v>
      </c>
      <c r="G1339" s="5" t="s">
        <v>5549</v>
      </c>
      <c r="H1339" s="5" t="s">
        <v>5548</v>
      </c>
      <c r="I1339" s="6" t="s">
        <v>60</v>
      </c>
      <c r="J1339" s="6">
        <v>0</v>
      </c>
      <c r="K1339" s="6">
        <v>430000000</v>
      </c>
      <c r="L1339" s="5" t="s">
        <v>40</v>
      </c>
      <c r="M1339" s="6" t="s">
        <v>41</v>
      </c>
      <c r="N1339" s="6" t="s">
        <v>73</v>
      </c>
      <c r="O1339" s="6" t="s">
        <v>43</v>
      </c>
      <c r="P1339" s="6" t="s">
        <v>84</v>
      </c>
      <c r="Q1339" s="6" t="s">
        <v>51</v>
      </c>
      <c r="R1339" s="6">
        <v>112</v>
      </c>
      <c r="S1339" s="6" t="s">
        <v>5550</v>
      </c>
      <c r="T1339" s="41">
        <v>150</v>
      </c>
      <c r="U1339" s="41">
        <v>2999.7</v>
      </c>
      <c r="V1339" s="41"/>
      <c r="W1339" s="41"/>
      <c r="X1339" s="6"/>
      <c r="Y1339" s="6">
        <v>2016</v>
      </c>
      <c r="Z1339" s="5"/>
    </row>
    <row r="1340" spans="1:26" ht="216.75" x14ac:dyDescent="0.2">
      <c r="A1340" s="6" t="s">
        <v>5551</v>
      </c>
      <c r="B1340" s="5" t="s">
        <v>32</v>
      </c>
      <c r="C1340" s="5" t="s">
        <v>5537</v>
      </c>
      <c r="D1340" s="12" t="s">
        <v>5538</v>
      </c>
      <c r="E1340" s="5" t="s">
        <v>5548</v>
      </c>
      <c r="F1340" s="12" t="s">
        <v>5539</v>
      </c>
      <c r="G1340" s="5" t="s">
        <v>5549</v>
      </c>
      <c r="H1340" s="5" t="s">
        <v>5548</v>
      </c>
      <c r="I1340" s="6" t="s">
        <v>60</v>
      </c>
      <c r="J1340" s="6">
        <v>0</v>
      </c>
      <c r="K1340" s="6">
        <v>430000000</v>
      </c>
      <c r="L1340" s="5" t="s">
        <v>40</v>
      </c>
      <c r="M1340" s="6" t="s">
        <v>591</v>
      </c>
      <c r="N1340" s="6" t="s">
        <v>73</v>
      </c>
      <c r="O1340" s="6" t="s">
        <v>43</v>
      </c>
      <c r="P1340" s="6" t="s">
        <v>84</v>
      </c>
      <c r="Q1340" s="6" t="s">
        <v>51</v>
      </c>
      <c r="R1340" s="6">
        <v>112</v>
      </c>
      <c r="S1340" s="6" t="s">
        <v>5550</v>
      </c>
      <c r="T1340" s="41">
        <v>150</v>
      </c>
      <c r="U1340" s="41">
        <v>18375</v>
      </c>
      <c r="V1340" s="41">
        <f>T1340*U1340</f>
        <v>2756250</v>
      </c>
      <c r="W1340" s="41">
        <f>V1340*1.12</f>
        <v>3087000.0000000005</v>
      </c>
      <c r="X1340" s="6"/>
      <c r="Y1340" s="6">
        <v>2016</v>
      </c>
      <c r="Z1340" s="6" t="s">
        <v>567</v>
      </c>
    </row>
    <row r="1341" spans="1:26" ht="63.75" x14ac:dyDescent="0.2">
      <c r="A1341" s="6" t="s">
        <v>5552</v>
      </c>
      <c r="B1341" s="5" t="s">
        <v>32</v>
      </c>
      <c r="C1341" s="5" t="s">
        <v>2944</v>
      </c>
      <c r="D1341" s="5" t="s">
        <v>5553</v>
      </c>
      <c r="E1341" s="5" t="s">
        <v>5554</v>
      </c>
      <c r="F1341" s="5" t="s">
        <v>5555</v>
      </c>
      <c r="G1341" s="5" t="s">
        <v>5556</v>
      </c>
      <c r="H1341" s="5" t="s">
        <v>5557</v>
      </c>
      <c r="I1341" s="6" t="s">
        <v>60</v>
      </c>
      <c r="J1341" s="6">
        <v>0</v>
      </c>
      <c r="K1341" s="6">
        <v>430000000</v>
      </c>
      <c r="L1341" s="5" t="s">
        <v>40</v>
      </c>
      <c r="M1341" s="6" t="s">
        <v>41</v>
      </c>
      <c r="N1341" s="6" t="s">
        <v>73</v>
      </c>
      <c r="O1341" s="6" t="s">
        <v>43</v>
      </c>
      <c r="P1341" s="6" t="s">
        <v>84</v>
      </c>
      <c r="Q1341" s="6" t="s">
        <v>51</v>
      </c>
      <c r="R1341" s="6" t="s">
        <v>231</v>
      </c>
      <c r="S1341" s="6" t="s">
        <v>232</v>
      </c>
      <c r="T1341" s="41">
        <v>16</v>
      </c>
      <c r="U1341" s="41">
        <v>16394.400000000001</v>
      </c>
      <c r="V1341" s="41"/>
      <c r="W1341" s="41"/>
      <c r="X1341" s="6"/>
      <c r="Y1341" s="6">
        <v>2016</v>
      </c>
      <c r="Z1341" s="5"/>
    </row>
    <row r="1342" spans="1:26" ht="63.75" x14ac:dyDescent="0.2">
      <c r="A1342" s="6" t="s">
        <v>5558</v>
      </c>
      <c r="B1342" s="5" t="s">
        <v>32</v>
      </c>
      <c r="C1342" s="5" t="s">
        <v>2944</v>
      </c>
      <c r="D1342" s="5" t="s">
        <v>5553</v>
      </c>
      <c r="E1342" s="5" t="s">
        <v>5554</v>
      </c>
      <c r="F1342" s="5" t="s">
        <v>5555</v>
      </c>
      <c r="G1342" s="5" t="s">
        <v>5556</v>
      </c>
      <c r="H1342" s="5" t="s">
        <v>5557</v>
      </c>
      <c r="I1342" s="6" t="s">
        <v>60</v>
      </c>
      <c r="J1342" s="6">
        <v>0</v>
      </c>
      <c r="K1342" s="6">
        <v>430000000</v>
      </c>
      <c r="L1342" s="5" t="s">
        <v>40</v>
      </c>
      <c r="M1342" s="6" t="s">
        <v>591</v>
      </c>
      <c r="N1342" s="6" t="s">
        <v>73</v>
      </c>
      <c r="O1342" s="6" t="s">
        <v>43</v>
      </c>
      <c r="P1342" s="6" t="s">
        <v>84</v>
      </c>
      <c r="Q1342" s="6" t="s">
        <v>51</v>
      </c>
      <c r="R1342" s="6" t="s">
        <v>231</v>
      </c>
      <c r="S1342" s="6" t="s">
        <v>232</v>
      </c>
      <c r="T1342" s="41">
        <v>16</v>
      </c>
      <c r="U1342" s="41">
        <v>22952.16</v>
      </c>
      <c r="V1342" s="41">
        <f>T1342*U1342</f>
        <v>367234.56</v>
      </c>
      <c r="W1342" s="41">
        <f>V1342*1.12</f>
        <v>411302.70720000006</v>
      </c>
      <c r="X1342" s="6"/>
      <c r="Y1342" s="6">
        <v>2016</v>
      </c>
      <c r="Z1342" s="6" t="s">
        <v>567</v>
      </c>
    </row>
    <row r="1343" spans="1:26" ht="63.75" x14ac:dyDescent="0.2">
      <c r="A1343" s="6" t="s">
        <v>5559</v>
      </c>
      <c r="B1343" s="5" t="s">
        <v>32</v>
      </c>
      <c r="C1343" s="5" t="s">
        <v>2944</v>
      </c>
      <c r="D1343" s="5" t="s">
        <v>5553</v>
      </c>
      <c r="E1343" s="5" t="s">
        <v>5554</v>
      </c>
      <c r="F1343" s="5" t="s">
        <v>5560</v>
      </c>
      <c r="G1343" s="5" t="s">
        <v>5561</v>
      </c>
      <c r="H1343" s="5" t="s">
        <v>5562</v>
      </c>
      <c r="I1343" s="6" t="s">
        <v>60</v>
      </c>
      <c r="J1343" s="6">
        <v>0</v>
      </c>
      <c r="K1343" s="6">
        <v>430000000</v>
      </c>
      <c r="L1343" s="5" t="s">
        <v>40</v>
      </c>
      <c r="M1343" s="6" t="s">
        <v>41</v>
      </c>
      <c r="N1343" s="6" t="s">
        <v>73</v>
      </c>
      <c r="O1343" s="6" t="s">
        <v>43</v>
      </c>
      <c r="P1343" s="6" t="s">
        <v>84</v>
      </c>
      <c r="Q1343" s="6" t="s">
        <v>51</v>
      </c>
      <c r="R1343" s="6" t="s">
        <v>231</v>
      </c>
      <c r="S1343" s="6" t="s">
        <v>232</v>
      </c>
      <c r="T1343" s="41">
        <v>150</v>
      </c>
      <c r="U1343" s="41">
        <v>16394.400000000001</v>
      </c>
      <c r="V1343" s="41">
        <f>T1343*U1343</f>
        <v>2459160</v>
      </c>
      <c r="W1343" s="41">
        <f>V1343*1.12</f>
        <v>2754259.2</v>
      </c>
      <c r="X1343" s="6"/>
      <c r="Y1343" s="6">
        <v>2016</v>
      </c>
      <c r="Z1343" s="42"/>
    </row>
    <row r="1344" spans="1:26" ht="102" x14ac:dyDescent="0.2">
      <c r="A1344" s="6" t="s">
        <v>5563</v>
      </c>
      <c r="B1344" s="5" t="s">
        <v>32</v>
      </c>
      <c r="C1344" s="5" t="s">
        <v>5416</v>
      </c>
      <c r="D1344" s="5" t="s">
        <v>1527</v>
      </c>
      <c r="E1344" s="5" t="s">
        <v>5564</v>
      </c>
      <c r="F1344" s="5" t="s">
        <v>5418</v>
      </c>
      <c r="G1344" s="5" t="s">
        <v>5565</v>
      </c>
      <c r="H1344" s="5" t="s">
        <v>5566</v>
      </c>
      <c r="I1344" s="6" t="s">
        <v>60</v>
      </c>
      <c r="J1344" s="6">
        <v>0</v>
      </c>
      <c r="K1344" s="6">
        <v>430000000</v>
      </c>
      <c r="L1344" s="5" t="s">
        <v>40</v>
      </c>
      <c r="M1344" s="6" t="s">
        <v>41</v>
      </c>
      <c r="N1344" s="6" t="s">
        <v>73</v>
      </c>
      <c r="O1344" s="6" t="s">
        <v>43</v>
      </c>
      <c r="P1344" s="6" t="s">
        <v>84</v>
      </c>
      <c r="Q1344" s="6" t="s">
        <v>51</v>
      </c>
      <c r="R1344" s="6" t="s">
        <v>231</v>
      </c>
      <c r="S1344" s="6" t="s">
        <v>232</v>
      </c>
      <c r="T1344" s="41">
        <v>2</v>
      </c>
      <c r="U1344" s="41">
        <v>172292.73749999999</v>
      </c>
      <c r="V1344" s="41"/>
      <c r="W1344" s="41"/>
      <c r="X1344" s="6"/>
      <c r="Y1344" s="6">
        <v>2016</v>
      </c>
      <c r="Z1344" s="5"/>
    </row>
    <row r="1345" spans="1:26" ht="102" x14ac:dyDescent="0.2">
      <c r="A1345" s="6" t="s">
        <v>5567</v>
      </c>
      <c r="B1345" s="5" t="s">
        <v>32</v>
      </c>
      <c r="C1345" s="5" t="s">
        <v>5416</v>
      </c>
      <c r="D1345" s="5" t="s">
        <v>1527</v>
      </c>
      <c r="E1345" s="5" t="s">
        <v>5564</v>
      </c>
      <c r="F1345" s="5" t="s">
        <v>5418</v>
      </c>
      <c r="G1345" s="5" t="s">
        <v>5565</v>
      </c>
      <c r="H1345" s="5" t="s">
        <v>5566</v>
      </c>
      <c r="I1345" s="6" t="s">
        <v>60</v>
      </c>
      <c r="J1345" s="6">
        <v>0</v>
      </c>
      <c r="K1345" s="6">
        <v>430000000</v>
      </c>
      <c r="L1345" s="5" t="s">
        <v>40</v>
      </c>
      <c r="M1345" s="6" t="s">
        <v>591</v>
      </c>
      <c r="N1345" s="6" t="s">
        <v>73</v>
      </c>
      <c r="O1345" s="6" t="s">
        <v>43</v>
      </c>
      <c r="P1345" s="6" t="s">
        <v>84</v>
      </c>
      <c r="Q1345" s="6" t="s">
        <v>51</v>
      </c>
      <c r="R1345" s="6" t="s">
        <v>231</v>
      </c>
      <c r="S1345" s="6" t="s">
        <v>232</v>
      </c>
      <c r="T1345" s="41">
        <v>2</v>
      </c>
      <c r="U1345" s="41">
        <v>450000</v>
      </c>
      <c r="V1345" s="41">
        <f>T1345*U1345</f>
        <v>900000</v>
      </c>
      <c r="W1345" s="41">
        <f>V1345*1.12</f>
        <v>1008000.0000000001</v>
      </c>
      <c r="X1345" s="6"/>
      <c r="Y1345" s="6">
        <v>2016</v>
      </c>
      <c r="Z1345" s="6" t="s">
        <v>567</v>
      </c>
    </row>
    <row r="1346" spans="1:26" ht="76.5" x14ac:dyDescent="0.2">
      <c r="A1346" s="6" t="s">
        <v>5568</v>
      </c>
      <c r="B1346" s="5" t="s">
        <v>32</v>
      </c>
      <c r="C1346" s="5" t="s">
        <v>5569</v>
      </c>
      <c r="D1346" s="12" t="s">
        <v>5570</v>
      </c>
      <c r="E1346" s="5" t="s">
        <v>5571</v>
      </c>
      <c r="F1346" s="12" t="s">
        <v>5572</v>
      </c>
      <c r="G1346" s="5" t="s">
        <v>5573</v>
      </c>
      <c r="H1346" s="5" t="s">
        <v>5574</v>
      </c>
      <c r="I1346" s="6" t="s">
        <v>60</v>
      </c>
      <c r="J1346" s="6">
        <v>0</v>
      </c>
      <c r="K1346" s="6">
        <v>430000000</v>
      </c>
      <c r="L1346" s="5" t="s">
        <v>40</v>
      </c>
      <c r="M1346" s="6" t="s">
        <v>41</v>
      </c>
      <c r="N1346" s="6" t="s">
        <v>73</v>
      </c>
      <c r="O1346" s="6" t="s">
        <v>43</v>
      </c>
      <c r="P1346" s="6" t="s">
        <v>84</v>
      </c>
      <c r="Q1346" s="6" t="s">
        <v>51</v>
      </c>
      <c r="R1346" s="6" t="s">
        <v>231</v>
      </c>
      <c r="S1346" s="6" t="s">
        <v>232</v>
      </c>
      <c r="T1346" s="41">
        <v>1</v>
      </c>
      <c r="U1346" s="41">
        <v>120474</v>
      </c>
      <c r="V1346" s="41"/>
      <c r="W1346" s="41"/>
      <c r="X1346" s="6"/>
      <c r="Y1346" s="6">
        <v>2016</v>
      </c>
      <c r="Z1346" s="6"/>
    </row>
    <row r="1347" spans="1:26" ht="76.5" x14ac:dyDescent="0.2">
      <c r="A1347" s="6" t="s">
        <v>5575</v>
      </c>
      <c r="B1347" s="5" t="s">
        <v>32</v>
      </c>
      <c r="C1347" s="5" t="s">
        <v>5576</v>
      </c>
      <c r="D1347" s="12" t="s">
        <v>5570</v>
      </c>
      <c r="E1347" s="5" t="s">
        <v>5571</v>
      </c>
      <c r="F1347" s="12" t="s">
        <v>5572</v>
      </c>
      <c r="G1347" s="5" t="s">
        <v>5573</v>
      </c>
      <c r="H1347" s="5" t="s">
        <v>5574</v>
      </c>
      <c r="I1347" s="6" t="s">
        <v>60</v>
      </c>
      <c r="J1347" s="6">
        <v>0</v>
      </c>
      <c r="K1347" s="6">
        <v>430000000</v>
      </c>
      <c r="L1347" s="5" t="s">
        <v>40</v>
      </c>
      <c r="M1347" s="6" t="s">
        <v>41</v>
      </c>
      <c r="N1347" s="6" t="s">
        <v>73</v>
      </c>
      <c r="O1347" s="6" t="s">
        <v>43</v>
      </c>
      <c r="P1347" s="6" t="s">
        <v>84</v>
      </c>
      <c r="Q1347" s="6" t="s">
        <v>51</v>
      </c>
      <c r="R1347" s="6" t="s">
        <v>231</v>
      </c>
      <c r="S1347" s="6" t="s">
        <v>232</v>
      </c>
      <c r="T1347" s="41">
        <v>1</v>
      </c>
      <c r="U1347" s="41">
        <v>120474</v>
      </c>
      <c r="V1347" s="41">
        <f>T1347*U1347</f>
        <v>120474</v>
      </c>
      <c r="W1347" s="41">
        <f>V1347*1.12</f>
        <v>134930.88</v>
      </c>
      <c r="X1347" s="6"/>
      <c r="Y1347" s="6">
        <v>2016</v>
      </c>
      <c r="Z1347" s="6" t="s">
        <v>5577</v>
      </c>
    </row>
    <row r="1348" spans="1:26" ht="63.75" x14ac:dyDescent="0.2">
      <c r="A1348" s="6" t="s">
        <v>5578</v>
      </c>
      <c r="B1348" s="5" t="s">
        <v>32</v>
      </c>
      <c r="C1348" s="5" t="s">
        <v>5569</v>
      </c>
      <c r="D1348" s="12" t="s">
        <v>5570</v>
      </c>
      <c r="E1348" s="5" t="s">
        <v>5579</v>
      </c>
      <c r="F1348" s="12" t="s">
        <v>5572</v>
      </c>
      <c r="G1348" s="5" t="s">
        <v>5580</v>
      </c>
      <c r="H1348" s="5" t="s">
        <v>5581</v>
      </c>
      <c r="I1348" s="6" t="s">
        <v>60</v>
      </c>
      <c r="J1348" s="6">
        <v>0</v>
      </c>
      <c r="K1348" s="6">
        <v>430000000</v>
      </c>
      <c r="L1348" s="5" t="s">
        <v>40</v>
      </c>
      <c r="M1348" s="6" t="s">
        <v>41</v>
      </c>
      <c r="N1348" s="6" t="s">
        <v>73</v>
      </c>
      <c r="O1348" s="6" t="s">
        <v>43</v>
      </c>
      <c r="P1348" s="6" t="s">
        <v>84</v>
      </c>
      <c r="Q1348" s="6" t="s">
        <v>51</v>
      </c>
      <c r="R1348" s="6" t="s">
        <v>231</v>
      </c>
      <c r="S1348" s="6" t="s">
        <v>232</v>
      </c>
      <c r="T1348" s="41">
        <v>2</v>
      </c>
      <c r="U1348" s="41">
        <v>120474</v>
      </c>
      <c r="V1348" s="41"/>
      <c r="W1348" s="41"/>
      <c r="X1348" s="6"/>
      <c r="Y1348" s="6">
        <v>2016</v>
      </c>
      <c r="Z1348" s="6"/>
    </row>
    <row r="1349" spans="1:26" ht="63.75" x14ac:dyDescent="0.2">
      <c r="A1349" s="6" t="s">
        <v>5582</v>
      </c>
      <c r="B1349" s="5" t="s">
        <v>32</v>
      </c>
      <c r="C1349" s="5" t="s">
        <v>5576</v>
      </c>
      <c r="D1349" s="12" t="s">
        <v>5570</v>
      </c>
      <c r="E1349" s="5" t="s">
        <v>5579</v>
      </c>
      <c r="F1349" s="12" t="s">
        <v>5572</v>
      </c>
      <c r="G1349" s="5" t="s">
        <v>5580</v>
      </c>
      <c r="H1349" s="5" t="s">
        <v>5583</v>
      </c>
      <c r="I1349" s="6" t="s">
        <v>60</v>
      </c>
      <c r="J1349" s="6">
        <v>0</v>
      </c>
      <c r="K1349" s="6">
        <v>430000000</v>
      </c>
      <c r="L1349" s="5" t="s">
        <v>40</v>
      </c>
      <c r="M1349" s="6" t="s">
        <v>41</v>
      </c>
      <c r="N1349" s="6" t="s">
        <v>73</v>
      </c>
      <c r="O1349" s="6" t="s">
        <v>43</v>
      </c>
      <c r="P1349" s="6" t="s">
        <v>84</v>
      </c>
      <c r="Q1349" s="6" t="s">
        <v>51</v>
      </c>
      <c r="R1349" s="6" t="s">
        <v>231</v>
      </c>
      <c r="S1349" s="6" t="s">
        <v>232</v>
      </c>
      <c r="T1349" s="41">
        <v>2</v>
      </c>
      <c r="U1349" s="41">
        <v>120474</v>
      </c>
      <c r="V1349" s="41">
        <f>T1349*U1349</f>
        <v>240948</v>
      </c>
      <c r="W1349" s="41">
        <f>V1349*1.12</f>
        <v>269861.76000000001</v>
      </c>
      <c r="X1349" s="6"/>
      <c r="Y1349" s="6">
        <v>2016</v>
      </c>
      <c r="Z1349" s="6" t="s">
        <v>5584</v>
      </c>
    </row>
    <row r="1350" spans="1:26" ht="51" x14ac:dyDescent="0.2">
      <c r="A1350" s="6" t="s">
        <v>5585</v>
      </c>
      <c r="B1350" s="5" t="s">
        <v>32</v>
      </c>
      <c r="C1350" s="5" t="s">
        <v>5569</v>
      </c>
      <c r="D1350" s="5" t="s">
        <v>5570</v>
      </c>
      <c r="E1350" s="5" t="s">
        <v>5586</v>
      </c>
      <c r="F1350" s="5" t="s">
        <v>5572</v>
      </c>
      <c r="G1350" s="5" t="s">
        <v>5587</v>
      </c>
      <c r="H1350" s="5" t="s">
        <v>5588</v>
      </c>
      <c r="I1350" s="6" t="s">
        <v>60</v>
      </c>
      <c r="J1350" s="6">
        <v>0</v>
      </c>
      <c r="K1350" s="6">
        <v>430000000</v>
      </c>
      <c r="L1350" s="5" t="s">
        <v>40</v>
      </c>
      <c r="M1350" s="6" t="s">
        <v>41</v>
      </c>
      <c r="N1350" s="6" t="s">
        <v>73</v>
      </c>
      <c r="O1350" s="6" t="s">
        <v>43</v>
      </c>
      <c r="P1350" s="6" t="s">
        <v>84</v>
      </c>
      <c r="Q1350" s="6" t="s">
        <v>51</v>
      </c>
      <c r="R1350" s="6" t="s">
        <v>96</v>
      </c>
      <c r="S1350" s="6" t="s">
        <v>97</v>
      </c>
      <c r="T1350" s="41">
        <v>5</v>
      </c>
      <c r="U1350" s="41">
        <v>93150</v>
      </c>
      <c r="V1350" s="41"/>
      <c r="W1350" s="41"/>
      <c r="X1350" s="6"/>
      <c r="Y1350" s="6">
        <v>2016</v>
      </c>
      <c r="Z1350" s="6"/>
    </row>
    <row r="1351" spans="1:26" ht="51" x14ac:dyDescent="0.2">
      <c r="A1351" s="6" t="s">
        <v>5589</v>
      </c>
      <c r="B1351" s="5" t="s">
        <v>32</v>
      </c>
      <c r="C1351" s="5" t="s">
        <v>5576</v>
      </c>
      <c r="D1351" s="5" t="s">
        <v>5570</v>
      </c>
      <c r="E1351" s="5" t="s">
        <v>5586</v>
      </c>
      <c r="F1351" s="5" t="s">
        <v>5572</v>
      </c>
      <c r="G1351" s="5" t="s">
        <v>5587</v>
      </c>
      <c r="H1351" s="5" t="s">
        <v>5588</v>
      </c>
      <c r="I1351" s="6" t="s">
        <v>60</v>
      </c>
      <c r="J1351" s="6">
        <v>0</v>
      </c>
      <c r="K1351" s="6">
        <v>430000000</v>
      </c>
      <c r="L1351" s="5" t="s">
        <v>40</v>
      </c>
      <c r="M1351" s="6" t="s">
        <v>41</v>
      </c>
      <c r="N1351" s="6" t="s">
        <v>73</v>
      </c>
      <c r="O1351" s="6" t="s">
        <v>43</v>
      </c>
      <c r="P1351" s="6" t="s">
        <v>84</v>
      </c>
      <c r="Q1351" s="6" t="s">
        <v>51</v>
      </c>
      <c r="R1351" s="6" t="s">
        <v>231</v>
      </c>
      <c r="S1351" s="6" t="s">
        <v>232</v>
      </c>
      <c r="T1351" s="41">
        <v>5</v>
      </c>
      <c r="U1351" s="41">
        <v>93150</v>
      </c>
      <c r="V1351" s="41">
        <f>T1351*U1351</f>
        <v>465750</v>
      </c>
      <c r="W1351" s="41">
        <f>V1351*1.12</f>
        <v>521640.00000000006</v>
      </c>
      <c r="X1351" s="6"/>
      <c r="Y1351" s="6">
        <v>2016</v>
      </c>
      <c r="Z1351" s="6" t="s">
        <v>5590</v>
      </c>
    </row>
    <row r="1352" spans="1:26" ht="89.25" x14ac:dyDescent="0.2">
      <c r="A1352" s="6" t="s">
        <v>5591</v>
      </c>
      <c r="B1352" s="5" t="s">
        <v>32</v>
      </c>
      <c r="C1352" s="5" t="s">
        <v>5569</v>
      </c>
      <c r="D1352" s="5" t="s">
        <v>5570</v>
      </c>
      <c r="E1352" s="5" t="s">
        <v>5592</v>
      </c>
      <c r="F1352" s="5" t="s">
        <v>5572</v>
      </c>
      <c r="G1352" s="5" t="s">
        <v>5593</v>
      </c>
      <c r="H1352" s="5" t="s">
        <v>5594</v>
      </c>
      <c r="I1352" s="6" t="s">
        <v>60</v>
      </c>
      <c r="J1352" s="6">
        <v>0</v>
      </c>
      <c r="K1352" s="6">
        <v>430000000</v>
      </c>
      <c r="L1352" s="5" t="s">
        <v>40</v>
      </c>
      <c r="M1352" s="6" t="s">
        <v>41</v>
      </c>
      <c r="N1352" s="6" t="s">
        <v>73</v>
      </c>
      <c r="O1352" s="6" t="s">
        <v>43</v>
      </c>
      <c r="P1352" s="6" t="s">
        <v>84</v>
      </c>
      <c r="Q1352" s="6" t="s">
        <v>51</v>
      </c>
      <c r="R1352" s="6" t="s">
        <v>96</v>
      </c>
      <c r="S1352" s="6" t="s">
        <v>97</v>
      </c>
      <c r="T1352" s="41">
        <v>3</v>
      </c>
      <c r="U1352" s="41">
        <v>120285</v>
      </c>
      <c r="V1352" s="41"/>
      <c r="W1352" s="41"/>
      <c r="X1352" s="6"/>
      <c r="Y1352" s="6">
        <v>2016</v>
      </c>
      <c r="Z1352" s="6"/>
    </row>
    <row r="1353" spans="1:26" ht="89.25" x14ac:dyDescent="0.2">
      <c r="A1353" s="6" t="s">
        <v>5595</v>
      </c>
      <c r="B1353" s="5" t="s">
        <v>32</v>
      </c>
      <c r="C1353" s="5" t="s">
        <v>5576</v>
      </c>
      <c r="D1353" s="5" t="s">
        <v>5570</v>
      </c>
      <c r="E1353" s="5" t="s">
        <v>5592</v>
      </c>
      <c r="F1353" s="5" t="s">
        <v>5572</v>
      </c>
      <c r="G1353" s="5" t="s">
        <v>5593</v>
      </c>
      <c r="H1353" s="5" t="s">
        <v>5596</v>
      </c>
      <c r="I1353" s="6" t="s">
        <v>60</v>
      </c>
      <c r="J1353" s="6">
        <v>0</v>
      </c>
      <c r="K1353" s="6">
        <v>430000000</v>
      </c>
      <c r="L1353" s="5" t="s">
        <v>40</v>
      </c>
      <c r="M1353" s="6" t="s">
        <v>41</v>
      </c>
      <c r="N1353" s="6" t="s">
        <v>73</v>
      </c>
      <c r="O1353" s="6" t="s">
        <v>43</v>
      </c>
      <c r="P1353" s="6" t="s">
        <v>84</v>
      </c>
      <c r="Q1353" s="6" t="s">
        <v>51</v>
      </c>
      <c r="R1353" s="6" t="s">
        <v>231</v>
      </c>
      <c r="S1353" s="6" t="s">
        <v>232</v>
      </c>
      <c r="T1353" s="41">
        <v>3</v>
      </c>
      <c r="U1353" s="41">
        <v>120285</v>
      </c>
      <c r="V1353" s="41">
        <f>T1353*U1353</f>
        <v>360855</v>
      </c>
      <c r="W1353" s="41">
        <f>V1353*1.12</f>
        <v>404157.60000000003</v>
      </c>
      <c r="X1353" s="6"/>
      <c r="Y1353" s="6">
        <v>2016</v>
      </c>
      <c r="Z1353" s="6" t="s">
        <v>5597</v>
      </c>
    </row>
    <row r="1354" spans="1:26" ht="51" x14ac:dyDescent="0.2">
      <c r="A1354" s="6" t="s">
        <v>5598</v>
      </c>
      <c r="B1354" s="5" t="s">
        <v>32</v>
      </c>
      <c r="C1354" s="5" t="s">
        <v>5599</v>
      </c>
      <c r="D1354" s="5" t="s">
        <v>5600</v>
      </c>
      <c r="E1354" s="5" t="s">
        <v>5601</v>
      </c>
      <c r="F1354" s="5" t="s">
        <v>5602</v>
      </c>
      <c r="G1354" s="5" t="s">
        <v>5603</v>
      </c>
      <c r="H1354" s="5" t="s">
        <v>5604</v>
      </c>
      <c r="I1354" s="6" t="s">
        <v>60</v>
      </c>
      <c r="J1354" s="6">
        <v>0</v>
      </c>
      <c r="K1354" s="6">
        <v>430000000</v>
      </c>
      <c r="L1354" s="5" t="s">
        <v>40</v>
      </c>
      <c r="M1354" s="6" t="s">
        <v>41</v>
      </c>
      <c r="N1354" s="6" t="s">
        <v>73</v>
      </c>
      <c r="O1354" s="6" t="s">
        <v>43</v>
      </c>
      <c r="P1354" s="6" t="s">
        <v>84</v>
      </c>
      <c r="Q1354" s="6" t="s">
        <v>51</v>
      </c>
      <c r="R1354" s="6" t="s">
        <v>96</v>
      </c>
      <c r="S1354" s="6" t="s">
        <v>97</v>
      </c>
      <c r="T1354" s="41">
        <v>5</v>
      </c>
      <c r="U1354" s="41">
        <v>1350</v>
      </c>
      <c r="V1354" s="41">
        <f>T1354*U1354</f>
        <v>6750</v>
      </c>
      <c r="W1354" s="41">
        <f>V1354*1.12</f>
        <v>7560.0000000000009</v>
      </c>
      <c r="X1354" s="6"/>
      <c r="Y1354" s="6">
        <v>2016</v>
      </c>
      <c r="Z1354" s="42"/>
    </row>
    <row r="1355" spans="1:26" ht="51" x14ac:dyDescent="0.2">
      <c r="A1355" s="6" t="s">
        <v>5605</v>
      </c>
      <c r="B1355" s="5" t="s">
        <v>32</v>
      </c>
      <c r="C1355" s="5" t="s">
        <v>5599</v>
      </c>
      <c r="D1355" s="5" t="s">
        <v>5600</v>
      </c>
      <c r="E1355" s="5" t="s">
        <v>5601</v>
      </c>
      <c r="F1355" s="5" t="s">
        <v>5602</v>
      </c>
      <c r="G1355" s="5" t="s">
        <v>5606</v>
      </c>
      <c r="H1355" s="5" t="s">
        <v>5607</v>
      </c>
      <c r="I1355" s="6" t="s">
        <v>60</v>
      </c>
      <c r="J1355" s="6">
        <v>0</v>
      </c>
      <c r="K1355" s="6">
        <v>430000000</v>
      </c>
      <c r="L1355" s="5" t="s">
        <v>40</v>
      </c>
      <c r="M1355" s="6" t="s">
        <v>41</v>
      </c>
      <c r="N1355" s="6" t="s">
        <v>73</v>
      </c>
      <c r="O1355" s="6" t="s">
        <v>43</v>
      </c>
      <c r="P1355" s="6" t="s">
        <v>84</v>
      </c>
      <c r="Q1355" s="6" t="s">
        <v>51</v>
      </c>
      <c r="R1355" s="6" t="s">
        <v>96</v>
      </c>
      <c r="S1355" s="6" t="s">
        <v>97</v>
      </c>
      <c r="T1355" s="41">
        <v>5</v>
      </c>
      <c r="U1355" s="41">
        <v>1350</v>
      </c>
      <c r="V1355" s="41">
        <f>T1355*U1355</f>
        <v>6750</v>
      </c>
      <c r="W1355" s="41">
        <f>V1355*1.12</f>
        <v>7560.0000000000009</v>
      </c>
      <c r="X1355" s="6"/>
      <c r="Y1355" s="6">
        <v>2016</v>
      </c>
      <c r="Z1355" s="42"/>
    </row>
    <row r="1356" spans="1:26" ht="51" x14ac:dyDescent="0.2">
      <c r="A1356" s="6" t="s">
        <v>5608</v>
      </c>
      <c r="B1356" s="5" t="s">
        <v>32</v>
      </c>
      <c r="C1356" s="5" t="s">
        <v>4163</v>
      </c>
      <c r="D1356" s="5" t="s">
        <v>314</v>
      </c>
      <c r="E1356" s="5" t="s">
        <v>315</v>
      </c>
      <c r="F1356" s="5" t="s">
        <v>4164</v>
      </c>
      <c r="G1356" s="5" t="s">
        <v>315</v>
      </c>
      <c r="H1356" s="5" t="s">
        <v>5609</v>
      </c>
      <c r="I1356" s="6" t="s">
        <v>60</v>
      </c>
      <c r="J1356" s="6">
        <v>0</v>
      </c>
      <c r="K1356" s="6">
        <v>430000000</v>
      </c>
      <c r="L1356" s="5" t="s">
        <v>40</v>
      </c>
      <c r="M1356" s="6" t="s">
        <v>41</v>
      </c>
      <c r="N1356" s="6" t="s">
        <v>73</v>
      </c>
      <c r="O1356" s="6" t="s">
        <v>43</v>
      </c>
      <c r="P1356" s="6" t="s">
        <v>84</v>
      </c>
      <c r="Q1356" s="6" t="s">
        <v>51</v>
      </c>
      <c r="R1356" s="6" t="s">
        <v>96</v>
      </c>
      <c r="S1356" s="6" t="s">
        <v>97</v>
      </c>
      <c r="T1356" s="41">
        <v>9</v>
      </c>
      <c r="U1356" s="41">
        <v>2700</v>
      </c>
      <c r="V1356" s="41">
        <f>T1356*U1356</f>
        <v>24300</v>
      </c>
      <c r="W1356" s="41">
        <f>V1356*1.12</f>
        <v>27216.000000000004</v>
      </c>
      <c r="X1356" s="6"/>
      <c r="Y1356" s="6">
        <v>2016</v>
      </c>
      <c r="Z1356" s="42"/>
    </row>
    <row r="1357" spans="1:26" ht="51" x14ac:dyDescent="0.2">
      <c r="A1357" s="6" t="s">
        <v>5610</v>
      </c>
      <c r="B1357" s="5" t="s">
        <v>32</v>
      </c>
      <c r="C1357" s="5" t="s">
        <v>5611</v>
      </c>
      <c r="D1357" s="5" t="s">
        <v>113</v>
      </c>
      <c r="E1357" s="5" t="s">
        <v>5612</v>
      </c>
      <c r="F1357" s="5" t="s">
        <v>5613</v>
      </c>
      <c r="G1357" s="5" t="s">
        <v>5614</v>
      </c>
      <c r="H1357" s="5" t="s">
        <v>5615</v>
      </c>
      <c r="I1357" s="6" t="s">
        <v>60</v>
      </c>
      <c r="J1357" s="6">
        <v>0</v>
      </c>
      <c r="K1357" s="6">
        <v>430000000</v>
      </c>
      <c r="L1357" s="5" t="s">
        <v>40</v>
      </c>
      <c r="M1357" s="6" t="s">
        <v>41</v>
      </c>
      <c r="N1357" s="6" t="s">
        <v>73</v>
      </c>
      <c r="O1357" s="6" t="s">
        <v>43</v>
      </c>
      <c r="P1357" s="6" t="s">
        <v>84</v>
      </c>
      <c r="Q1357" s="6" t="s">
        <v>51</v>
      </c>
      <c r="R1357" s="6">
        <v>5111</v>
      </c>
      <c r="S1357" s="6" t="s">
        <v>118</v>
      </c>
      <c r="T1357" s="41">
        <v>1</v>
      </c>
      <c r="U1357" s="41">
        <v>2700</v>
      </c>
      <c r="V1357" s="41">
        <f>T1357*U1357</f>
        <v>2700</v>
      </c>
      <c r="W1357" s="41">
        <f>V1357*1.12</f>
        <v>3024.0000000000005</v>
      </c>
      <c r="X1357" s="6"/>
      <c r="Y1357" s="6">
        <v>2016</v>
      </c>
      <c r="Z1357" s="42"/>
    </row>
    <row r="1358" spans="1:26" ht="51" x14ac:dyDescent="0.2">
      <c r="A1358" s="6" t="s">
        <v>5616</v>
      </c>
      <c r="B1358" s="5" t="s">
        <v>32</v>
      </c>
      <c r="C1358" s="5" t="s">
        <v>5617</v>
      </c>
      <c r="D1358" s="5" t="s">
        <v>5618</v>
      </c>
      <c r="E1358" s="5" t="s">
        <v>5619</v>
      </c>
      <c r="F1358" s="5" t="s">
        <v>5620</v>
      </c>
      <c r="G1358" s="5" t="s">
        <v>5621</v>
      </c>
      <c r="H1358" s="5" t="s">
        <v>5622</v>
      </c>
      <c r="I1358" s="6" t="s">
        <v>60</v>
      </c>
      <c r="J1358" s="6">
        <v>0</v>
      </c>
      <c r="K1358" s="6">
        <v>430000000</v>
      </c>
      <c r="L1358" s="5" t="s">
        <v>40</v>
      </c>
      <c r="M1358" s="6" t="s">
        <v>41</v>
      </c>
      <c r="N1358" s="6" t="s">
        <v>73</v>
      </c>
      <c r="O1358" s="6" t="s">
        <v>43</v>
      </c>
      <c r="P1358" s="6" t="s">
        <v>84</v>
      </c>
      <c r="Q1358" s="6" t="s">
        <v>51</v>
      </c>
      <c r="R1358" s="6" t="s">
        <v>231</v>
      </c>
      <c r="S1358" s="6" t="s">
        <v>232</v>
      </c>
      <c r="T1358" s="43">
        <v>9.5</v>
      </c>
      <c r="U1358" s="41">
        <v>67365</v>
      </c>
      <c r="V1358" s="41"/>
      <c r="W1358" s="41"/>
      <c r="X1358" s="6"/>
      <c r="Y1358" s="6">
        <v>2016</v>
      </c>
      <c r="Z1358" s="6"/>
    </row>
    <row r="1359" spans="1:26" ht="51" x14ac:dyDescent="0.2">
      <c r="A1359" s="6" t="s">
        <v>5623</v>
      </c>
      <c r="B1359" s="5" t="s">
        <v>32</v>
      </c>
      <c r="C1359" s="5" t="s">
        <v>5617</v>
      </c>
      <c r="D1359" s="5" t="s">
        <v>5618</v>
      </c>
      <c r="E1359" s="5" t="s">
        <v>5619</v>
      </c>
      <c r="F1359" s="5" t="s">
        <v>5620</v>
      </c>
      <c r="G1359" s="5" t="s">
        <v>5621</v>
      </c>
      <c r="H1359" s="5" t="s">
        <v>5622</v>
      </c>
      <c r="I1359" s="6" t="s">
        <v>60</v>
      </c>
      <c r="J1359" s="6">
        <v>0</v>
      </c>
      <c r="K1359" s="6">
        <v>430000000</v>
      </c>
      <c r="L1359" s="5" t="s">
        <v>40</v>
      </c>
      <c r="M1359" s="6" t="s">
        <v>41</v>
      </c>
      <c r="N1359" s="6" t="s">
        <v>73</v>
      </c>
      <c r="O1359" s="6" t="s">
        <v>43</v>
      </c>
      <c r="P1359" s="6" t="s">
        <v>84</v>
      </c>
      <c r="Q1359" s="6" t="s">
        <v>51</v>
      </c>
      <c r="R1359" s="6" t="s">
        <v>231</v>
      </c>
      <c r="S1359" s="6" t="s">
        <v>232</v>
      </c>
      <c r="T1359" s="43">
        <v>9</v>
      </c>
      <c r="U1359" s="41">
        <v>67365</v>
      </c>
      <c r="V1359" s="41">
        <f>T1359*U1359</f>
        <v>606285</v>
      </c>
      <c r="W1359" s="41">
        <f>V1359*1.12</f>
        <v>679039.20000000007</v>
      </c>
      <c r="X1359" s="6"/>
      <c r="Y1359" s="6">
        <v>2016</v>
      </c>
      <c r="Z1359" s="6" t="s">
        <v>618</v>
      </c>
    </row>
    <row r="1360" spans="1:26" ht="51" x14ac:dyDescent="0.2">
      <c r="A1360" s="6" t="s">
        <v>5624</v>
      </c>
      <c r="B1360" s="5" t="s">
        <v>32</v>
      </c>
      <c r="C1360" s="5" t="s">
        <v>5625</v>
      </c>
      <c r="D1360" s="5" t="s">
        <v>5626</v>
      </c>
      <c r="E1360" s="5" t="s">
        <v>5627</v>
      </c>
      <c r="F1360" s="5" t="s">
        <v>5628</v>
      </c>
      <c r="G1360" s="5" t="s">
        <v>5629</v>
      </c>
      <c r="H1360" s="5" t="s">
        <v>5630</v>
      </c>
      <c r="I1360" s="6" t="s">
        <v>60</v>
      </c>
      <c r="J1360" s="6">
        <v>0</v>
      </c>
      <c r="K1360" s="6">
        <v>430000000</v>
      </c>
      <c r="L1360" s="5" t="s">
        <v>40</v>
      </c>
      <c r="M1360" s="6" t="s">
        <v>41</v>
      </c>
      <c r="N1360" s="6" t="s">
        <v>73</v>
      </c>
      <c r="O1360" s="6" t="s">
        <v>43</v>
      </c>
      <c r="P1360" s="6" t="s">
        <v>84</v>
      </c>
      <c r="Q1360" s="6" t="s">
        <v>51</v>
      </c>
      <c r="R1360" s="6" t="s">
        <v>96</v>
      </c>
      <c r="S1360" s="6" t="s">
        <v>97</v>
      </c>
      <c r="T1360" s="41">
        <v>1</v>
      </c>
      <c r="U1360" s="41">
        <v>67500</v>
      </c>
      <c r="V1360" s="41">
        <f>T1360*U1360</f>
        <v>67500</v>
      </c>
      <c r="W1360" s="41">
        <f>V1360*1.12</f>
        <v>75600</v>
      </c>
      <c r="X1360" s="6"/>
      <c r="Y1360" s="6">
        <v>2016</v>
      </c>
      <c r="Z1360" s="42"/>
    </row>
    <row r="1361" spans="1:26" ht="51" x14ac:dyDescent="0.2">
      <c r="A1361" s="6" t="s">
        <v>5631</v>
      </c>
      <c r="B1361" s="5" t="s">
        <v>32</v>
      </c>
      <c r="C1361" s="5" t="s">
        <v>5625</v>
      </c>
      <c r="D1361" s="5" t="s">
        <v>5626</v>
      </c>
      <c r="E1361" s="5" t="s">
        <v>5627</v>
      </c>
      <c r="F1361" s="5" t="s">
        <v>5628</v>
      </c>
      <c r="G1361" s="5" t="s">
        <v>5632</v>
      </c>
      <c r="H1361" s="5" t="s">
        <v>5633</v>
      </c>
      <c r="I1361" s="6" t="s">
        <v>60</v>
      </c>
      <c r="J1361" s="6">
        <v>0</v>
      </c>
      <c r="K1361" s="6">
        <v>430000000</v>
      </c>
      <c r="L1361" s="5" t="s">
        <v>40</v>
      </c>
      <c r="M1361" s="6" t="s">
        <v>41</v>
      </c>
      <c r="N1361" s="6" t="s">
        <v>73</v>
      </c>
      <c r="O1361" s="6" t="s">
        <v>43</v>
      </c>
      <c r="P1361" s="6" t="s">
        <v>84</v>
      </c>
      <c r="Q1361" s="6" t="s">
        <v>51</v>
      </c>
      <c r="R1361" s="6" t="s">
        <v>96</v>
      </c>
      <c r="S1361" s="6" t="s">
        <v>97</v>
      </c>
      <c r="T1361" s="41">
        <v>1</v>
      </c>
      <c r="U1361" s="41">
        <v>67500</v>
      </c>
      <c r="V1361" s="41">
        <f>T1361*U1361</f>
        <v>67500</v>
      </c>
      <c r="W1361" s="41">
        <f>V1361*1.12</f>
        <v>75600</v>
      </c>
      <c r="X1361" s="6"/>
      <c r="Y1361" s="6">
        <v>2016</v>
      </c>
      <c r="Z1361" s="42"/>
    </row>
    <row r="1362" spans="1:26" ht="51" x14ac:dyDescent="0.2">
      <c r="A1362" s="6" t="s">
        <v>5634</v>
      </c>
      <c r="B1362" s="5" t="s">
        <v>32</v>
      </c>
      <c r="C1362" s="5" t="s">
        <v>5625</v>
      </c>
      <c r="D1362" s="5" t="s">
        <v>5626</v>
      </c>
      <c r="E1362" s="5" t="s">
        <v>5627</v>
      </c>
      <c r="F1362" s="5" t="s">
        <v>5628</v>
      </c>
      <c r="G1362" s="5" t="s">
        <v>5635</v>
      </c>
      <c r="H1362" s="5" t="s">
        <v>5636</v>
      </c>
      <c r="I1362" s="6" t="s">
        <v>60</v>
      </c>
      <c r="J1362" s="6">
        <v>0</v>
      </c>
      <c r="K1362" s="6">
        <v>430000000</v>
      </c>
      <c r="L1362" s="5" t="s">
        <v>40</v>
      </c>
      <c r="M1362" s="6" t="s">
        <v>41</v>
      </c>
      <c r="N1362" s="6" t="s">
        <v>73</v>
      </c>
      <c r="O1362" s="6" t="s">
        <v>43</v>
      </c>
      <c r="P1362" s="6" t="s">
        <v>84</v>
      </c>
      <c r="Q1362" s="6" t="s">
        <v>51</v>
      </c>
      <c r="R1362" s="6" t="s">
        <v>96</v>
      </c>
      <c r="S1362" s="6" t="s">
        <v>97</v>
      </c>
      <c r="T1362" s="41">
        <v>1</v>
      </c>
      <c r="U1362" s="41">
        <v>67500</v>
      </c>
      <c r="V1362" s="41">
        <f>T1362*U1362</f>
        <v>67500</v>
      </c>
      <c r="W1362" s="41">
        <f>V1362*1.12</f>
        <v>75600</v>
      </c>
      <c r="X1362" s="6"/>
      <c r="Y1362" s="6">
        <v>2016</v>
      </c>
      <c r="Z1362" s="42"/>
    </row>
    <row r="1363" spans="1:26" ht="51" x14ac:dyDescent="0.2">
      <c r="A1363" s="6" t="s">
        <v>5637</v>
      </c>
      <c r="B1363" s="5" t="s">
        <v>32</v>
      </c>
      <c r="C1363" s="5" t="s">
        <v>2944</v>
      </c>
      <c r="D1363" s="5" t="s">
        <v>5638</v>
      </c>
      <c r="E1363" s="5" t="s">
        <v>5639</v>
      </c>
      <c r="F1363" s="5" t="s">
        <v>5640</v>
      </c>
      <c r="G1363" s="5" t="s">
        <v>5641</v>
      </c>
      <c r="H1363" s="5" t="s">
        <v>5638</v>
      </c>
      <c r="I1363" s="6" t="s">
        <v>60</v>
      </c>
      <c r="J1363" s="6">
        <v>0</v>
      </c>
      <c r="K1363" s="6">
        <v>430000000</v>
      </c>
      <c r="L1363" s="5" t="s">
        <v>40</v>
      </c>
      <c r="M1363" s="6" t="s">
        <v>41</v>
      </c>
      <c r="N1363" s="6" t="s">
        <v>73</v>
      </c>
      <c r="O1363" s="6" t="s">
        <v>43</v>
      </c>
      <c r="P1363" s="6" t="s">
        <v>84</v>
      </c>
      <c r="Q1363" s="6" t="s">
        <v>51</v>
      </c>
      <c r="R1363" s="6" t="s">
        <v>231</v>
      </c>
      <c r="S1363" s="6" t="s">
        <v>232</v>
      </c>
      <c r="T1363" s="41">
        <v>3</v>
      </c>
      <c r="U1363" s="41">
        <v>27000</v>
      </c>
      <c r="V1363" s="41"/>
      <c r="W1363" s="41"/>
      <c r="X1363" s="6"/>
      <c r="Y1363" s="6">
        <v>2016</v>
      </c>
      <c r="Z1363" s="5"/>
    </row>
    <row r="1364" spans="1:26" ht="51" x14ac:dyDescent="0.2">
      <c r="A1364" s="6" t="s">
        <v>5642</v>
      </c>
      <c r="B1364" s="5" t="s">
        <v>32</v>
      </c>
      <c r="C1364" s="5" t="s">
        <v>2944</v>
      </c>
      <c r="D1364" s="5" t="s">
        <v>5638</v>
      </c>
      <c r="E1364" s="5" t="s">
        <v>5639</v>
      </c>
      <c r="F1364" s="5" t="s">
        <v>5640</v>
      </c>
      <c r="G1364" s="5" t="s">
        <v>5641</v>
      </c>
      <c r="H1364" s="5" t="s">
        <v>5638</v>
      </c>
      <c r="I1364" s="6" t="s">
        <v>60</v>
      </c>
      <c r="J1364" s="6">
        <v>0</v>
      </c>
      <c r="K1364" s="6">
        <v>430000000</v>
      </c>
      <c r="L1364" s="5" t="s">
        <v>40</v>
      </c>
      <c r="M1364" s="6" t="s">
        <v>591</v>
      </c>
      <c r="N1364" s="6" t="s">
        <v>73</v>
      </c>
      <c r="O1364" s="6" t="s">
        <v>43</v>
      </c>
      <c r="P1364" s="6" t="s">
        <v>84</v>
      </c>
      <c r="Q1364" s="6" t="s">
        <v>51</v>
      </c>
      <c r="R1364" s="6" t="s">
        <v>231</v>
      </c>
      <c r="S1364" s="6" t="s">
        <v>232</v>
      </c>
      <c r="T1364" s="41">
        <v>2</v>
      </c>
      <c r="U1364" s="41">
        <v>107000</v>
      </c>
      <c r="V1364" s="41">
        <f>T1364*U1364</f>
        <v>214000</v>
      </c>
      <c r="W1364" s="41">
        <f>V1364*1.12</f>
        <v>239680.00000000003</v>
      </c>
      <c r="X1364" s="6"/>
      <c r="Y1364" s="6">
        <v>2016</v>
      </c>
      <c r="Z1364" s="6" t="s">
        <v>1578</v>
      </c>
    </row>
    <row r="1365" spans="1:26" ht="51" x14ac:dyDescent="0.2">
      <c r="A1365" s="6" t="s">
        <v>5643</v>
      </c>
      <c r="B1365" s="5" t="s">
        <v>32</v>
      </c>
      <c r="C1365" s="5" t="s">
        <v>5644</v>
      </c>
      <c r="D1365" s="12" t="s">
        <v>790</v>
      </c>
      <c r="E1365" s="5" t="s">
        <v>5645</v>
      </c>
      <c r="F1365" s="12" t="s">
        <v>5646</v>
      </c>
      <c r="G1365" s="5" t="s">
        <v>5647</v>
      </c>
      <c r="H1365" s="5" t="s">
        <v>5648</v>
      </c>
      <c r="I1365" s="6" t="s">
        <v>60</v>
      </c>
      <c r="J1365" s="6">
        <v>0</v>
      </c>
      <c r="K1365" s="6">
        <v>430000000</v>
      </c>
      <c r="L1365" s="5" t="s">
        <v>40</v>
      </c>
      <c r="M1365" s="6" t="s">
        <v>41</v>
      </c>
      <c r="N1365" s="6" t="s">
        <v>73</v>
      </c>
      <c r="O1365" s="6" t="s">
        <v>43</v>
      </c>
      <c r="P1365" s="6" t="s">
        <v>84</v>
      </c>
      <c r="Q1365" s="6" t="s">
        <v>51</v>
      </c>
      <c r="R1365" s="6" t="s">
        <v>96</v>
      </c>
      <c r="S1365" s="6" t="s">
        <v>97</v>
      </c>
      <c r="T1365" s="41">
        <v>5</v>
      </c>
      <c r="U1365" s="41">
        <v>10125</v>
      </c>
      <c r="V1365" s="41"/>
      <c r="W1365" s="41"/>
      <c r="X1365" s="6"/>
      <c r="Y1365" s="6">
        <v>2016</v>
      </c>
      <c r="Z1365" s="5"/>
    </row>
    <row r="1366" spans="1:26" ht="51" x14ac:dyDescent="0.2">
      <c r="A1366" s="6" t="s">
        <v>5649</v>
      </c>
      <c r="B1366" s="5" t="s">
        <v>32</v>
      </c>
      <c r="C1366" s="5" t="s">
        <v>5644</v>
      </c>
      <c r="D1366" s="12" t="s">
        <v>790</v>
      </c>
      <c r="E1366" s="5" t="s">
        <v>5645</v>
      </c>
      <c r="F1366" s="12" t="s">
        <v>5646</v>
      </c>
      <c r="G1366" s="5" t="s">
        <v>5647</v>
      </c>
      <c r="H1366" s="5" t="s">
        <v>5648</v>
      </c>
      <c r="I1366" s="6" t="s">
        <v>60</v>
      </c>
      <c r="J1366" s="6">
        <v>0</v>
      </c>
      <c r="K1366" s="6">
        <v>430000000</v>
      </c>
      <c r="L1366" s="5" t="s">
        <v>40</v>
      </c>
      <c r="M1366" s="6" t="s">
        <v>591</v>
      </c>
      <c r="N1366" s="6" t="s">
        <v>73</v>
      </c>
      <c r="O1366" s="6" t="s">
        <v>43</v>
      </c>
      <c r="P1366" s="6" t="s">
        <v>84</v>
      </c>
      <c r="Q1366" s="6" t="s">
        <v>51</v>
      </c>
      <c r="R1366" s="6" t="s">
        <v>96</v>
      </c>
      <c r="S1366" s="6" t="s">
        <v>97</v>
      </c>
      <c r="T1366" s="41">
        <v>3</v>
      </c>
      <c r="U1366" s="41">
        <v>25968.75</v>
      </c>
      <c r="V1366" s="41">
        <f>T1366*U1366</f>
        <v>77906.25</v>
      </c>
      <c r="W1366" s="41">
        <f>V1366*1.12</f>
        <v>87255.000000000015</v>
      </c>
      <c r="X1366" s="6"/>
      <c r="Y1366" s="6">
        <v>2016</v>
      </c>
      <c r="Z1366" s="6" t="s">
        <v>1578</v>
      </c>
    </row>
    <row r="1367" spans="1:26" ht="51" x14ac:dyDescent="0.2">
      <c r="A1367" s="6" t="s">
        <v>5650</v>
      </c>
      <c r="B1367" s="5" t="s">
        <v>32</v>
      </c>
      <c r="C1367" s="5" t="s">
        <v>5651</v>
      </c>
      <c r="D1367" s="5" t="s">
        <v>5652</v>
      </c>
      <c r="E1367" s="5" t="s">
        <v>5653</v>
      </c>
      <c r="F1367" s="10" t="s">
        <v>5654</v>
      </c>
      <c r="G1367" s="5" t="s">
        <v>5655</v>
      </c>
      <c r="H1367" s="5" t="s">
        <v>5656</v>
      </c>
      <c r="I1367" s="6" t="s">
        <v>60</v>
      </c>
      <c r="J1367" s="6">
        <v>0</v>
      </c>
      <c r="K1367" s="6">
        <v>430000000</v>
      </c>
      <c r="L1367" s="5" t="s">
        <v>40</v>
      </c>
      <c r="M1367" s="6" t="s">
        <v>41</v>
      </c>
      <c r="N1367" s="6" t="s">
        <v>73</v>
      </c>
      <c r="O1367" s="6" t="s">
        <v>43</v>
      </c>
      <c r="P1367" s="6" t="s">
        <v>84</v>
      </c>
      <c r="Q1367" s="6" t="s">
        <v>51</v>
      </c>
      <c r="R1367" s="6" t="s">
        <v>231</v>
      </c>
      <c r="S1367" s="6" t="s">
        <v>232</v>
      </c>
      <c r="T1367" s="41">
        <v>2</v>
      </c>
      <c r="U1367" s="41">
        <v>3375</v>
      </c>
      <c r="V1367" s="41"/>
      <c r="W1367" s="41"/>
      <c r="X1367" s="6"/>
      <c r="Y1367" s="6">
        <v>2016</v>
      </c>
      <c r="Z1367" s="5"/>
    </row>
    <row r="1368" spans="1:26" ht="51" x14ac:dyDescent="0.2">
      <c r="A1368" s="6" t="s">
        <v>5657</v>
      </c>
      <c r="B1368" s="5" t="s">
        <v>32</v>
      </c>
      <c r="C1368" s="5" t="s">
        <v>5651</v>
      </c>
      <c r="D1368" s="5" t="s">
        <v>5652</v>
      </c>
      <c r="E1368" s="5" t="s">
        <v>5653</v>
      </c>
      <c r="F1368" s="10" t="s">
        <v>5654</v>
      </c>
      <c r="G1368" s="5" t="s">
        <v>5655</v>
      </c>
      <c r="H1368" s="5" t="s">
        <v>5656</v>
      </c>
      <c r="I1368" s="6" t="s">
        <v>60</v>
      </c>
      <c r="J1368" s="6">
        <v>0</v>
      </c>
      <c r="K1368" s="6">
        <v>430000000</v>
      </c>
      <c r="L1368" s="5" t="s">
        <v>40</v>
      </c>
      <c r="M1368" s="6" t="s">
        <v>591</v>
      </c>
      <c r="N1368" s="6" t="s">
        <v>73</v>
      </c>
      <c r="O1368" s="6" t="s">
        <v>43</v>
      </c>
      <c r="P1368" s="6" t="s">
        <v>84</v>
      </c>
      <c r="Q1368" s="6" t="s">
        <v>51</v>
      </c>
      <c r="R1368" s="6" t="s">
        <v>231</v>
      </c>
      <c r="S1368" s="6" t="s">
        <v>232</v>
      </c>
      <c r="T1368" s="41">
        <v>2</v>
      </c>
      <c r="U1368" s="41">
        <v>56402.678571428602</v>
      </c>
      <c r="V1368" s="41">
        <f>T1368*U1368</f>
        <v>112805.3571428572</v>
      </c>
      <c r="W1368" s="41">
        <f>V1368*1.12</f>
        <v>126342.00000000007</v>
      </c>
      <c r="X1368" s="6"/>
      <c r="Y1368" s="6">
        <v>2016</v>
      </c>
      <c r="Z1368" s="6" t="s">
        <v>567</v>
      </c>
    </row>
    <row r="1369" spans="1:26" ht="51" x14ac:dyDescent="0.2">
      <c r="A1369" s="6" t="s">
        <v>5658</v>
      </c>
      <c r="B1369" s="5" t="s">
        <v>32</v>
      </c>
      <c r="C1369" s="5" t="s">
        <v>5659</v>
      </c>
      <c r="D1369" s="5" t="s">
        <v>5660</v>
      </c>
      <c r="E1369" s="5" t="s">
        <v>5661</v>
      </c>
      <c r="F1369" s="5" t="s">
        <v>5662</v>
      </c>
      <c r="G1369" s="5" t="s">
        <v>5663</v>
      </c>
      <c r="H1369" s="5" t="s">
        <v>5664</v>
      </c>
      <c r="I1369" s="6" t="s">
        <v>60</v>
      </c>
      <c r="J1369" s="6">
        <v>0</v>
      </c>
      <c r="K1369" s="6">
        <v>430000000</v>
      </c>
      <c r="L1369" s="5" t="s">
        <v>40</v>
      </c>
      <c r="M1369" s="6" t="s">
        <v>41</v>
      </c>
      <c r="N1369" s="6" t="s">
        <v>73</v>
      </c>
      <c r="O1369" s="6" t="s">
        <v>43</v>
      </c>
      <c r="P1369" s="6" t="s">
        <v>84</v>
      </c>
      <c r="Q1369" s="6" t="s">
        <v>51</v>
      </c>
      <c r="R1369" s="6" t="s">
        <v>96</v>
      </c>
      <c r="S1369" s="6" t="s">
        <v>97</v>
      </c>
      <c r="T1369" s="41">
        <v>8</v>
      </c>
      <c r="U1369" s="41">
        <v>1066.5</v>
      </c>
      <c r="V1369" s="41">
        <f>T1369*U1369</f>
        <v>8532</v>
      </c>
      <c r="W1369" s="41">
        <f>V1369*1.12</f>
        <v>9555.84</v>
      </c>
      <c r="X1369" s="6"/>
      <c r="Y1369" s="6">
        <v>2016</v>
      </c>
      <c r="Z1369" s="42"/>
    </row>
    <row r="1370" spans="1:26" ht="51" x14ac:dyDescent="0.2">
      <c r="A1370" s="6" t="s">
        <v>5665</v>
      </c>
      <c r="B1370" s="5" t="s">
        <v>32</v>
      </c>
      <c r="C1370" s="5" t="s">
        <v>5666</v>
      </c>
      <c r="D1370" s="5" t="s">
        <v>5667</v>
      </c>
      <c r="E1370" s="5" t="s">
        <v>5668</v>
      </c>
      <c r="F1370" s="5" t="s">
        <v>5669</v>
      </c>
      <c r="G1370" s="5" t="s">
        <v>5670</v>
      </c>
      <c r="H1370" s="5" t="s">
        <v>5671</v>
      </c>
      <c r="I1370" s="6" t="s">
        <v>60</v>
      </c>
      <c r="J1370" s="6">
        <v>0</v>
      </c>
      <c r="K1370" s="6">
        <v>430000000</v>
      </c>
      <c r="L1370" s="5" t="s">
        <v>40</v>
      </c>
      <c r="M1370" s="6" t="s">
        <v>41</v>
      </c>
      <c r="N1370" s="6" t="s">
        <v>73</v>
      </c>
      <c r="O1370" s="6" t="s">
        <v>43</v>
      </c>
      <c r="P1370" s="6" t="s">
        <v>84</v>
      </c>
      <c r="Q1370" s="6" t="s">
        <v>51</v>
      </c>
      <c r="R1370" s="6" t="s">
        <v>96</v>
      </c>
      <c r="S1370" s="6" t="s">
        <v>97</v>
      </c>
      <c r="T1370" s="41">
        <v>10</v>
      </c>
      <c r="U1370" s="41">
        <v>2025</v>
      </c>
      <c r="V1370" s="41">
        <f>T1370*U1370</f>
        <v>20250</v>
      </c>
      <c r="W1370" s="41">
        <f>V1370*1.12</f>
        <v>22680.000000000004</v>
      </c>
      <c r="X1370" s="6"/>
      <c r="Y1370" s="6">
        <v>2016</v>
      </c>
      <c r="Z1370" s="42"/>
    </row>
    <row r="1371" spans="1:26" ht="51" x14ac:dyDescent="0.2">
      <c r="A1371" s="6" t="s">
        <v>5672</v>
      </c>
      <c r="B1371" s="5" t="s">
        <v>32</v>
      </c>
      <c r="C1371" s="5" t="s">
        <v>5673</v>
      </c>
      <c r="D1371" s="12" t="s">
        <v>5674</v>
      </c>
      <c r="E1371" s="5" t="s">
        <v>5675</v>
      </c>
      <c r="F1371" s="12" t="s">
        <v>5676</v>
      </c>
      <c r="G1371" s="5" t="s">
        <v>5677</v>
      </c>
      <c r="H1371" s="5" t="s">
        <v>5678</v>
      </c>
      <c r="I1371" s="6" t="s">
        <v>60</v>
      </c>
      <c r="J1371" s="6">
        <v>0</v>
      </c>
      <c r="K1371" s="6">
        <v>430000000</v>
      </c>
      <c r="L1371" s="5" t="s">
        <v>40</v>
      </c>
      <c r="M1371" s="6" t="s">
        <v>41</v>
      </c>
      <c r="N1371" s="6" t="s">
        <v>73</v>
      </c>
      <c r="O1371" s="6" t="s">
        <v>43</v>
      </c>
      <c r="P1371" s="6" t="s">
        <v>84</v>
      </c>
      <c r="Q1371" s="6" t="s">
        <v>51</v>
      </c>
      <c r="R1371" s="6" t="s">
        <v>5516</v>
      </c>
      <c r="S1371" s="6" t="s">
        <v>5517</v>
      </c>
      <c r="T1371" s="41">
        <v>1</v>
      </c>
      <c r="U1371" s="41">
        <v>6750</v>
      </c>
      <c r="V1371" s="41"/>
      <c r="W1371" s="41"/>
      <c r="X1371" s="6"/>
      <c r="Y1371" s="6">
        <v>2016</v>
      </c>
      <c r="Z1371" s="5"/>
    </row>
    <row r="1372" spans="1:26" ht="51" x14ac:dyDescent="0.2">
      <c r="A1372" s="6" t="s">
        <v>5679</v>
      </c>
      <c r="B1372" s="5" t="s">
        <v>32</v>
      </c>
      <c r="C1372" s="5" t="s">
        <v>5673</v>
      </c>
      <c r="D1372" s="12" t="s">
        <v>5674</v>
      </c>
      <c r="E1372" s="5" t="s">
        <v>5675</v>
      </c>
      <c r="F1372" s="12" t="s">
        <v>5676</v>
      </c>
      <c r="G1372" s="5" t="s">
        <v>5677</v>
      </c>
      <c r="H1372" s="5" t="s">
        <v>5678</v>
      </c>
      <c r="I1372" s="6" t="s">
        <v>60</v>
      </c>
      <c r="J1372" s="6">
        <v>0</v>
      </c>
      <c r="K1372" s="6">
        <v>430000000</v>
      </c>
      <c r="L1372" s="5" t="s">
        <v>40</v>
      </c>
      <c r="M1372" s="6" t="s">
        <v>591</v>
      </c>
      <c r="N1372" s="6" t="s">
        <v>73</v>
      </c>
      <c r="O1372" s="6" t="s">
        <v>43</v>
      </c>
      <c r="P1372" s="6" t="s">
        <v>84</v>
      </c>
      <c r="Q1372" s="6" t="s">
        <v>51</v>
      </c>
      <c r="R1372" s="6" t="s">
        <v>5516</v>
      </c>
      <c r="S1372" s="6" t="s">
        <v>5517</v>
      </c>
      <c r="T1372" s="41">
        <v>1</v>
      </c>
      <c r="U1372" s="41">
        <v>16500</v>
      </c>
      <c r="V1372" s="41">
        <f t="shared" ref="V1372:V1389" si="99">T1372*U1372</f>
        <v>16500</v>
      </c>
      <c r="W1372" s="41">
        <f t="shared" ref="W1372:W1389" si="100">V1372*1.12</f>
        <v>18480</v>
      </c>
      <c r="X1372" s="6"/>
      <c r="Y1372" s="6">
        <v>2016</v>
      </c>
      <c r="Z1372" s="6" t="s">
        <v>567</v>
      </c>
    </row>
    <row r="1373" spans="1:26" ht="78" x14ac:dyDescent="0.2">
      <c r="A1373" s="6" t="s">
        <v>5680</v>
      </c>
      <c r="B1373" s="5" t="s">
        <v>32</v>
      </c>
      <c r="C1373" s="5" t="s">
        <v>5478</v>
      </c>
      <c r="D1373" s="5" t="s">
        <v>5479</v>
      </c>
      <c r="E1373" s="5" t="s">
        <v>5681</v>
      </c>
      <c r="F1373" s="5" t="s">
        <v>5481</v>
      </c>
      <c r="G1373" s="5" t="s">
        <v>5682</v>
      </c>
      <c r="H1373" s="5" t="s">
        <v>12948</v>
      </c>
      <c r="I1373" s="6" t="s">
        <v>60</v>
      </c>
      <c r="J1373" s="6">
        <v>0</v>
      </c>
      <c r="K1373" s="6">
        <v>430000000</v>
      </c>
      <c r="L1373" s="5" t="s">
        <v>40</v>
      </c>
      <c r="M1373" s="6" t="s">
        <v>41</v>
      </c>
      <c r="N1373" s="6" t="s">
        <v>73</v>
      </c>
      <c r="O1373" s="6" t="s">
        <v>43</v>
      </c>
      <c r="P1373" s="6" t="s">
        <v>84</v>
      </c>
      <c r="Q1373" s="6" t="s">
        <v>51</v>
      </c>
      <c r="R1373" s="6" t="s">
        <v>96</v>
      </c>
      <c r="S1373" s="6" t="s">
        <v>97</v>
      </c>
      <c r="T1373" s="41">
        <v>10</v>
      </c>
      <c r="U1373" s="41">
        <v>1694.25</v>
      </c>
      <c r="V1373" s="41">
        <f t="shared" si="99"/>
        <v>16942.5</v>
      </c>
      <c r="W1373" s="41">
        <f t="shared" si="100"/>
        <v>18975.600000000002</v>
      </c>
      <c r="X1373" s="6"/>
      <c r="Y1373" s="6">
        <v>2016</v>
      </c>
      <c r="Z1373" s="42"/>
    </row>
    <row r="1374" spans="1:26" ht="51" x14ac:dyDescent="0.2">
      <c r="A1374" s="6" t="s">
        <v>5683</v>
      </c>
      <c r="B1374" s="5" t="s">
        <v>32</v>
      </c>
      <c r="C1374" s="5" t="s">
        <v>5684</v>
      </c>
      <c r="D1374" s="5" t="s">
        <v>5512</v>
      </c>
      <c r="E1374" s="5" t="s">
        <v>5685</v>
      </c>
      <c r="F1374" s="10" t="s">
        <v>5686</v>
      </c>
      <c r="G1374" s="5" t="s">
        <v>5687</v>
      </c>
      <c r="H1374" s="5" t="s">
        <v>5688</v>
      </c>
      <c r="I1374" s="6" t="s">
        <v>60</v>
      </c>
      <c r="J1374" s="6">
        <v>0</v>
      </c>
      <c r="K1374" s="6">
        <v>430000000</v>
      </c>
      <c r="L1374" s="5" t="s">
        <v>40</v>
      </c>
      <c r="M1374" s="6" t="s">
        <v>41</v>
      </c>
      <c r="N1374" s="6" t="s">
        <v>73</v>
      </c>
      <c r="O1374" s="6" t="s">
        <v>43</v>
      </c>
      <c r="P1374" s="6" t="s">
        <v>84</v>
      </c>
      <c r="Q1374" s="6" t="s">
        <v>51</v>
      </c>
      <c r="R1374" s="6" t="s">
        <v>231</v>
      </c>
      <c r="S1374" s="6" t="s">
        <v>232</v>
      </c>
      <c r="T1374" s="41">
        <v>1</v>
      </c>
      <c r="U1374" s="41">
        <v>3375</v>
      </c>
      <c r="V1374" s="41">
        <f t="shared" si="99"/>
        <v>3375</v>
      </c>
      <c r="W1374" s="41">
        <f t="shared" si="100"/>
        <v>3780.0000000000005</v>
      </c>
      <c r="X1374" s="6"/>
      <c r="Y1374" s="6">
        <v>2016</v>
      </c>
      <c r="Z1374" s="42"/>
    </row>
    <row r="1375" spans="1:26" ht="51" x14ac:dyDescent="0.2">
      <c r="A1375" s="6" t="s">
        <v>5689</v>
      </c>
      <c r="B1375" s="5" t="s">
        <v>32</v>
      </c>
      <c r="C1375" s="5" t="s">
        <v>5684</v>
      </c>
      <c r="D1375" s="5" t="s">
        <v>5512</v>
      </c>
      <c r="E1375" s="5" t="s">
        <v>5690</v>
      </c>
      <c r="F1375" s="10" t="s">
        <v>5686</v>
      </c>
      <c r="G1375" s="5" t="s">
        <v>5687</v>
      </c>
      <c r="H1375" s="5" t="s">
        <v>5691</v>
      </c>
      <c r="I1375" s="6" t="s">
        <v>60</v>
      </c>
      <c r="J1375" s="6">
        <v>0</v>
      </c>
      <c r="K1375" s="6">
        <v>430000000</v>
      </c>
      <c r="L1375" s="5" t="s">
        <v>40</v>
      </c>
      <c r="M1375" s="6" t="s">
        <v>41</v>
      </c>
      <c r="N1375" s="6" t="s">
        <v>73</v>
      </c>
      <c r="O1375" s="6" t="s">
        <v>43</v>
      </c>
      <c r="P1375" s="6" t="s">
        <v>84</v>
      </c>
      <c r="Q1375" s="6" t="s">
        <v>51</v>
      </c>
      <c r="R1375" s="6" t="s">
        <v>231</v>
      </c>
      <c r="S1375" s="6" t="s">
        <v>232</v>
      </c>
      <c r="T1375" s="41">
        <v>1</v>
      </c>
      <c r="U1375" s="41">
        <v>3375</v>
      </c>
      <c r="V1375" s="41">
        <f t="shared" si="99"/>
        <v>3375</v>
      </c>
      <c r="W1375" s="41">
        <f t="shared" si="100"/>
        <v>3780.0000000000005</v>
      </c>
      <c r="X1375" s="6"/>
      <c r="Y1375" s="6">
        <v>2016</v>
      </c>
      <c r="Z1375" s="42"/>
    </row>
    <row r="1376" spans="1:26" ht="63.75" x14ac:dyDescent="0.2">
      <c r="A1376" s="6" t="s">
        <v>5692</v>
      </c>
      <c r="B1376" s="5" t="s">
        <v>32</v>
      </c>
      <c r="C1376" s="5" t="s">
        <v>5684</v>
      </c>
      <c r="D1376" s="5" t="s">
        <v>5512</v>
      </c>
      <c r="E1376" s="5" t="s">
        <v>5693</v>
      </c>
      <c r="F1376" s="10" t="s">
        <v>5686</v>
      </c>
      <c r="G1376" s="5" t="s">
        <v>5687</v>
      </c>
      <c r="H1376" s="5" t="s">
        <v>5694</v>
      </c>
      <c r="I1376" s="6" t="s">
        <v>60</v>
      </c>
      <c r="J1376" s="6">
        <v>0</v>
      </c>
      <c r="K1376" s="6">
        <v>430000000</v>
      </c>
      <c r="L1376" s="5" t="s">
        <v>40</v>
      </c>
      <c r="M1376" s="6" t="s">
        <v>41</v>
      </c>
      <c r="N1376" s="6" t="s">
        <v>73</v>
      </c>
      <c r="O1376" s="6" t="s">
        <v>43</v>
      </c>
      <c r="P1376" s="6" t="s">
        <v>84</v>
      </c>
      <c r="Q1376" s="6" t="s">
        <v>51</v>
      </c>
      <c r="R1376" s="6" t="s">
        <v>231</v>
      </c>
      <c r="S1376" s="6" t="s">
        <v>232</v>
      </c>
      <c r="T1376" s="41">
        <v>1</v>
      </c>
      <c r="U1376" s="41">
        <v>3375</v>
      </c>
      <c r="V1376" s="41">
        <f t="shared" si="99"/>
        <v>3375</v>
      </c>
      <c r="W1376" s="41">
        <f t="shared" si="100"/>
        <v>3780.0000000000005</v>
      </c>
      <c r="X1376" s="6"/>
      <c r="Y1376" s="6">
        <v>2016</v>
      </c>
      <c r="Z1376" s="42"/>
    </row>
    <row r="1377" spans="1:26" ht="51" x14ac:dyDescent="0.2">
      <c r="A1377" s="6" t="s">
        <v>5695</v>
      </c>
      <c r="B1377" s="5" t="s">
        <v>32</v>
      </c>
      <c r="C1377" s="5" t="s">
        <v>5696</v>
      </c>
      <c r="D1377" s="5" t="s">
        <v>5512</v>
      </c>
      <c r="E1377" s="5" t="s">
        <v>5697</v>
      </c>
      <c r="F1377" s="10" t="s">
        <v>5698</v>
      </c>
      <c r="G1377" s="5" t="s">
        <v>5687</v>
      </c>
      <c r="H1377" s="5" t="s">
        <v>5699</v>
      </c>
      <c r="I1377" s="6" t="s">
        <v>60</v>
      </c>
      <c r="J1377" s="6">
        <v>0</v>
      </c>
      <c r="K1377" s="6">
        <v>430000000</v>
      </c>
      <c r="L1377" s="5" t="s">
        <v>40</v>
      </c>
      <c r="M1377" s="6" t="s">
        <v>41</v>
      </c>
      <c r="N1377" s="6" t="s">
        <v>73</v>
      </c>
      <c r="O1377" s="6" t="s">
        <v>43</v>
      </c>
      <c r="P1377" s="6" t="s">
        <v>84</v>
      </c>
      <c r="Q1377" s="6" t="s">
        <v>51</v>
      </c>
      <c r="R1377" s="6" t="s">
        <v>231</v>
      </c>
      <c r="S1377" s="6" t="s">
        <v>232</v>
      </c>
      <c r="T1377" s="41">
        <v>1</v>
      </c>
      <c r="U1377" s="41">
        <v>3375</v>
      </c>
      <c r="V1377" s="41">
        <f t="shared" si="99"/>
        <v>3375</v>
      </c>
      <c r="W1377" s="41">
        <f t="shared" si="100"/>
        <v>3780.0000000000005</v>
      </c>
      <c r="X1377" s="6"/>
      <c r="Y1377" s="6">
        <v>2016</v>
      </c>
      <c r="Z1377" s="42"/>
    </row>
    <row r="1378" spans="1:26" ht="51" x14ac:dyDescent="0.2">
      <c r="A1378" s="6" t="s">
        <v>5700</v>
      </c>
      <c r="B1378" s="5" t="s">
        <v>32</v>
      </c>
      <c r="C1378" s="5" t="s">
        <v>5701</v>
      </c>
      <c r="D1378" s="5" t="s">
        <v>5512</v>
      </c>
      <c r="E1378" s="5" t="s">
        <v>5702</v>
      </c>
      <c r="F1378" s="10" t="s">
        <v>5703</v>
      </c>
      <c r="G1378" s="5" t="s">
        <v>5687</v>
      </c>
      <c r="H1378" s="5" t="s">
        <v>5704</v>
      </c>
      <c r="I1378" s="6" t="s">
        <v>60</v>
      </c>
      <c r="J1378" s="6">
        <v>0</v>
      </c>
      <c r="K1378" s="6">
        <v>430000000</v>
      </c>
      <c r="L1378" s="5" t="s">
        <v>40</v>
      </c>
      <c r="M1378" s="6" t="s">
        <v>41</v>
      </c>
      <c r="N1378" s="6" t="s">
        <v>73</v>
      </c>
      <c r="O1378" s="6" t="s">
        <v>43</v>
      </c>
      <c r="P1378" s="6" t="s">
        <v>84</v>
      </c>
      <c r="Q1378" s="6" t="s">
        <v>51</v>
      </c>
      <c r="R1378" s="6" t="s">
        <v>231</v>
      </c>
      <c r="S1378" s="6" t="s">
        <v>232</v>
      </c>
      <c r="T1378" s="41">
        <v>1</v>
      </c>
      <c r="U1378" s="41">
        <v>3375</v>
      </c>
      <c r="V1378" s="41">
        <f t="shared" si="99"/>
        <v>3375</v>
      </c>
      <c r="W1378" s="41">
        <f t="shared" si="100"/>
        <v>3780.0000000000005</v>
      </c>
      <c r="X1378" s="6"/>
      <c r="Y1378" s="6">
        <v>2016</v>
      </c>
      <c r="Z1378" s="42"/>
    </row>
    <row r="1379" spans="1:26" ht="51" x14ac:dyDescent="0.2">
      <c r="A1379" s="6" t="s">
        <v>5705</v>
      </c>
      <c r="B1379" s="5" t="s">
        <v>32</v>
      </c>
      <c r="C1379" s="5" t="s">
        <v>5701</v>
      </c>
      <c r="D1379" s="5" t="s">
        <v>5512</v>
      </c>
      <c r="E1379" s="5" t="s">
        <v>5706</v>
      </c>
      <c r="F1379" s="10" t="s">
        <v>5707</v>
      </c>
      <c r="G1379" s="5" t="s">
        <v>5687</v>
      </c>
      <c r="H1379" s="5" t="s">
        <v>5708</v>
      </c>
      <c r="I1379" s="6" t="s">
        <v>60</v>
      </c>
      <c r="J1379" s="6">
        <v>0</v>
      </c>
      <c r="K1379" s="6">
        <v>430000000</v>
      </c>
      <c r="L1379" s="5" t="s">
        <v>40</v>
      </c>
      <c r="M1379" s="6" t="s">
        <v>41</v>
      </c>
      <c r="N1379" s="6" t="s">
        <v>73</v>
      </c>
      <c r="O1379" s="6" t="s">
        <v>43</v>
      </c>
      <c r="P1379" s="6" t="s">
        <v>84</v>
      </c>
      <c r="Q1379" s="6" t="s">
        <v>51</v>
      </c>
      <c r="R1379" s="6" t="s">
        <v>231</v>
      </c>
      <c r="S1379" s="6" t="s">
        <v>232</v>
      </c>
      <c r="T1379" s="41">
        <v>1</v>
      </c>
      <c r="U1379" s="41">
        <v>3375</v>
      </c>
      <c r="V1379" s="41">
        <f t="shared" si="99"/>
        <v>3375</v>
      </c>
      <c r="W1379" s="41">
        <f t="shared" si="100"/>
        <v>3780.0000000000005</v>
      </c>
      <c r="X1379" s="6"/>
      <c r="Y1379" s="6">
        <v>2016</v>
      </c>
      <c r="Z1379" s="42"/>
    </row>
    <row r="1380" spans="1:26" ht="51" x14ac:dyDescent="0.2">
      <c r="A1380" s="6" t="s">
        <v>5709</v>
      </c>
      <c r="B1380" s="5" t="s">
        <v>32</v>
      </c>
      <c r="C1380" s="5" t="s">
        <v>5710</v>
      </c>
      <c r="D1380" s="10" t="s">
        <v>5512</v>
      </c>
      <c r="E1380" s="13" t="s">
        <v>5711</v>
      </c>
      <c r="F1380" s="10" t="s">
        <v>5712</v>
      </c>
      <c r="G1380" s="5" t="s">
        <v>5687</v>
      </c>
      <c r="H1380" s="5" t="s">
        <v>5713</v>
      </c>
      <c r="I1380" s="6" t="s">
        <v>60</v>
      </c>
      <c r="J1380" s="6">
        <v>0</v>
      </c>
      <c r="K1380" s="6">
        <v>430000000</v>
      </c>
      <c r="L1380" s="5" t="s">
        <v>40</v>
      </c>
      <c r="M1380" s="6" t="s">
        <v>41</v>
      </c>
      <c r="N1380" s="6" t="s">
        <v>73</v>
      </c>
      <c r="O1380" s="6" t="s">
        <v>43</v>
      </c>
      <c r="P1380" s="6" t="s">
        <v>84</v>
      </c>
      <c r="Q1380" s="6" t="s">
        <v>51</v>
      </c>
      <c r="R1380" s="6" t="s">
        <v>231</v>
      </c>
      <c r="S1380" s="6" t="s">
        <v>232</v>
      </c>
      <c r="T1380" s="41">
        <v>1</v>
      </c>
      <c r="U1380" s="41">
        <v>3375</v>
      </c>
      <c r="V1380" s="41">
        <f t="shared" si="99"/>
        <v>3375</v>
      </c>
      <c r="W1380" s="41">
        <f t="shared" si="100"/>
        <v>3780.0000000000005</v>
      </c>
      <c r="X1380" s="6"/>
      <c r="Y1380" s="6">
        <v>2016</v>
      </c>
      <c r="Z1380" s="42"/>
    </row>
    <row r="1381" spans="1:26" ht="51" x14ac:dyDescent="0.2">
      <c r="A1381" s="6" t="s">
        <v>5714</v>
      </c>
      <c r="B1381" s="5" t="s">
        <v>32</v>
      </c>
      <c r="C1381" s="5" t="s">
        <v>5715</v>
      </c>
      <c r="D1381" s="5" t="s">
        <v>5716</v>
      </c>
      <c r="E1381" s="5" t="s">
        <v>5717</v>
      </c>
      <c r="F1381" s="5" t="s">
        <v>5718</v>
      </c>
      <c r="G1381" s="5" t="s">
        <v>5719</v>
      </c>
      <c r="H1381" s="5" t="s">
        <v>5720</v>
      </c>
      <c r="I1381" s="6" t="s">
        <v>47</v>
      </c>
      <c r="J1381" s="6">
        <v>0</v>
      </c>
      <c r="K1381" s="6">
        <v>430000000</v>
      </c>
      <c r="L1381" s="5" t="s">
        <v>40</v>
      </c>
      <c r="M1381" s="6" t="s">
        <v>41</v>
      </c>
      <c r="N1381" s="6" t="s">
        <v>73</v>
      </c>
      <c r="O1381" s="6" t="s">
        <v>43</v>
      </c>
      <c r="P1381" s="6" t="s">
        <v>84</v>
      </c>
      <c r="Q1381" s="6" t="s">
        <v>51</v>
      </c>
      <c r="R1381" s="6" t="s">
        <v>96</v>
      </c>
      <c r="S1381" s="6" t="s">
        <v>97</v>
      </c>
      <c r="T1381" s="41">
        <v>3</v>
      </c>
      <c r="U1381" s="41">
        <v>2500</v>
      </c>
      <c r="V1381" s="41">
        <f t="shared" si="99"/>
        <v>7500</v>
      </c>
      <c r="W1381" s="41">
        <f t="shared" si="100"/>
        <v>8400</v>
      </c>
      <c r="X1381" s="6"/>
      <c r="Y1381" s="6">
        <v>2016</v>
      </c>
      <c r="Z1381" s="42"/>
    </row>
    <row r="1382" spans="1:26" ht="51" x14ac:dyDescent="0.2">
      <c r="A1382" s="6" t="s">
        <v>5721</v>
      </c>
      <c r="B1382" s="5" t="s">
        <v>32</v>
      </c>
      <c r="C1382" s="5" t="s">
        <v>5722</v>
      </c>
      <c r="D1382" s="5" t="s">
        <v>5723</v>
      </c>
      <c r="E1382" s="5" t="s">
        <v>5724</v>
      </c>
      <c r="F1382" s="5" t="s">
        <v>5725</v>
      </c>
      <c r="G1382" s="5" t="s">
        <v>5726</v>
      </c>
      <c r="H1382" s="5" t="s">
        <v>5727</v>
      </c>
      <c r="I1382" s="6" t="s">
        <v>47</v>
      </c>
      <c r="J1382" s="6">
        <v>0</v>
      </c>
      <c r="K1382" s="6">
        <v>430000000</v>
      </c>
      <c r="L1382" s="5" t="s">
        <v>40</v>
      </c>
      <c r="M1382" s="6" t="s">
        <v>41</v>
      </c>
      <c r="N1382" s="6" t="s">
        <v>73</v>
      </c>
      <c r="O1382" s="6" t="s">
        <v>43</v>
      </c>
      <c r="P1382" s="6" t="s">
        <v>84</v>
      </c>
      <c r="Q1382" s="6" t="s">
        <v>51</v>
      </c>
      <c r="R1382" s="6" t="s">
        <v>96</v>
      </c>
      <c r="S1382" s="6" t="s">
        <v>97</v>
      </c>
      <c r="T1382" s="41">
        <v>1</v>
      </c>
      <c r="U1382" s="41">
        <v>3324.1</v>
      </c>
      <c r="V1382" s="41">
        <f t="shared" si="99"/>
        <v>3324.1</v>
      </c>
      <c r="W1382" s="41">
        <f t="shared" si="100"/>
        <v>3722.9920000000002</v>
      </c>
      <c r="X1382" s="6"/>
      <c r="Y1382" s="6">
        <v>2016</v>
      </c>
      <c r="Z1382" s="42"/>
    </row>
    <row r="1383" spans="1:26" ht="51" x14ac:dyDescent="0.2">
      <c r="A1383" s="6" t="s">
        <v>5728</v>
      </c>
      <c r="B1383" s="5" t="s">
        <v>32</v>
      </c>
      <c r="C1383" s="5" t="s">
        <v>5729</v>
      </c>
      <c r="D1383" s="5" t="s">
        <v>5730</v>
      </c>
      <c r="E1383" s="5" t="s">
        <v>5731</v>
      </c>
      <c r="F1383" s="5" t="s">
        <v>5732</v>
      </c>
      <c r="G1383" s="5" t="s">
        <v>5733</v>
      </c>
      <c r="H1383" s="5" t="s">
        <v>5734</v>
      </c>
      <c r="I1383" s="6" t="s">
        <v>47</v>
      </c>
      <c r="J1383" s="6">
        <v>0</v>
      </c>
      <c r="K1383" s="6">
        <v>430000000</v>
      </c>
      <c r="L1383" s="5" t="s">
        <v>40</v>
      </c>
      <c r="M1383" s="6" t="s">
        <v>41</v>
      </c>
      <c r="N1383" s="6" t="s">
        <v>73</v>
      </c>
      <c r="O1383" s="6" t="s">
        <v>43</v>
      </c>
      <c r="P1383" s="6" t="s">
        <v>84</v>
      </c>
      <c r="Q1383" s="6" t="s">
        <v>51</v>
      </c>
      <c r="R1383" s="6" t="s">
        <v>96</v>
      </c>
      <c r="S1383" s="6" t="s">
        <v>97</v>
      </c>
      <c r="T1383" s="41">
        <v>2</v>
      </c>
      <c r="U1383" s="41">
        <v>10000</v>
      </c>
      <c r="V1383" s="41">
        <f t="shared" si="99"/>
        <v>20000</v>
      </c>
      <c r="W1383" s="41">
        <f t="shared" si="100"/>
        <v>22400.000000000004</v>
      </c>
      <c r="X1383" s="6"/>
      <c r="Y1383" s="6">
        <v>2016</v>
      </c>
      <c r="Z1383" s="42"/>
    </row>
    <row r="1384" spans="1:26" ht="51" x14ac:dyDescent="0.2">
      <c r="A1384" s="6" t="s">
        <v>5735</v>
      </c>
      <c r="B1384" s="5" t="s">
        <v>32</v>
      </c>
      <c r="C1384" s="5" t="s">
        <v>5736</v>
      </c>
      <c r="D1384" s="5" t="s">
        <v>5737</v>
      </c>
      <c r="E1384" s="5" t="s">
        <v>5738</v>
      </c>
      <c r="F1384" s="5" t="s">
        <v>5739</v>
      </c>
      <c r="G1384" s="5" t="s">
        <v>5740</v>
      </c>
      <c r="H1384" s="5" t="s">
        <v>5741</v>
      </c>
      <c r="I1384" s="6" t="s">
        <v>39</v>
      </c>
      <c r="J1384" s="6">
        <v>0</v>
      </c>
      <c r="K1384" s="6">
        <v>430000000</v>
      </c>
      <c r="L1384" s="5" t="s">
        <v>40</v>
      </c>
      <c r="M1384" s="6" t="s">
        <v>41</v>
      </c>
      <c r="N1384" s="6" t="s">
        <v>73</v>
      </c>
      <c r="O1384" s="6" t="s">
        <v>43</v>
      </c>
      <c r="P1384" s="6" t="s">
        <v>84</v>
      </c>
      <c r="Q1384" s="6" t="s">
        <v>51</v>
      </c>
      <c r="R1384" s="6" t="s">
        <v>85</v>
      </c>
      <c r="S1384" s="6" t="s">
        <v>86</v>
      </c>
      <c r="T1384" s="41">
        <v>15</v>
      </c>
      <c r="U1384" s="41">
        <v>8357.77</v>
      </c>
      <c r="V1384" s="41">
        <f t="shared" si="99"/>
        <v>125366.55</v>
      </c>
      <c r="W1384" s="41">
        <f t="shared" si="100"/>
        <v>140410.53600000002</v>
      </c>
      <c r="X1384" s="6"/>
      <c r="Y1384" s="6">
        <v>2016</v>
      </c>
      <c r="Z1384" s="42"/>
    </row>
    <row r="1385" spans="1:26" ht="51" x14ac:dyDescent="0.2">
      <c r="A1385" s="6" t="s">
        <v>5742</v>
      </c>
      <c r="B1385" s="5" t="s">
        <v>32</v>
      </c>
      <c r="C1385" s="5" t="s">
        <v>5736</v>
      </c>
      <c r="D1385" s="5" t="s">
        <v>5737</v>
      </c>
      <c r="E1385" s="5" t="s">
        <v>5738</v>
      </c>
      <c r="F1385" s="5" t="s">
        <v>5739</v>
      </c>
      <c r="G1385" s="5" t="s">
        <v>5743</v>
      </c>
      <c r="H1385" s="5" t="s">
        <v>5744</v>
      </c>
      <c r="I1385" s="6" t="s">
        <v>39</v>
      </c>
      <c r="J1385" s="6">
        <v>0</v>
      </c>
      <c r="K1385" s="6">
        <v>430000000</v>
      </c>
      <c r="L1385" s="5" t="s">
        <v>40</v>
      </c>
      <c r="M1385" s="6" t="s">
        <v>41</v>
      </c>
      <c r="N1385" s="6" t="s">
        <v>73</v>
      </c>
      <c r="O1385" s="6" t="s">
        <v>43</v>
      </c>
      <c r="P1385" s="6" t="s">
        <v>84</v>
      </c>
      <c r="Q1385" s="6" t="s">
        <v>51</v>
      </c>
      <c r="R1385" s="6" t="s">
        <v>85</v>
      </c>
      <c r="S1385" s="6" t="s">
        <v>86</v>
      </c>
      <c r="T1385" s="41">
        <v>20</v>
      </c>
      <c r="U1385" s="41">
        <v>9159.2000000000007</v>
      </c>
      <c r="V1385" s="41">
        <f t="shared" si="99"/>
        <v>183184</v>
      </c>
      <c r="W1385" s="41">
        <f t="shared" si="100"/>
        <v>205166.08000000002</v>
      </c>
      <c r="X1385" s="6"/>
      <c r="Y1385" s="6">
        <v>2016</v>
      </c>
      <c r="Z1385" s="42"/>
    </row>
    <row r="1386" spans="1:26" ht="51" x14ac:dyDescent="0.2">
      <c r="A1386" s="6" t="s">
        <v>5745</v>
      </c>
      <c r="B1386" s="5" t="s">
        <v>32</v>
      </c>
      <c r="C1386" s="5" t="s">
        <v>5746</v>
      </c>
      <c r="D1386" s="5" t="s">
        <v>607</v>
      </c>
      <c r="E1386" s="5" t="s">
        <v>5747</v>
      </c>
      <c r="F1386" s="5" t="s">
        <v>5748</v>
      </c>
      <c r="G1386" s="5" t="s">
        <v>5749</v>
      </c>
      <c r="H1386" s="5" t="s">
        <v>5750</v>
      </c>
      <c r="I1386" s="6" t="s">
        <v>47</v>
      </c>
      <c r="J1386" s="6">
        <v>75</v>
      </c>
      <c r="K1386" s="6">
        <v>430000000</v>
      </c>
      <c r="L1386" s="5" t="s">
        <v>40</v>
      </c>
      <c r="M1386" s="6" t="s">
        <v>41</v>
      </c>
      <c r="N1386" s="6" t="s">
        <v>73</v>
      </c>
      <c r="O1386" s="6" t="s">
        <v>43</v>
      </c>
      <c r="P1386" s="6" t="s">
        <v>84</v>
      </c>
      <c r="Q1386" s="6" t="s">
        <v>45</v>
      </c>
      <c r="R1386" s="6" t="s">
        <v>96</v>
      </c>
      <c r="S1386" s="6" t="s">
        <v>97</v>
      </c>
      <c r="T1386" s="41">
        <v>10</v>
      </c>
      <c r="U1386" s="41">
        <v>155800</v>
      </c>
      <c r="V1386" s="41">
        <f t="shared" si="99"/>
        <v>1558000</v>
      </c>
      <c r="W1386" s="41">
        <f t="shared" si="100"/>
        <v>1744960.0000000002</v>
      </c>
      <c r="X1386" s="6" t="s">
        <v>47</v>
      </c>
      <c r="Y1386" s="6">
        <v>2016</v>
      </c>
      <c r="Z1386" s="42"/>
    </row>
    <row r="1387" spans="1:26" ht="51" x14ac:dyDescent="0.2">
      <c r="A1387" s="6" t="s">
        <v>5751</v>
      </c>
      <c r="B1387" s="5" t="s">
        <v>32</v>
      </c>
      <c r="C1387" s="5" t="s">
        <v>5746</v>
      </c>
      <c r="D1387" s="5" t="s">
        <v>607</v>
      </c>
      <c r="E1387" s="5" t="s">
        <v>5752</v>
      </c>
      <c r="F1387" s="5" t="s">
        <v>5748</v>
      </c>
      <c r="G1387" s="5" t="s">
        <v>5753</v>
      </c>
      <c r="H1387" s="5" t="s">
        <v>5754</v>
      </c>
      <c r="I1387" s="6" t="s">
        <v>47</v>
      </c>
      <c r="J1387" s="6">
        <v>75</v>
      </c>
      <c r="K1387" s="6">
        <v>430000000</v>
      </c>
      <c r="L1387" s="5" t="s">
        <v>40</v>
      </c>
      <c r="M1387" s="6" t="s">
        <v>41</v>
      </c>
      <c r="N1387" s="6" t="s">
        <v>73</v>
      </c>
      <c r="O1387" s="6" t="s">
        <v>43</v>
      </c>
      <c r="P1387" s="6" t="s">
        <v>84</v>
      </c>
      <c r="Q1387" s="6" t="s">
        <v>45</v>
      </c>
      <c r="R1387" s="6" t="s">
        <v>96</v>
      </c>
      <c r="S1387" s="6" t="s">
        <v>97</v>
      </c>
      <c r="T1387" s="41">
        <v>10</v>
      </c>
      <c r="U1387" s="41">
        <v>350000</v>
      </c>
      <c r="V1387" s="41">
        <f t="shared" si="99"/>
        <v>3500000</v>
      </c>
      <c r="W1387" s="41">
        <f t="shared" si="100"/>
        <v>3920000.0000000005</v>
      </c>
      <c r="X1387" s="6" t="s">
        <v>47</v>
      </c>
      <c r="Y1387" s="6">
        <v>2016</v>
      </c>
      <c r="Z1387" s="42"/>
    </row>
    <row r="1388" spans="1:26" ht="51" x14ac:dyDescent="0.2">
      <c r="A1388" s="6" t="s">
        <v>5755</v>
      </c>
      <c r="B1388" s="5" t="s">
        <v>32</v>
      </c>
      <c r="C1388" s="5" t="s">
        <v>5746</v>
      </c>
      <c r="D1388" s="5" t="s">
        <v>607</v>
      </c>
      <c r="E1388" s="5" t="s">
        <v>5756</v>
      </c>
      <c r="F1388" s="5" t="s">
        <v>5748</v>
      </c>
      <c r="G1388" s="5" t="s">
        <v>5757</v>
      </c>
      <c r="H1388" s="5" t="s">
        <v>5758</v>
      </c>
      <c r="I1388" s="6" t="s">
        <v>47</v>
      </c>
      <c r="J1388" s="6">
        <v>75</v>
      </c>
      <c r="K1388" s="6">
        <v>430000000</v>
      </c>
      <c r="L1388" s="5" t="s">
        <v>40</v>
      </c>
      <c r="M1388" s="6" t="s">
        <v>41</v>
      </c>
      <c r="N1388" s="6" t="s">
        <v>73</v>
      </c>
      <c r="O1388" s="6" t="s">
        <v>43</v>
      </c>
      <c r="P1388" s="6" t="s">
        <v>84</v>
      </c>
      <c r="Q1388" s="6" t="s">
        <v>45</v>
      </c>
      <c r="R1388" s="6" t="s">
        <v>96</v>
      </c>
      <c r="S1388" s="6" t="s">
        <v>97</v>
      </c>
      <c r="T1388" s="41">
        <v>8</v>
      </c>
      <c r="U1388" s="41">
        <v>70300</v>
      </c>
      <c r="V1388" s="41">
        <f t="shared" si="99"/>
        <v>562400</v>
      </c>
      <c r="W1388" s="41">
        <f t="shared" si="100"/>
        <v>629888.00000000012</v>
      </c>
      <c r="X1388" s="6" t="s">
        <v>47</v>
      </c>
      <c r="Y1388" s="6">
        <v>2016</v>
      </c>
      <c r="Z1388" s="42"/>
    </row>
    <row r="1389" spans="1:26" ht="51" x14ac:dyDescent="0.2">
      <c r="A1389" s="6" t="s">
        <v>5759</v>
      </c>
      <c r="B1389" s="5" t="s">
        <v>32</v>
      </c>
      <c r="C1389" s="5" t="s">
        <v>5746</v>
      </c>
      <c r="D1389" s="5" t="s">
        <v>607</v>
      </c>
      <c r="E1389" s="5" t="s">
        <v>5760</v>
      </c>
      <c r="F1389" s="5" t="s">
        <v>5748</v>
      </c>
      <c r="G1389" s="5" t="s">
        <v>5761</v>
      </c>
      <c r="H1389" s="5" t="s">
        <v>5762</v>
      </c>
      <c r="I1389" s="6" t="s">
        <v>47</v>
      </c>
      <c r="J1389" s="6">
        <v>75</v>
      </c>
      <c r="K1389" s="6">
        <v>430000000</v>
      </c>
      <c r="L1389" s="5" t="s">
        <v>40</v>
      </c>
      <c r="M1389" s="6" t="s">
        <v>41</v>
      </c>
      <c r="N1389" s="6" t="s">
        <v>73</v>
      </c>
      <c r="O1389" s="6" t="s">
        <v>43</v>
      </c>
      <c r="P1389" s="6" t="s">
        <v>84</v>
      </c>
      <c r="Q1389" s="6" t="s">
        <v>45</v>
      </c>
      <c r="R1389" s="6" t="s">
        <v>96</v>
      </c>
      <c r="S1389" s="6" t="s">
        <v>97</v>
      </c>
      <c r="T1389" s="41">
        <v>8</v>
      </c>
      <c r="U1389" s="41">
        <v>129200</v>
      </c>
      <c r="V1389" s="41">
        <f t="shared" si="99"/>
        <v>1033600</v>
      </c>
      <c r="W1389" s="41">
        <f t="shared" si="100"/>
        <v>1157632</v>
      </c>
      <c r="X1389" s="6" t="s">
        <v>47</v>
      </c>
      <c r="Y1389" s="6">
        <v>2016</v>
      </c>
      <c r="Z1389" s="42"/>
    </row>
    <row r="1390" spans="1:26" ht="51" x14ac:dyDescent="0.2">
      <c r="A1390" s="6" t="s">
        <v>5763</v>
      </c>
      <c r="B1390" s="5" t="s">
        <v>32</v>
      </c>
      <c r="C1390" s="5" t="s">
        <v>3961</v>
      </c>
      <c r="D1390" s="5" t="s">
        <v>1527</v>
      </c>
      <c r="E1390" s="5" t="s">
        <v>5764</v>
      </c>
      <c r="F1390" s="5" t="s">
        <v>3927</v>
      </c>
      <c r="G1390" s="5" t="s">
        <v>5765</v>
      </c>
      <c r="H1390" s="5" t="s">
        <v>5766</v>
      </c>
      <c r="I1390" s="6" t="s">
        <v>47</v>
      </c>
      <c r="J1390" s="6">
        <v>0</v>
      </c>
      <c r="K1390" s="6">
        <v>430000000</v>
      </c>
      <c r="L1390" s="5" t="s">
        <v>40</v>
      </c>
      <c r="M1390" s="6" t="s">
        <v>41</v>
      </c>
      <c r="N1390" s="6" t="s">
        <v>73</v>
      </c>
      <c r="O1390" s="6" t="s">
        <v>43</v>
      </c>
      <c r="P1390" s="6" t="s">
        <v>84</v>
      </c>
      <c r="Q1390" s="6" t="s">
        <v>51</v>
      </c>
      <c r="R1390" s="6" t="s">
        <v>96</v>
      </c>
      <c r="S1390" s="6" t="s">
        <v>97</v>
      </c>
      <c r="T1390" s="41">
        <v>192</v>
      </c>
      <c r="U1390" s="41">
        <v>20250</v>
      </c>
      <c r="V1390" s="41"/>
      <c r="W1390" s="41"/>
      <c r="X1390" s="6"/>
      <c r="Y1390" s="6">
        <v>2016</v>
      </c>
      <c r="Z1390" s="6"/>
    </row>
    <row r="1391" spans="1:26" ht="51" x14ac:dyDescent="0.2">
      <c r="A1391" s="6" t="s">
        <v>5767</v>
      </c>
      <c r="B1391" s="5" t="s">
        <v>32</v>
      </c>
      <c r="C1391" s="5" t="s">
        <v>3961</v>
      </c>
      <c r="D1391" s="5" t="s">
        <v>1527</v>
      </c>
      <c r="E1391" s="5" t="s">
        <v>5764</v>
      </c>
      <c r="F1391" s="5" t="s">
        <v>3927</v>
      </c>
      <c r="G1391" s="5" t="s">
        <v>5765</v>
      </c>
      <c r="H1391" s="5" t="s">
        <v>5766</v>
      </c>
      <c r="I1391" s="6" t="s">
        <v>47</v>
      </c>
      <c r="J1391" s="6">
        <v>0</v>
      </c>
      <c r="K1391" s="6">
        <v>430000000</v>
      </c>
      <c r="L1391" s="5" t="s">
        <v>40</v>
      </c>
      <c r="M1391" s="6" t="s">
        <v>49</v>
      </c>
      <c r="N1391" s="6" t="s">
        <v>73</v>
      </c>
      <c r="O1391" s="6" t="s">
        <v>43</v>
      </c>
      <c r="P1391" s="6" t="s">
        <v>84</v>
      </c>
      <c r="Q1391" s="6" t="s">
        <v>51</v>
      </c>
      <c r="R1391" s="6" t="s">
        <v>96</v>
      </c>
      <c r="S1391" s="6" t="s">
        <v>97</v>
      </c>
      <c r="T1391" s="41">
        <v>192</v>
      </c>
      <c r="U1391" s="41">
        <v>20250</v>
      </c>
      <c r="V1391" s="41">
        <f>T1391*U1391</f>
        <v>3888000</v>
      </c>
      <c r="W1391" s="41">
        <f>V1391*1.12</f>
        <v>4354560</v>
      </c>
      <c r="X1391" s="6"/>
      <c r="Y1391" s="6">
        <v>2016</v>
      </c>
      <c r="Z1391" s="6" t="s">
        <v>686</v>
      </c>
    </row>
    <row r="1392" spans="1:26" ht="51" x14ac:dyDescent="0.2">
      <c r="A1392" s="6" t="s">
        <v>5768</v>
      </c>
      <c r="B1392" s="5" t="s">
        <v>32</v>
      </c>
      <c r="C1392" s="5" t="s">
        <v>3961</v>
      </c>
      <c r="D1392" s="5" t="s">
        <v>1527</v>
      </c>
      <c r="E1392" s="5" t="s">
        <v>5769</v>
      </c>
      <c r="F1392" s="5" t="s">
        <v>3927</v>
      </c>
      <c r="G1392" s="5" t="s">
        <v>5770</v>
      </c>
      <c r="H1392" s="5" t="s">
        <v>5771</v>
      </c>
      <c r="I1392" s="6" t="s">
        <v>47</v>
      </c>
      <c r="J1392" s="6">
        <v>0</v>
      </c>
      <c r="K1392" s="6">
        <v>430000000</v>
      </c>
      <c r="L1392" s="5" t="s">
        <v>40</v>
      </c>
      <c r="M1392" s="6" t="s">
        <v>41</v>
      </c>
      <c r="N1392" s="6" t="s">
        <v>73</v>
      </c>
      <c r="O1392" s="6" t="s">
        <v>43</v>
      </c>
      <c r="P1392" s="6" t="s">
        <v>84</v>
      </c>
      <c r="Q1392" s="6" t="s">
        <v>51</v>
      </c>
      <c r="R1392" s="6" t="s">
        <v>96</v>
      </c>
      <c r="S1392" s="6" t="s">
        <v>97</v>
      </c>
      <c r="T1392" s="41">
        <v>7</v>
      </c>
      <c r="U1392" s="41">
        <v>145968.75</v>
      </c>
      <c r="V1392" s="41"/>
      <c r="W1392" s="41"/>
      <c r="X1392" s="6"/>
      <c r="Y1392" s="6">
        <v>2016</v>
      </c>
      <c r="Z1392" s="6"/>
    </row>
    <row r="1393" spans="1:26" ht="51" x14ac:dyDescent="0.2">
      <c r="A1393" s="6" t="s">
        <v>5772</v>
      </c>
      <c r="B1393" s="5" t="s">
        <v>32</v>
      </c>
      <c r="C1393" s="5" t="s">
        <v>3961</v>
      </c>
      <c r="D1393" s="5" t="s">
        <v>1527</v>
      </c>
      <c r="E1393" s="5" t="s">
        <v>5769</v>
      </c>
      <c r="F1393" s="5" t="s">
        <v>3927</v>
      </c>
      <c r="G1393" s="5" t="s">
        <v>5770</v>
      </c>
      <c r="H1393" s="5" t="s">
        <v>5771</v>
      </c>
      <c r="I1393" s="6" t="s">
        <v>47</v>
      </c>
      <c r="J1393" s="6">
        <v>0</v>
      </c>
      <c r="K1393" s="6">
        <v>430000000</v>
      </c>
      <c r="L1393" s="5" t="s">
        <v>40</v>
      </c>
      <c r="M1393" s="6" t="s">
        <v>41</v>
      </c>
      <c r="N1393" s="6" t="s">
        <v>73</v>
      </c>
      <c r="O1393" s="6" t="s">
        <v>43</v>
      </c>
      <c r="P1393" s="6" t="s">
        <v>84</v>
      </c>
      <c r="Q1393" s="6" t="s">
        <v>51</v>
      </c>
      <c r="R1393" s="6" t="s">
        <v>96</v>
      </c>
      <c r="S1393" s="6" t="s">
        <v>97</v>
      </c>
      <c r="T1393" s="41">
        <v>7</v>
      </c>
      <c r="U1393" s="41">
        <v>145968.75</v>
      </c>
      <c r="V1393" s="41">
        <f>T1393*U1393</f>
        <v>1021781.25</v>
      </c>
      <c r="W1393" s="41">
        <f>V1393*1.12</f>
        <v>1144395</v>
      </c>
      <c r="X1393" s="6"/>
      <c r="Y1393" s="6">
        <v>2016</v>
      </c>
      <c r="Z1393" s="6" t="s">
        <v>686</v>
      </c>
    </row>
    <row r="1394" spans="1:26" ht="51" x14ac:dyDescent="0.2">
      <c r="A1394" s="6" t="s">
        <v>5773</v>
      </c>
      <c r="B1394" s="5" t="s">
        <v>32</v>
      </c>
      <c r="C1394" s="5" t="s">
        <v>4987</v>
      </c>
      <c r="D1394" s="5" t="s">
        <v>1635</v>
      </c>
      <c r="E1394" s="5" t="s">
        <v>5097</v>
      </c>
      <c r="F1394" s="5" t="s">
        <v>4988</v>
      </c>
      <c r="G1394" s="5" t="s">
        <v>5774</v>
      </c>
      <c r="H1394" s="5" t="s">
        <v>5775</v>
      </c>
      <c r="I1394" s="6" t="s">
        <v>39</v>
      </c>
      <c r="J1394" s="6">
        <v>0</v>
      </c>
      <c r="K1394" s="6">
        <v>430000000</v>
      </c>
      <c r="L1394" s="5" t="s">
        <v>40</v>
      </c>
      <c r="M1394" s="6" t="s">
        <v>41</v>
      </c>
      <c r="N1394" s="6" t="s">
        <v>73</v>
      </c>
      <c r="O1394" s="6" t="s">
        <v>43</v>
      </c>
      <c r="P1394" s="6" t="s">
        <v>84</v>
      </c>
      <c r="Q1394" s="6" t="s">
        <v>51</v>
      </c>
      <c r="R1394" s="6" t="s">
        <v>96</v>
      </c>
      <c r="S1394" s="6" t="s">
        <v>97</v>
      </c>
      <c r="T1394" s="41">
        <v>2</v>
      </c>
      <c r="U1394" s="41">
        <v>1620</v>
      </c>
      <c r="V1394" s="41">
        <f>T1394*U1394</f>
        <v>3240</v>
      </c>
      <c r="W1394" s="41">
        <f>V1394*1.12</f>
        <v>3628.8</v>
      </c>
      <c r="X1394" s="6"/>
      <c r="Y1394" s="6">
        <v>2016</v>
      </c>
      <c r="Z1394" s="42"/>
    </row>
    <row r="1395" spans="1:26" ht="51" x14ac:dyDescent="0.2">
      <c r="A1395" s="6" t="s">
        <v>5776</v>
      </c>
      <c r="B1395" s="5" t="s">
        <v>32</v>
      </c>
      <c r="C1395" s="5" t="s">
        <v>5777</v>
      </c>
      <c r="D1395" s="5" t="s">
        <v>5778</v>
      </c>
      <c r="E1395" s="5" t="s">
        <v>5779</v>
      </c>
      <c r="F1395" s="5" t="s">
        <v>5780</v>
      </c>
      <c r="G1395" s="5" t="s">
        <v>5781</v>
      </c>
      <c r="H1395" s="5" t="s">
        <v>5782</v>
      </c>
      <c r="I1395" s="6" t="s">
        <v>60</v>
      </c>
      <c r="J1395" s="6">
        <v>0</v>
      </c>
      <c r="K1395" s="6">
        <v>430000000</v>
      </c>
      <c r="L1395" s="5" t="s">
        <v>40</v>
      </c>
      <c r="M1395" s="6" t="s">
        <v>94</v>
      </c>
      <c r="N1395" s="6" t="s">
        <v>73</v>
      </c>
      <c r="O1395" s="6" t="s">
        <v>43</v>
      </c>
      <c r="P1395" s="6" t="s">
        <v>84</v>
      </c>
      <c r="Q1395" s="6" t="s">
        <v>51</v>
      </c>
      <c r="R1395" s="6" t="s">
        <v>75</v>
      </c>
      <c r="S1395" s="6" t="s">
        <v>76</v>
      </c>
      <c r="T1395" s="41">
        <v>2</v>
      </c>
      <c r="U1395" s="41">
        <v>19440</v>
      </c>
      <c r="V1395" s="41">
        <f>T1395*U1395</f>
        <v>38880</v>
      </c>
      <c r="W1395" s="41">
        <f>V1395*1.12</f>
        <v>43545.600000000006</v>
      </c>
      <c r="X1395" s="6"/>
      <c r="Y1395" s="6">
        <v>2016</v>
      </c>
      <c r="Z1395" s="42"/>
    </row>
    <row r="1396" spans="1:26" ht="51" x14ac:dyDescent="0.2">
      <c r="A1396" s="6" t="s">
        <v>5783</v>
      </c>
      <c r="B1396" s="5" t="s">
        <v>32</v>
      </c>
      <c r="C1396" s="5" t="s">
        <v>5784</v>
      </c>
      <c r="D1396" s="5" t="s">
        <v>2304</v>
      </c>
      <c r="E1396" s="5" t="s">
        <v>5785</v>
      </c>
      <c r="F1396" s="5" t="s">
        <v>5786</v>
      </c>
      <c r="G1396" s="5" t="s">
        <v>5787</v>
      </c>
      <c r="H1396" s="5" t="s">
        <v>5788</v>
      </c>
      <c r="I1396" s="6" t="s">
        <v>47</v>
      </c>
      <c r="J1396" s="6">
        <v>0</v>
      </c>
      <c r="K1396" s="6">
        <v>430000000</v>
      </c>
      <c r="L1396" s="5" t="s">
        <v>40</v>
      </c>
      <c r="M1396" s="6" t="s">
        <v>41</v>
      </c>
      <c r="N1396" s="6" t="s">
        <v>73</v>
      </c>
      <c r="O1396" s="6" t="s">
        <v>43</v>
      </c>
      <c r="P1396" s="6" t="s">
        <v>84</v>
      </c>
      <c r="Q1396" s="6" t="s">
        <v>51</v>
      </c>
      <c r="R1396" s="6" t="s">
        <v>75</v>
      </c>
      <c r="S1396" s="6" t="s">
        <v>76</v>
      </c>
      <c r="T1396" s="41">
        <v>1</v>
      </c>
      <c r="U1396" s="41">
        <v>43091763.200000003</v>
      </c>
      <c r="V1396" s="41"/>
      <c r="W1396" s="41"/>
      <c r="X1396" s="6"/>
      <c r="Y1396" s="6">
        <v>2016</v>
      </c>
      <c r="Z1396" s="6" t="s">
        <v>1629</v>
      </c>
    </row>
    <row r="1397" spans="1:26" ht="63.75" x14ac:dyDescent="0.2">
      <c r="A1397" s="6" t="s">
        <v>5789</v>
      </c>
      <c r="B1397" s="5" t="s">
        <v>32</v>
      </c>
      <c r="C1397" s="5" t="s">
        <v>5790</v>
      </c>
      <c r="D1397" s="5" t="s">
        <v>2304</v>
      </c>
      <c r="E1397" s="5" t="s">
        <v>5791</v>
      </c>
      <c r="F1397" s="5" t="s">
        <v>5792</v>
      </c>
      <c r="G1397" s="5" t="s">
        <v>5793</v>
      </c>
      <c r="H1397" s="5" t="s">
        <v>5794</v>
      </c>
      <c r="I1397" s="6" t="s">
        <v>47</v>
      </c>
      <c r="J1397" s="6">
        <v>0</v>
      </c>
      <c r="K1397" s="6">
        <v>430000000</v>
      </c>
      <c r="L1397" s="5" t="s">
        <v>40</v>
      </c>
      <c r="M1397" s="6" t="s">
        <v>41</v>
      </c>
      <c r="N1397" s="6" t="s">
        <v>73</v>
      </c>
      <c r="O1397" s="6" t="s">
        <v>43</v>
      </c>
      <c r="P1397" s="6" t="s">
        <v>84</v>
      </c>
      <c r="Q1397" s="6" t="s">
        <v>51</v>
      </c>
      <c r="R1397" s="6" t="s">
        <v>96</v>
      </c>
      <c r="S1397" s="6" t="s">
        <v>97</v>
      </c>
      <c r="T1397" s="41">
        <v>2</v>
      </c>
      <c r="U1397" s="41">
        <v>16376000</v>
      </c>
      <c r="V1397" s="41"/>
      <c r="W1397" s="41"/>
      <c r="X1397" s="6"/>
      <c r="Y1397" s="6">
        <v>2016</v>
      </c>
      <c r="Z1397" s="6" t="s">
        <v>1629</v>
      </c>
    </row>
    <row r="1398" spans="1:26" ht="51" x14ac:dyDescent="0.2">
      <c r="A1398" s="6" t="s">
        <v>5795</v>
      </c>
      <c r="B1398" s="5" t="s">
        <v>32</v>
      </c>
      <c r="C1398" s="5" t="s">
        <v>5796</v>
      </c>
      <c r="D1398" s="5" t="s">
        <v>79</v>
      </c>
      <c r="E1398" s="5" t="s">
        <v>5797</v>
      </c>
      <c r="F1398" s="5" t="s">
        <v>5798</v>
      </c>
      <c r="G1398" s="5" t="s">
        <v>5797</v>
      </c>
      <c r="H1398" s="5" t="s">
        <v>5799</v>
      </c>
      <c r="I1398" s="6" t="s">
        <v>47</v>
      </c>
      <c r="J1398" s="6">
        <v>85</v>
      </c>
      <c r="K1398" s="6">
        <v>430000000</v>
      </c>
      <c r="L1398" s="5" t="s">
        <v>40</v>
      </c>
      <c r="M1398" s="6" t="s">
        <v>41</v>
      </c>
      <c r="N1398" s="6" t="s">
        <v>73</v>
      </c>
      <c r="O1398" s="6" t="s">
        <v>43</v>
      </c>
      <c r="P1398" s="6" t="s">
        <v>84</v>
      </c>
      <c r="Q1398" s="6" t="s">
        <v>45</v>
      </c>
      <c r="R1398" s="6" t="s">
        <v>5800</v>
      </c>
      <c r="S1398" s="6" t="s">
        <v>5801</v>
      </c>
      <c r="T1398" s="41">
        <v>14800</v>
      </c>
      <c r="U1398" s="41">
        <v>4867.5200000000004</v>
      </c>
      <c r="V1398" s="41">
        <f>T1398*U1398</f>
        <v>72039296</v>
      </c>
      <c r="W1398" s="41">
        <f>V1398*1.12</f>
        <v>80684011.520000011</v>
      </c>
      <c r="X1398" s="6" t="s">
        <v>47</v>
      </c>
      <c r="Y1398" s="6">
        <v>2016</v>
      </c>
      <c r="Z1398" s="42"/>
    </row>
    <row r="1399" spans="1:26" ht="51" x14ac:dyDescent="0.2">
      <c r="A1399" s="6" t="s">
        <v>5802</v>
      </c>
      <c r="B1399" s="5" t="s">
        <v>32</v>
      </c>
      <c r="C1399" s="5" t="s">
        <v>5803</v>
      </c>
      <c r="D1399" s="5" t="s">
        <v>5804</v>
      </c>
      <c r="E1399" s="5" t="s">
        <v>5805</v>
      </c>
      <c r="F1399" s="5" t="s">
        <v>5806</v>
      </c>
      <c r="G1399" s="5" t="s">
        <v>5807</v>
      </c>
      <c r="H1399" s="5" t="s">
        <v>5808</v>
      </c>
      <c r="I1399" s="6" t="s">
        <v>47</v>
      </c>
      <c r="J1399" s="6">
        <v>0</v>
      </c>
      <c r="K1399" s="6">
        <v>430000000</v>
      </c>
      <c r="L1399" s="5" t="s">
        <v>40</v>
      </c>
      <c r="M1399" s="6" t="s">
        <v>94</v>
      </c>
      <c r="N1399" s="6" t="s">
        <v>73</v>
      </c>
      <c r="O1399" s="6" t="s">
        <v>43</v>
      </c>
      <c r="P1399" s="6" t="s">
        <v>74</v>
      </c>
      <c r="Q1399" s="6" t="s">
        <v>51</v>
      </c>
      <c r="R1399" s="6" t="s">
        <v>96</v>
      </c>
      <c r="S1399" s="6" t="s">
        <v>97</v>
      </c>
      <c r="T1399" s="41">
        <v>1</v>
      </c>
      <c r="U1399" s="41">
        <v>1160940</v>
      </c>
      <c r="V1399" s="41">
        <f>T1399*U1399</f>
        <v>1160940</v>
      </c>
      <c r="W1399" s="41">
        <f>V1399*1.12</f>
        <v>1300252.8</v>
      </c>
      <c r="X1399" s="6"/>
      <c r="Y1399" s="6">
        <v>2016</v>
      </c>
      <c r="Z1399" s="42"/>
    </row>
    <row r="1400" spans="1:26" ht="51" x14ac:dyDescent="0.2">
      <c r="A1400" s="6" t="s">
        <v>5809</v>
      </c>
      <c r="B1400" s="5" t="s">
        <v>32</v>
      </c>
      <c r="C1400" s="5" t="s">
        <v>5810</v>
      </c>
      <c r="D1400" s="5" t="s">
        <v>5811</v>
      </c>
      <c r="E1400" s="5" t="s">
        <v>800</v>
      </c>
      <c r="F1400" s="5" t="s">
        <v>5812</v>
      </c>
      <c r="G1400" s="5" t="s">
        <v>5813</v>
      </c>
      <c r="H1400" s="5" t="s">
        <v>5814</v>
      </c>
      <c r="I1400" s="6" t="s">
        <v>47</v>
      </c>
      <c r="J1400" s="6">
        <v>0</v>
      </c>
      <c r="K1400" s="6">
        <v>430000000</v>
      </c>
      <c r="L1400" s="5" t="s">
        <v>40</v>
      </c>
      <c r="M1400" s="6" t="s">
        <v>94</v>
      </c>
      <c r="N1400" s="6" t="s">
        <v>73</v>
      </c>
      <c r="O1400" s="6" t="s">
        <v>43</v>
      </c>
      <c r="P1400" s="6" t="s">
        <v>74</v>
      </c>
      <c r="Q1400" s="6" t="s">
        <v>51</v>
      </c>
      <c r="R1400" s="6" t="s">
        <v>96</v>
      </c>
      <c r="S1400" s="6" t="s">
        <v>97</v>
      </c>
      <c r="T1400" s="41">
        <v>1</v>
      </c>
      <c r="U1400" s="41">
        <v>345000</v>
      </c>
      <c r="V1400" s="41">
        <f>T1400*U1400</f>
        <v>345000</v>
      </c>
      <c r="W1400" s="41">
        <f>V1400*1.12</f>
        <v>386400.00000000006</v>
      </c>
      <c r="X1400" s="6"/>
      <c r="Y1400" s="6">
        <v>2016</v>
      </c>
      <c r="Z1400" s="42"/>
    </row>
    <row r="1401" spans="1:26" ht="63.75" x14ac:dyDescent="0.2">
      <c r="A1401" s="6" t="s">
        <v>5815</v>
      </c>
      <c r="B1401" s="5" t="s">
        <v>32</v>
      </c>
      <c r="C1401" s="5" t="s">
        <v>5816</v>
      </c>
      <c r="D1401" s="5" t="s">
        <v>5817</v>
      </c>
      <c r="E1401" s="5" t="s">
        <v>5818</v>
      </c>
      <c r="F1401" s="5" t="s">
        <v>5819</v>
      </c>
      <c r="G1401" s="5" t="s">
        <v>5820</v>
      </c>
      <c r="H1401" s="5" t="s">
        <v>5821</v>
      </c>
      <c r="I1401" s="6" t="s">
        <v>47</v>
      </c>
      <c r="J1401" s="6">
        <v>0</v>
      </c>
      <c r="K1401" s="6">
        <v>430000000</v>
      </c>
      <c r="L1401" s="5" t="s">
        <v>40</v>
      </c>
      <c r="M1401" s="6" t="s">
        <v>94</v>
      </c>
      <c r="N1401" s="6" t="s">
        <v>73</v>
      </c>
      <c r="O1401" s="6" t="s">
        <v>43</v>
      </c>
      <c r="P1401" s="6" t="s">
        <v>74</v>
      </c>
      <c r="Q1401" s="6" t="s">
        <v>51</v>
      </c>
      <c r="R1401" s="6" t="s">
        <v>96</v>
      </c>
      <c r="S1401" s="6" t="s">
        <v>97</v>
      </c>
      <c r="T1401" s="41">
        <v>3</v>
      </c>
      <c r="U1401" s="41">
        <v>60000</v>
      </c>
      <c r="V1401" s="41">
        <f>T1401*U1401</f>
        <v>180000</v>
      </c>
      <c r="W1401" s="41">
        <f>V1401*1.12</f>
        <v>201600.00000000003</v>
      </c>
      <c r="X1401" s="6"/>
      <c r="Y1401" s="6">
        <v>2016</v>
      </c>
      <c r="Z1401" s="42"/>
    </row>
    <row r="1402" spans="1:26" ht="63.75" x14ac:dyDescent="0.2">
      <c r="A1402" s="6" t="s">
        <v>5822</v>
      </c>
      <c r="B1402" s="5" t="s">
        <v>32</v>
      </c>
      <c r="C1402" s="5" t="s">
        <v>5816</v>
      </c>
      <c r="D1402" s="5" t="s">
        <v>5817</v>
      </c>
      <c r="E1402" s="5" t="s">
        <v>5818</v>
      </c>
      <c r="F1402" s="5" t="s">
        <v>5819</v>
      </c>
      <c r="G1402" s="5" t="s">
        <v>5823</v>
      </c>
      <c r="H1402" s="5" t="s">
        <v>5824</v>
      </c>
      <c r="I1402" s="6" t="s">
        <v>47</v>
      </c>
      <c r="J1402" s="6">
        <v>0</v>
      </c>
      <c r="K1402" s="6">
        <v>430000000</v>
      </c>
      <c r="L1402" s="5" t="s">
        <v>40</v>
      </c>
      <c r="M1402" s="6" t="s">
        <v>94</v>
      </c>
      <c r="N1402" s="6" t="s">
        <v>73</v>
      </c>
      <c r="O1402" s="6" t="s">
        <v>43</v>
      </c>
      <c r="P1402" s="6" t="s">
        <v>74</v>
      </c>
      <c r="Q1402" s="6" t="s">
        <v>51</v>
      </c>
      <c r="R1402" s="6" t="s">
        <v>96</v>
      </c>
      <c r="S1402" s="6" t="s">
        <v>97</v>
      </c>
      <c r="T1402" s="41">
        <v>3</v>
      </c>
      <c r="U1402" s="41">
        <v>60000</v>
      </c>
      <c r="V1402" s="41">
        <f>T1402*U1402</f>
        <v>180000</v>
      </c>
      <c r="W1402" s="41">
        <f>V1402*1.12</f>
        <v>201600.00000000003</v>
      </c>
      <c r="X1402" s="6"/>
      <c r="Y1402" s="6">
        <v>2016</v>
      </c>
      <c r="Z1402" s="42"/>
    </row>
    <row r="1403" spans="1:26" ht="153" x14ac:dyDescent="0.2">
      <c r="A1403" s="6" t="s">
        <v>5825</v>
      </c>
      <c r="B1403" s="5" t="s">
        <v>32</v>
      </c>
      <c r="C1403" s="5" t="s">
        <v>5826</v>
      </c>
      <c r="D1403" s="5" t="s">
        <v>5827</v>
      </c>
      <c r="E1403" s="5" t="s">
        <v>5828</v>
      </c>
      <c r="F1403" s="5" t="s">
        <v>5829</v>
      </c>
      <c r="G1403" s="5" t="s">
        <v>5830</v>
      </c>
      <c r="H1403" s="5" t="s">
        <v>5831</v>
      </c>
      <c r="I1403" s="6" t="s">
        <v>47</v>
      </c>
      <c r="J1403" s="6">
        <v>0</v>
      </c>
      <c r="K1403" s="6">
        <v>430000000</v>
      </c>
      <c r="L1403" s="5" t="s">
        <v>40</v>
      </c>
      <c r="M1403" s="6" t="s">
        <v>94</v>
      </c>
      <c r="N1403" s="6" t="s">
        <v>73</v>
      </c>
      <c r="O1403" s="6" t="s">
        <v>43</v>
      </c>
      <c r="P1403" s="6" t="s">
        <v>84</v>
      </c>
      <c r="Q1403" s="6" t="s">
        <v>51</v>
      </c>
      <c r="R1403" s="6" t="s">
        <v>96</v>
      </c>
      <c r="S1403" s="6" t="s">
        <v>97</v>
      </c>
      <c r="T1403" s="41">
        <v>15</v>
      </c>
      <c r="U1403" s="41">
        <v>54100</v>
      </c>
      <c r="V1403" s="41"/>
      <c r="W1403" s="41"/>
      <c r="X1403" s="6"/>
      <c r="Y1403" s="6">
        <v>2016</v>
      </c>
      <c r="Z1403" s="5"/>
    </row>
    <row r="1404" spans="1:26" ht="153" x14ac:dyDescent="0.2">
      <c r="A1404" s="6" t="s">
        <v>5832</v>
      </c>
      <c r="B1404" s="5" t="s">
        <v>32</v>
      </c>
      <c r="C1404" s="5" t="s">
        <v>5826</v>
      </c>
      <c r="D1404" s="5" t="s">
        <v>5827</v>
      </c>
      <c r="E1404" s="5" t="s">
        <v>5828</v>
      </c>
      <c r="F1404" s="5" t="s">
        <v>5829</v>
      </c>
      <c r="G1404" s="5" t="s">
        <v>5830</v>
      </c>
      <c r="H1404" s="5" t="s">
        <v>5831</v>
      </c>
      <c r="I1404" s="6" t="s">
        <v>60</v>
      </c>
      <c r="J1404" s="6">
        <v>0</v>
      </c>
      <c r="K1404" s="6">
        <v>430000000</v>
      </c>
      <c r="L1404" s="5" t="s">
        <v>40</v>
      </c>
      <c r="M1404" s="6" t="s">
        <v>591</v>
      </c>
      <c r="N1404" s="6" t="s">
        <v>73</v>
      </c>
      <c r="O1404" s="6" t="s">
        <v>43</v>
      </c>
      <c r="P1404" s="6" t="s">
        <v>84</v>
      </c>
      <c r="Q1404" s="6" t="s">
        <v>51</v>
      </c>
      <c r="R1404" s="6" t="s">
        <v>96</v>
      </c>
      <c r="S1404" s="6" t="s">
        <v>97</v>
      </c>
      <c r="T1404" s="41">
        <v>15</v>
      </c>
      <c r="U1404" s="41">
        <v>54100</v>
      </c>
      <c r="V1404" s="41">
        <f>T1404*U1404</f>
        <v>811500</v>
      </c>
      <c r="W1404" s="41">
        <f>V1404*1.12</f>
        <v>908880.00000000012</v>
      </c>
      <c r="X1404" s="6"/>
      <c r="Y1404" s="6">
        <v>2016</v>
      </c>
      <c r="Z1404" s="6" t="s">
        <v>1080</v>
      </c>
    </row>
    <row r="1405" spans="1:26" ht="63.75" x14ac:dyDescent="0.2">
      <c r="A1405" s="6" t="s">
        <v>5833</v>
      </c>
      <c r="B1405" s="5" t="s">
        <v>32</v>
      </c>
      <c r="C1405" s="5" t="s">
        <v>5834</v>
      </c>
      <c r="D1405" s="5" t="s">
        <v>1184</v>
      </c>
      <c r="E1405" s="5" t="s">
        <v>5828</v>
      </c>
      <c r="F1405" s="5" t="s">
        <v>5835</v>
      </c>
      <c r="G1405" s="5" t="s">
        <v>5836</v>
      </c>
      <c r="H1405" s="5" t="s">
        <v>5837</v>
      </c>
      <c r="I1405" s="6" t="s">
        <v>47</v>
      </c>
      <c r="J1405" s="6">
        <v>0</v>
      </c>
      <c r="K1405" s="6">
        <v>430000000</v>
      </c>
      <c r="L1405" s="5" t="s">
        <v>40</v>
      </c>
      <c r="M1405" s="6" t="s">
        <v>94</v>
      </c>
      <c r="N1405" s="6" t="s">
        <v>73</v>
      </c>
      <c r="O1405" s="6" t="s">
        <v>43</v>
      </c>
      <c r="P1405" s="6" t="s">
        <v>84</v>
      </c>
      <c r="Q1405" s="6" t="s">
        <v>51</v>
      </c>
      <c r="R1405" s="6" t="s">
        <v>96</v>
      </c>
      <c r="S1405" s="6" t="s">
        <v>97</v>
      </c>
      <c r="T1405" s="41">
        <v>10</v>
      </c>
      <c r="U1405" s="41">
        <v>74500</v>
      </c>
      <c r="V1405" s="41"/>
      <c r="W1405" s="41"/>
      <c r="X1405" s="6"/>
      <c r="Y1405" s="6">
        <v>2016</v>
      </c>
      <c r="Z1405" s="5"/>
    </row>
    <row r="1406" spans="1:26" ht="63.75" x14ac:dyDescent="0.2">
      <c r="A1406" s="6" t="s">
        <v>5838</v>
      </c>
      <c r="B1406" s="5" t="s">
        <v>32</v>
      </c>
      <c r="C1406" s="5" t="s">
        <v>5834</v>
      </c>
      <c r="D1406" s="5" t="s">
        <v>1184</v>
      </c>
      <c r="E1406" s="5" t="s">
        <v>5828</v>
      </c>
      <c r="F1406" s="5" t="s">
        <v>5835</v>
      </c>
      <c r="G1406" s="5" t="s">
        <v>5836</v>
      </c>
      <c r="H1406" s="5" t="s">
        <v>5837</v>
      </c>
      <c r="I1406" s="6" t="s">
        <v>60</v>
      </c>
      <c r="J1406" s="6">
        <v>0</v>
      </c>
      <c r="K1406" s="6">
        <v>430000000</v>
      </c>
      <c r="L1406" s="5" t="s">
        <v>40</v>
      </c>
      <c r="M1406" s="6" t="s">
        <v>591</v>
      </c>
      <c r="N1406" s="6" t="s">
        <v>73</v>
      </c>
      <c r="O1406" s="6" t="s">
        <v>43</v>
      </c>
      <c r="P1406" s="6" t="s">
        <v>84</v>
      </c>
      <c r="Q1406" s="6" t="s">
        <v>51</v>
      </c>
      <c r="R1406" s="6" t="s">
        <v>96</v>
      </c>
      <c r="S1406" s="6" t="s">
        <v>97</v>
      </c>
      <c r="T1406" s="41">
        <v>10</v>
      </c>
      <c r="U1406" s="41">
        <v>74500</v>
      </c>
      <c r="V1406" s="41">
        <f>T1406*U1406</f>
        <v>745000</v>
      </c>
      <c r="W1406" s="41">
        <f>V1406*1.12</f>
        <v>834400.00000000012</v>
      </c>
      <c r="X1406" s="6"/>
      <c r="Y1406" s="6">
        <v>2016</v>
      </c>
      <c r="Z1406" s="6" t="s">
        <v>1080</v>
      </c>
    </row>
    <row r="1407" spans="1:26" ht="51" x14ac:dyDescent="0.2">
      <c r="A1407" s="6" t="s">
        <v>5839</v>
      </c>
      <c r="B1407" s="5" t="s">
        <v>32</v>
      </c>
      <c r="C1407" s="5" t="s">
        <v>5840</v>
      </c>
      <c r="D1407" s="5" t="s">
        <v>5841</v>
      </c>
      <c r="E1407" s="5" t="s">
        <v>5842</v>
      </c>
      <c r="F1407" s="5" t="s">
        <v>999</v>
      </c>
      <c r="G1407" s="5" t="s">
        <v>5843</v>
      </c>
      <c r="H1407" s="5" t="s">
        <v>5844</v>
      </c>
      <c r="I1407" s="6" t="s">
        <v>47</v>
      </c>
      <c r="J1407" s="6">
        <v>0</v>
      </c>
      <c r="K1407" s="6">
        <v>430000000</v>
      </c>
      <c r="L1407" s="5" t="s">
        <v>40</v>
      </c>
      <c r="M1407" s="6" t="s">
        <v>41</v>
      </c>
      <c r="N1407" s="6" t="s">
        <v>73</v>
      </c>
      <c r="O1407" s="6" t="s">
        <v>43</v>
      </c>
      <c r="P1407" s="6" t="s">
        <v>84</v>
      </c>
      <c r="Q1407" s="6" t="s">
        <v>51</v>
      </c>
      <c r="R1407" s="6" t="s">
        <v>96</v>
      </c>
      <c r="S1407" s="6" t="s">
        <v>97</v>
      </c>
      <c r="T1407" s="41">
        <v>2</v>
      </c>
      <c r="U1407" s="41">
        <v>1620000</v>
      </c>
      <c r="V1407" s="41"/>
      <c r="W1407" s="41"/>
      <c r="X1407" s="6"/>
      <c r="Y1407" s="6">
        <v>2016</v>
      </c>
      <c r="Z1407" s="5"/>
    </row>
    <row r="1408" spans="1:26" ht="51" x14ac:dyDescent="0.2">
      <c r="A1408" s="6" t="s">
        <v>5845</v>
      </c>
      <c r="B1408" s="5" t="s">
        <v>32</v>
      </c>
      <c r="C1408" s="5" t="s">
        <v>5840</v>
      </c>
      <c r="D1408" s="5" t="s">
        <v>5841</v>
      </c>
      <c r="E1408" s="5" t="s">
        <v>5842</v>
      </c>
      <c r="F1408" s="5" t="s">
        <v>999</v>
      </c>
      <c r="G1408" s="5" t="s">
        <v>5843</v>
      </c>
      <c r="H1408" s="5" t="s">
        <v>5844</v>
      </c>
      <c r="I1408" s="6" t="s">
        <v>47</v>
      </c>
      <c r="J1408" s="6">
        <v>0</v>
      </c>
      <c r="K1408" s="6">
        <v>430000000</v>
      </c>
      <c r="L1408" s="5" t="s">
        <v>40</v>
      </c>
      <c r="M1408" s="6" t="s">
        <v>591</v>
      </c>
      <c r="N1408" s="6" t="s">
        <v>73</v>
      </c>
      <c r="O1408" s="6" t="s">
        <v>43</v>
      </c>
      <c r="P1408" s="6" t="s">
        <v>84</v>
      </c>
      <c r="Q1408" s="6" t="s">
        <v>51</v>
      </c>
      <c r="R1408" s="6" t="s">
        <v>96</v>
      </c>
      <c r="S1408" s="6" t="s">
        <v>97</v>
      </c>
      <c r="T1408" s="41">
        <v>2</v>
      </c>
      <c r="U1408" s="41">
        <v>2446700</v>
      </c>
      <c r="V1408" s="41">
        <f>T1408*U1408</f>
        <v>4893400</v>
      </c>
      <c r="W1408" s="41">
        <f>V1408*1.12</f>
        <v>5480608.0000000009</v>
      </c>
      <c r="X1408" s="6"/>
      <c r="Y1408" s="6">
        <v>2016</v>
      </c>
      <c r="Z1408" s="6" t="s">
        <v>567</v>
      </c>
    </row>
    <row r="1409" spans="1:26" ht="51" x14ac:dyDescent="0.2">
      <c r="A1409" s="6" t="s">
        <v>5846</v>
      </c>
      <c r="B1409" s="5" t="s">
        <v>32</v>
      </c>
      <c r="C1409" s="5" t="s">
        <v>5840</v>
      </c>
      <c r="D1409" s="5" t="s">
        <v>5841</v>
      </c>
      <c r="E1409" s="5" t="s">
        <v>5847</v>
      </c>
      <c r="F1409" s="5" t="s">
        <v>999</v>
      </c>
      <c r="G1409" s="5" t="s">
        <v>5848</v>
      </c>
      <c r="H1409" s="5" t="s">
        <v>5849</v>
      </c>
      <c r="I1409" s="6" t="s">
        <v>47</v>
      </c>
      <c r="J1409" s="6">
        <v>0</v>
      </c>
      <c r="K1409" s="6">
        <v>430000000</v>
      </c>
      <c r="L1409" s="5" t="s">
        <v>40</v>
      </c>
      <c r="M1409" s="6" t="s">
        <v>41</v>
      </c>
      <c r="N1409" s="6" t="s">
        <v>73</v>
      </c>
      <c r="O1409" s="6" t="s">
        <v>43</v>
      </c>
      <c r="P1409" s="6" t="s">
        <v>84</v>
      </c>
      <c r="Q1409" s="6" t="s">
        <v>51</v>
      </c>
      <c r="R1409" s="6" t="s">
        <v>96</v>
      </c>
      <c r="S1409" s="6" t="s">
        <v>97</v>
      </c>
      <c r="T1409" s="41">
        <v>2</v>
      </c>
      <c r="U1409" s="41">
        <v>850500</v>
      </c>
      <c r="V1409" s="41"/>
      <c r="W1409" s="41"/>
      <c r="X1409" s="6"/>
      <c r="Y1409" s="6">
        <v>2016</v>
      </c>
      <c r="Z1409" s="5"/>
    </row>
    <row r="1410" spans="1:26" ht="51" x14ac:dyDescent="0.2">
      <c r="A1410" s="6" t="s">
        <v>5850</v>
      </c>
      <c r="B1410" s="5" t="s">
        <v>32</v>
      </c>
      <c r="C1410" s="5" t="s">
        <v>5840</v>
      </c>
      <c r="D1410" s="5" t="s">
        <v>5841</v>
      </c>
      <c r="E1410" s="5" t="s">
        <v>5847</v>
      </c>
      <c r="F1410" s="5" t="s">
        <v>999</v>
      </c>
      <c r="G1410" s="5" t="s">
        <v>5848</v>
      </c>
      <c r="H1410" s="5" t="s">
        <v>5849</v>
      </c>
      <c r="I1410" s="6" t="s">
        <v>47</v>
      </c>
      <c r="J1410" s="6">
        <v>0</v>
      </c>
      <c r="K1410" s="6">
        <v>430000000</v>
      </c>
      <c r="L1410" s="5" t="s">
        <v>40</v>
      </c>
      <c r="M1410" s="6" t="s">
        <v>591</v>
      </c>
      <c r="N1410" s="6" t="s">
        <v>73</v>
      </c>
      <c r="O1410" s="6" t="s">
        <v>43</v>
      </c>
      <c r="P1410" s="6" t="s">
        <v>84</v>
      </c>
      <c r="Q1410" s="6" t="s">
        <v>51</v>
      </c>
      <c r="R1410" s="6" t="s">
        <v>96</v>
      </c>
      <c r="S1410" s="6" t="s">
        <v>97</v>
      </c>
      <c r="T1410" s="41">
        <v>2</v>
      </c>
      <c r="U1410" s="41">
        <v>2446700</v>
      </c>
      <c r="V1410" s="41">
        <f>T1410*U1410</f>
        <v>4893400</v>
      </c>
      <c r="W1410" s="41">
        <f>V1410*1.12</f>
        <v>5480608.0000000009</v>
      </c>
      <c r="X1410" s="6"/>
      <c r="Y1410" s="6">
        <v>2016</v>
      </c>
      <c r="Z1410" s="6" t="s">
        <v>567</v>
      </c>
    </row>
    <row r="1411" spans="1:26" ht="51" x14ac:dyDescent="0.2">
      <c r="A1411" s="6" t="s">
        <v>5851</v>
      </c>
      <c r="B1411" s="5" t="s">
        <v>32</v>
      </c>
      <c r="C1411" s="5" t="s">
        <v>1905</v>
      </c>
      <c r="D1411" s="5" t="s">
        <v>1906</v>
      </c>
      <c r="E1411" s="5" t="s">
        <v>5852</v>
      </c>
      <c r="F1411" s="5" t="s">
        <v>999</v>
      </c>
      <c r="G1411" s="5" t="s">
        <v>5853</v>
      </c>
      <c r="H1411" s="5" t="s">
        <v>5854</v>
      </c>
      <c r="I1411" s="6" t="s">
        <v>47</v>
      </c>
      <c r="J1411" s="6">
        <v>0</v>
      </c>
      <c r="K1411" s="6">
        <v>430000000</v>
      </c>
      <c r="L1411" s="5" t="s">
        <v>40</v>
      </c>
      <c r="M1411" s="6" t="s">
        <v>41</v>
      </c>
      <c r="N1411" s="6" t="s">
        <v>73</v>
      </c>
      <c r="O1411" s="6" t="s">
        <v>43</v>
      </c>
      <c r="P1411" s="6" t="s">
        <v>84</v>
      </c>
      <c r="Q1411" s="6" t="s">
        <v>51</v>
      </c>
      <c r="R1411" s="6" t="s">
        <v>96</v>
      </c>
      <c r="S1411" s="6" t="s">
        <v>97</v>
      </c>
      <c r="T1411" s="41">
        <v>16</v>
      </c>
      <c r="U1411" s="41">
        <v>229500</v>
      </c>
      <c r="V1411" s="41"/>
      <c r="W1411" s="41"/>
      <c r="X1411" s="6"/>
      <c r="Y1411" s="6">
        <v>2016</v>
      </c>
      <c r="Z1411" s="5"/>
    </row>
    <row r="1412" spans="1:26" ht="51" x14ac:dyDescent="0.2">
      <c r="A1412" s="6" t="s">
        <v>5855</v>
      </c>
      <c r="B1412" s="5" t="s">
        <v>32</v>
      </c>
      <c r="C1412" s="5" t="s">
        <v>1905</v>
      </c>
      <c r="D1412" s="5" t="s">
        <v>1906</v>
      </c>
      <c r="E1412" s="5" t="s">
        <v>5852</v>
      </c>
      <c r="F1412" s="5" t="s">
        <v>999</v>
      </c>
      <c r="G1412" s="5" t="s">
        <v>5853</v>
      </c>
      <c r="H1412" s="5" t="s">
        <v>5854</v>
      </c>
      <c r="I1412" s="6" t="s">
        <v>47</v>
      </c>
      <c r="J1412" s="6">
        <v>0</v>
      </c>
      <c r="K1412" s="6">
        <v>430000000</v>
      </c>
      <c r="L1412" s="5" t="s">
        <v>40</v>
      </c>
      <c r="M1412" s="6" t="s">
        <v>591</v>
      </c>
      <c r="N1412" s="6" t="s">
        <v>73</v>
      </c>
      <c r="O1412" s="6" t="s">
        <v>43</v>
      </c>
      <c r="P1412" s="6" t="s">
        <v>84</v>
      </c>
      <c r="Q1412" s="6" t="s">
        <v>51</v>
      </c>
      <c r="R1412" s="6" t="s">
        <v>96</v>
      </c>
      <c r="S1412" s="6" t="s">
        <v>97</v>
      </c>
      <c r="T1412" s="41">
        <v>16</v>
      </c>
      <c r="U1412" s="41">
        <v>733012</v>
      </c>
      <c r="V1412" s="41">
        <f t="shared" ref="V1412:V1446" si="101">T1412*U1412</f>
        <v>11728192</v>
      </c>
      <c r="W1412" s="41">
        <f t="shared" ref="W1412:W1446" si="102">V1412*1.12</f>
        <v>13135575.040000001</v>
      </c>
      <c r="X1412" s="6"/>
      <c r="Y1412" s="6">
        <v>2016</v>
      </c>
      <c r="Z1412" s="6" t="s">
        <v>567</v>
      </c>
    </row>
    <row r="1413" spans="1:26" ht="51" x14ac:dyDescent="0.2">
      <c r="A1413" s="6" t="s">
        <v>5856</v>
      </c>
      <c r="B1413" s="5" t="s">
        <v>32</v>
      </c>
      <c r="C1413" s="5" t="s">
        <v>5857</v>
      </c>
      <c r="D1413" s="5" t="s">
        <v>3625</v>
      </c>
      <c r="E1413" s="5" t="s">
        <v>5858</v>
      </c>
      <c r="F1413" s="5" t="s">
        <v>5859</v>
      </c>
      <c r="G1413" s="5" t="s">
        <v>5860</v>
      </c>
      <c r="H1413" s="5" t="s">
        <v>5861</v>
      </c>
      <c r="I1413" s="6" t="s">
        <v>60</v>
      </c>
      <c r="J1413" s="6">
        <v>0</v>
      </c>
      <c r="K1413" s="6">
        <v>430000000</v>
      </c>
      <c r="L1413" s="5" t="s">
        <v>40</v>
      </c>
      <c r="M1413" s="6" t="s">
        <v>41</v>
      </c>
      <c r="N1413" s="6" t="s">
        <v>73</v>
      </c>
      <c r="O1413" s="6" t="s">
        <v>43</v>
      </c>
      <c r="P1413" s="6" t="s">
        <v>84</v>
      </c>
      <c r="Q1413" s="6" t="s">
        <v>51</v>
      </c>
      <c r="R1413" s="6" t="s">
        <v>75</v>
      </c>
      <c r="S1413" s="6" t="s">
        <v>76</v>
      </c>
      <c r="T1413" s="41">
        <v>64</v>
      </c>
      <c r="U1413" s="41">
        <v>40500</v>
      </c>
      <c r="V1413" s="41">
        <f t="shared" si="101"/>
        <v>2592000</v>
      </c>
      <c r="W1413" s="41">
        <f t="shared" si="102"/>
        <v>2903040.0000000005</v>
      </c>
      <c r="X1413" s="6"/>
      <c r="Y1413" s="6">
        <v>2016</v>
      </c>
      <c r="Z1413" s="42"/>
    </row>
    <row r="1414" spans="1:26" ht="51" x14ac:dyDescent="0.2">
      <c r="A1414" s="6" t="s">
        <v>5862</v>
      </c>
      <c r="B1414" s="5" t="s">
        <v>32</v>
      </c>
      <c r="C1414" s="5" t="s">
        <v>5140</v>
      </c>
      <c r="D1414" s="5" t="s">
        <v>2154</v>
      </c>
      <c r="E1414" s="5" t="s">
        <v>5863</v>
      </c>
      <c r="F1414" s="5" t="s">
        <v>5142</v>
      </c>
      <c r="G1414" s="5" t="s">
        <v>5864</v>
      </c>
      <c r="H1414" s="5" t="s">
        <v>5865</v>
      </c>
      <c r="I1414" s="6" t="s">
        <v>47</v>
      </c>
      <c r="J1414" s="6">
        <v>0</v>
      </c>
      <c r="K1414" s="6">
        <v>430000000</v>
      </c>
      <c r="L1414" s="5" t="s">
        <v>40</v>
      </c>
      <c r="M1414" s="6" t="s">
        <v>41</v>
      </c>
      <c r="N1414" s="6" t="s">
        <v>73</v>
      </c>
      <c r="O1414" s="6" t="s">
        <v>43</v>
      </c>
      <c r="P1414" s="6" t="s">
        <v>84</v>
      </c>
      <c r="Q1414" s="6" t="s">
        <v>51</v>
      </c>
      <c r="R1414" s="6" t="s">
        <v>96</v>
      </c>
      <c r="S1414" s="6" t="s">
        <v>97</v>
      </c>
      <c r="T1414" s="41">
        <v>20</v>
      </c>
      <c r="U1414" s="41">
        <v>2000</v>
      </c>
      <c r="V1414" s="41">
        <f t="shared" si="101"/>
        <v>40000</v>
      </c>
      <c r="W1414" s="41">
        <f t="shared" si="102"/>
        <v>44800.000000000007</v>
      </c>
      <c r="X1414" s="6"/>
      <c r="Y1414" s="6">
        <v>2016</v>
      </c>
      <c r="Z1414" s="42"/>
    </row>
    <row r="1415" spans="1:26" ht="51" x14ac:dyDescent="0.2">
      <c r="A1415" s="6" t="s">
        <v>5866</v>
      </c>
      <c r="B1415" s="5" t="s">
        <v>32</v>
      </c>
      <c r="C1415" s="5" t="s">
        <v>5140</v>
      </c>
      <c r="D1415" s="5" t="s">
        <v>2154</v>
      </c>
      <c r="E1415" s="5" t="s">
        <v>5863</v>
      </c>
      <c r="F1415" s="5" t="s">
        <v>5142</v>
      </c>
      <c r="G1415" s="5" t="s">
        <v>5867</v>
      </c>
      <c r="H1415" s="5" t="s">
        <v>5868</v>
      </c>
      <c r="I1415" s="6" t="s">
        <v>47</v>
      </c>
      <c r="J1415" s="6">
        <v>0</v>
      </c>
      <c r="K1415" s="6">
        <v>430000000</v>
      </c>
      <c r="L1415" s="5" t="s">
        <v>40</v>
      </c>
      <c r="M1415" s="6" t="s">
        <v>41</v>
      </c>
      <c r="N1415" s="6" t="s">
        <v>73</v>
      </c>
      <c r="O1415" s="6" t="s">
        <v>43</v>
      </c>
      <c r="P1415" s="6" t="s">
        <v>84</v>
      </c>
      <c r="Q1415" s="6" t="s">
        <v>51</v>
      </c>
      <c r="R1415" s="6" t="s">
        <v>96</v>
      </c>
      <c r="S1415" s="6" t="s">
        <v>97</v>
      </c>
      <c r="T1415" s="41">
        <v>15</v>
      </c>
      <c r="U1415" s="41">
        <v>2200</v>
      </c>
      <c r="V1415" s="41">
        <f t="shared" si="101"/>
        <v>33000</v>
      </c>
      <c r="W1415" s="41">
        <f t="shared" si="102"/>
        <v>36960</v>
      </c>
      <c r="X1415" s="6"/>
      <c r="Y1415" s="6">
        <v>2016</v>
      </c>
      <c r="Z1415" s="42"/>
    </row>
    <row r="1416" spans="1:26" ht="51" x14ac:dyDescent="0.2">
      <c r="A1416" s="6" t="s">
        <v>5869</v>
      </c>
      <c r="B1416" s="5" t="s">
        <v>32</v>
      </c>
      <c r="C1416" s="5" t="s">
        <v>5140</v>
      </c>
      <c r="D1416" s="5" t="s">
        <v>2154</v>
      </c>
      <c r="E1416" s="5" t="s">
        <v>5863</v>
      </c>
      <c r="F1416" s="5" t="s">
        <v>5142</v>
      </c>
      <c r="G1416" s="5" t="s">
        <v>5870</v>
      </c>
      <c r="H1416" s="5" t="s">
        <v>5871</v>
      </c>
      <c r="I1416" s="6" t="s">
        <v>47</v>
      </c>
      <c r="J1416" s="6">
        <v>0</v>
      </c>
      <c r="K1416" s="6">
        <v>430000000</v>
      </c>
      <c r="L1416" s="5" t="s">
        <v>40</v>
      </c>
      <c r="M1416" s="6" t="s">
        <v>41</v>
      </c>
      <c r="N1416" s="6" t="s">
        <v>73</v>
      </c>
      <c r="O1416" s="6" t="s">
        <v>43</v>
      </c>
      <c r="P1416" s="6" t="s">
        <v>84</v>
      </c>
      <c r="Q1416" s="6" t="s">
        <v>51</v>
      </c>
      <c r="R1416" s="6" t="s">
        <v>96</v>
      </c>
      <c r="S1416" s="6" t="s">
        <v>97</v>
      </c>
      <c r="T1416" s="41">
        <v>20</v>
      </c>
      <c r="U1416" s="41">
        <v>3100</v>
      </c>
      <c r="V1416" s="41">
        <f t="shared" si="101"/>
        <v>62000</v>
      </c>
      <c r="W1416" s="41">
        <f t="shared" si="102"/>
        <v>69440</v>
      </c>
      <c r="X1416" s="6"/>
      <c r="Y1416" s="6">
        <v>2016</v>
      </c>
      <c r="Z1416" s="42"/>
    </row>
    <row r="1417" spans="1:26" ht="51" x14ac:dyDescent="0.2">
      <c r="A1417" s="6" t="s">
        <v>5872</v>
      </c>
      <c r="B1417" s="5" t="s">
        <v>32</v>
      </c>
      <c r="C1417" s="5" t="s">
        <v>5140</v>
      </c>
      <c r="D1417" s="5" t="s">
        <v>2154</v>
      </c>
      <c r="E1417" s="5" t="s">
        <v>5863</v>
      </c>
      <c r="F1417" s="5" t="s">
        <v>5142</v>
      </c>
      <c r="G1417" s="5" t="s">
        <v>5873</v>
      </c>
      <c r="H1417" s="5" t="s">
        <v>5874</v>
      </c>
      <c r="I1417" s="6" t="s">
        <v>47</v>
      </c>
      <c r="J1417" s="6">
        <v>0</v>
      </c>
      <c r="K1417" s="6">
        <v>430000000</v>
      </c>
      <c r="L1417" s="5" t="s">
        <v>40</v>
      </c>
      <c r="M1417" s="6" t="s">
        <v>41</v>
      </c>
      <c r="N1417" s="6" t="s">
        <v>73</v>
      </c>
      <c r="O1417" s="6" t="s">
        <v>43</v>
      </c>
      <c r="P1417" s="6" t="s">
        <v>84</v>
      </c>
      <c r="Q1417" s="6" t="s">
        <v>51</v>
      </c>
      <c r="R1417" s="6" t="s">
        <v>96</v>
      </c>
      <c r="S1417" s="6" t="s">
        <v>97</v>
      </c>
      <c r="T1417" s="41">
        <v>15</v>
      </c>
      <c r="U1417" s="41">
        <v>3500</v>
      </c>
      <c r="V1417" s="41">
        <f t="shared" si="101"/>
        <v>52500</v>
      </c>
      <c r="W1417" s="41">
        <f t="shared" si="102"/>
        <v>58800.000000000007</v>
      </c>
      <c r="X1417" s="6"/>
      <c r="Y1417" s="6">
        <v>2016</v>
      </c>
      <c r="Z1417" s="42"/>
    </row>
    <row r="1418" spans="1:26" ht="51" x14ac:dyDescent="0.2">
      <c r="A1418" s="6" t="s">
        <v>5875</v>
      </c>
      <c r="B1418" s="5" t="s">
        <v>32</v>
      </c>
      <c r="C1418" s="5" t="s">
        <v>5140</v>
      </c>
      <c r="D1418" s="5" t="s">
        <v>2154</v>
      </c>
      <c r="E1418" s="5" t="s">
        <v>5863</v>
      </c>
      <c r="F1418" s="5" t="s">
        <v>5142</v>
      </c>
      <c r="G1418" s="5" t="s">
        <v>5876</v>
      </c>
      <c r="H1418" s="5" t="s">
        <v>5877</v>
      </c>
      <c r="I1418" s="6" t="s">
        <v>47</v>
      </c>
      <c r="J1418" s="6">
        <v>0</v>
      </c>
      <c r="K1418" s="6">
        <v>430000000</v>
      </c>
      <c r="L1418" s="5" t="s">
        <v>40</v>
      </c>
      <c r="M1418" s="6" t="s">
        <v>41</v>
      </c>
      <c r="N1418" s="6" t="s">
        <v>73</v>
      </c>
      <c r="O1418" s="6" t="s">
        <v>43</v>
      </c>
      <c r="P1418" s="6" t="s">
        <v>84</v>
      </c>
      <c r="Q1418" s="6" t="s">
        <v>51</v>
      </c>
      <c r="R1418" s="6" t="s">
        <v>96</v>
      </c>
      <c r="S1418" s="6" t="s">
        <v>97</v>
      </c>
      <c r="T1418" s="41">
        <v>20</v>
      </c>
      <c r="U1418" s="41">
        <v>2500</v>
      </c>
      <c r="V1418" s="41">
        <f t="shared" si="101"/>
        <v>50000</v>
      </c>
      <c r="W1418" s="41">
        <f t="shared" si="102"/>
        <v>56000.000000000007</v>
      </c>
      <c r="X1418" s="6"/>
      <c r="Y1418" s="6">
        <v>2016</v>
      </c>
      <c r="Z1418" s="42"/>
    </row>
    <row r="1419" spans="1:26" ht="51" x14ac:dyDescent="0.2">
      <c r="A1419" s="6" t="s">
        <v>5878</v>
      </c>
      <c r="B1419" s="5" t="s">
        <v>32</v>
      </c>
      <c r="C1419" s="5" t="s">
        <v>5140</v>
      </c>
      <c r="D1419" s="5" t="s">
        <v>2154</v>
      </c>
      <c r="E1419" s="5" t="s">
        <v>5863</v>
      </c>
      <c r="F1419" s="5" t="s">
        <v>5142</v>
      </c>
      <c r="G1419" s="5" t="s">
        <v>5879</v>
      </c>
      <c r="H1419" s="5" t="s">
        <v>5880</v>
      </c>
      <c r="I1419" s="6" t="s">
        <v>47</v>
      </c>
      <c r="J1419" s="6">
        <v>0</v>
      </c>
      <c r="K1419" s="6">
        <v>430000000</v>
      </c>
      <c r="L1419" s="5" t="s">
        <v>40</v>
      </c>
      <c r="M1419" s="6" t="s">
        <v>41</v>
      </c>
      <c r="N1419" s="6" t="s">
        <v>73</v>
      </c>
      <c r="O1419" s="6" t="s">
        <v>43</v>
      </c>
      <c r="P1419" s="6" t="s">
        <v>84</v>
      </c>
      <c r="Q1419" s="6" t="s">
        <v>51</v>
      </c>
      <c r="R1419" s="6" t="s">
        <v>96</v>
      </c>
      <c r="S1419" s="6" t="s">
        <v>97</v>
      </c>
      <c r="T1419" s="41">
        <v>10</v>
      </c>
      <c r="U1419" s="41">
        <v>3000</v>
      </c>
      <c r="V1419" s="41">
        <f t="shared" si="101"/>
        <v>30000</v>
      </c>
      <c r="W1419" s="41">
        <f t="shared" si="102"/>
        <v>33600</v>
      </c>
      <c r="X1419" s="6"/>
      <c r="Y1419" s="6">
        <v>2016</v>
      </c>
      <c r="Z1419" s="42"/>
    </row>
    <row r="1420" spans="1:26" ht="51" x14ac:dyDescent="0.2">
      <c r="A1420" s="6" t="s">
        <v>5881</v>
      </c>
      <c r="B1420" s="5" t="s">
        <v>32</v>
      </c>
      <c r="C1420" s="5" t="s">
        <v>5140</v>
      </c>
      <c r="D1420" s="5" t="s">
        <v>2154</v>
      </c>
      <c r="E1420" s="5" t="s">
        <v>5863</v>
      </c>
      <c r="F1420" s="5" t="s">
        <v>5142</v>
      </c>
      <c r="G1420" s="5" t="s">
        <v>5882</v>
      </c>
      <c r="H1420" s="5" t="s">
        <v>5883</v>
      </c>
      <c r="I1420" s="6" t="s">
        <v>47</v>
      </c>
      <c r="J1420" s="6">
        <v>0</v>
      </c>
      <c r="K1420" s="6">
        <v>430000000</v>
      </c>
      <c r="L1420" s="5" t="s">
        <v>40</v>
      </c>
      <c r="M1420" s="6" t="s">
        <v>41</v>
      </c>
      <c r="N1420" s="6" t="s">
        <v>73</v>
      </c>
      <c r="O1420" s="6" t="s">
        <v>43</v>
      </c>
      <c r="P1420" s="6" t="s">
        <v>84</v>
      </c>
      <c r="Q1420" s="6" t="s">
        <v>51</v>
      </c>
      <c r="R1420" s="6" t="s">
        <v>96</v>
      </c>
      <c r="S1420" s="6" t="s">
        <v>97</v>
      </c>
      <c r="T1420" s="41">
        <v>20</v>
      </c>
      <c r="U1420" s="41">
        <v>4000</v>
      </c>
      <c r="V1420" s="41">
        <f t="shared" si="101"/>
        <v>80000</v>
      </c>
      <c r="W1420" s="41">
        <f t="shared" si="102"/>
        <v>89600.000000000015</v>
      </c>
      <c r="X1420" s="6"/>
      <c r="Y1420" s="6">
        <v>2016</v>
      </c>
      <c r="Z1420" s="42"/>
    </row>
    <row r="1421" spans="1:26" ht="51" x14ac:dyDescent="0.2">
      <c r="A1421" s="6" t="s">
        <v>5884</v>
      </c>
      <c r="B1421" s="5" t="s">
        <v>32</v>
      </c>
      <c r="C1421" s="5" t="s">
        <v>5140</v>
      </c>
      <c r="D1421" s="5" t="s">
        <v>2154</v>
      </c>
      <c r="E1421" s="5" t="s">
        <v>5863</v>
      </c>
      <c r="F1421" s="5" t="s">
        <v>5142</v>
      </c>
      <c r="G1421" s="5" t="s">
        <v>5885</v>
      </c>
      <c r="H1421" s="5" t="s">
        <v>5886</v>
      </c>
      <c r="I1421" s="6" t="s">
        <v>47</v>
      </c>
      <c r="J1421" s="6">
        <v>0</v>
      </c>
      <c r="K1421" s="6">
        <v>430000000</v>
      </c>
      <c r="L1421" s="5" t="s">
        <v>40</v>
      </c>
      <c r="M1421" s="6" t="s">
        <v>41</v>
      </c>
      <c r="N1421" s="6" t="s">
        <v>73</v>
      </c>
      <c r="O1421" s="6" t="s">
        <v>43</v>
      </c>
      <c r="P1421" s="6" t="s">
        <v>84</v>
      </c>
      <c r="Q1421" s="6" t="s">
        <v>51</v>
      </c>
      <c r="R1421" s="6" t="s">
        <v>96</v>
      </c>
      <c r="S1421" s="6" t="s">
        <v>97</v>
      </c>
      <c r="T1421" s="41">
        <v>20</v>
      </c>
      <c r="U1421" s="41">
        <v>3500</v>
      </c>
      <c r="V1421" s="41">
        <f t="shared" si="101"/>
        <v>70000</v>
      </c>
      <c r="W1421" s="41">
        <f t="shared" si="102"/>
        <v>78400.000000000015</v>
      </c>
      <c r="X1421" s="6"/>
      <c r="Y1421" s="6">
        <v>2016</v>
      </c>
      <c r="Z1421" s="42"/>
    </row>
    <row r="1422" spans="1:26" ht="51" x14ac:dyDescent="0.2">
      <c r="A1422" s="6" t="s">
        <v>5887</v>
      </c>
      <c r="B1422" s="5" t="s">
        <v>32</v>
      </c>
      <c r="C1422" s="5" t="s">
        <v>5140</v>
      </c>
      <c r="D1422" s="5" t="s">
        <v>2154</v>
      </c>
      <c r="E1422" s="5" t="s">
        <v>5863</v>
      </c>
      <c r="F1422" s="5" t="s">
        <v>5142</v>
      </c>
      <c r="G1422" s="5" t="s">
        <v>5888</v>
      </c>
      <c r="H1422" s="5" t="s">
        <v>5889</v>
      </c>
      <c r="I1422" s="6" t="s">
        <v>47</v>
      </c>
      <c r="J1422" s="6">
        <v>0</v>
      </c>
      <c r="K1422" s="6">
        <v>430000000</v>
      </c>
      <c r="L1422" s="5" t="s">
        <v>40</v>
      </c>
      <c r="M1422" s="6" t="s">
        <v>41</v>
      </c>
      <c r="N1422" s="6" t="s">
        <v>73</v>
      </c>
      <c r="O1422" s="6" t="s">
        <v>43</v>
      </c>
      <c r="P1422" s="6" t="s">
        <v>84</v>
      </c>
      <c r="Q1422" s="6" t="s">
        <v>51</v>
      </c>
      <c r="R1422" s="6" t="s">
        <v>96</v>
      </c>
      <c r="S1422" s="6" t="s">
        <v>97</v>
      </c>
      <c r="T1422" s="41">
        <v>10</v>
      </c>
      <c r="U1422" s="41">
        <v>4500</v>
      </c>
      <c r="V1422" s="41">
        <f t="shared" si="101"/>
        <v>45000</v>
      </c>
      <c r="W1422" s="41">
        <f t="shared" si="102"/>
        <v>50400.000000000007</v>
      </c>
      <c r="X1422" s="6"/>
      <c r="Y1422" s="6">
        <v>2016</v>
      </c>
      <c r="Z1422" s="42"/>
    </row>
    <row r="1423" spans="1:26" ht="51" x14ac:dyDescent="0.2">
      <c r="A1423" s="6" t="s">
        <v>5890</v>
      </c>
      <c r="B1423" s="5" t="s">
        <v>32</v>
      </c>
      <c r="C1423" s="5" t="s">
        <v>5140</v>
      </c>
      <c r="D1423" s="5" t="s">
        <v>2154</v>
      </c>
      <c r="E1423" s="5" t="s">
        <v>5863</v>
      </c>
      <c r="F1423" s="5" t="s">
        <v>5142</v>
      </c>
      <c r="G1423" s="5" t="s">
        <v>5891</v>
      </c>
      <c r="H1423" s="5" t="s">
        <v>5892</v>
      </c>
      <c r="I1423" s="6" t="s">
        <v>47</v>
      </c>
      <c r="J1423" s="6">
        <v>0</v>
      </c>
      <c r="K1423" s="6">
        <v>430000000</v>
      </c>
      <c r="L1423" s="5" t="s">
        <v>40</v>
      </c>
      <c r="M1423" s="6" t="s">
        <v>41</v>
      </c>
      <c r="N1423" s="6" t="s">
        <v>73</v>
      </c>
      <c r="O1423" s="6" t="s">
        <v>43</v>
      </c>
      <c r="P1423" s="6" t="s">
        <v>84</v>
      </c>
      <c r="Q1423" s="6" t="s">
        <v>51</v>
      </c>
      <c r="R1423" s="6" t="s">
        <v>96</v>
      </c>
      <c r="S1423" s="6" t="s">
        <v>97</v>
      </c>
      <c r="T1423" s="41">
        <v>15</v>
      </c>
      <c r="U1423" s="41">
        <v>6500</v>
      </c>
      <c r="V1423" s="41">
        <f t="shared" si="101"/>
        <v>97500</v>
      </c>
      <c r="W1423" s="41">
        <f t="shared" si="102"/>
        <v>109200.00000000001</v>
      </c>
      <c r="X1423" s="6"/>
      <c r="Y1423" s="6">
        <v>2016</v>
      </c>
      <c r="Z1423" s="42"/>
    </row>
    <row r="1424" spans="1:26" ht="51" x14ac:dyDescent="0.2">
      <c r="A1424" s="6" t="s">
        <v>5893</v>
      </c>
      <c r="B1424" s="5" t="s">
        <v>32</v>
      </c>
      <c r="C1424" s="5" t="s">
        <v>5140</v>
      </c>
      <c r="D1424" s="5" t="s">
        <v>2154</v>
      </c>
      <c r="E1424" s="5" t="s">
        <v>5863</v>
      </c>
      <c r="F1424" s="5" t="s">
        <v>5142</v>
      </c>
      <c r="G1424" s="5" t="s">
        <v>5894</v>
      </c>
      <c r="H1424" s="5" t="s">
        <v>5895</v>
      </c>
      <c r="I1424" s="6" t="s">
        <v>47</v>
      </c>
      <c r="J1424" s="6">
        <v>0</v>
      </c>
      <c r="K1424" s="6">
        <v>430000000</v>
      </c>
      <c r="L1424" s="5" t="s">
        <v>40</v>
      </c>
      <c r="M1424" s="6" t="s">
        <v>41</v>
      </c>
      <c r="N1424" s="6" t="s">
        <v>73</v>
      </c>
      <c r="O1424" s="6" t="s">
        <v>43</v>
      </c>
      <c r="P1424" s="6" t="s">
        <v>84</v>
      </c>
      <c r="Q1424" s="6" t="s">
        <v>51</v>
      </c>
      <c r="R1424" s="6" t="s">
        <v>96</v>
      </c>
      <c r="S1424" s="6" t="s">
        <v>97</v>
      </c>
      <c r="T1424" s="41">
        <v>20</v>
      </c>
      <c r="U1424" s="41">
        <v>4000</v>
      </c>
      <c r="V1424" s="41">
        <f t="shared" si="101"/>
        <v>80000</v>
      </c>
      <c r="W1424" s="41">
        <f t="shared" si="102"/>
        <v>89600.000000000015</v>
      </c>
      <c r="X1424" s="6"/>
      <c r="Y1424" s="6">
        <v>2016</v>
      </c>
      <c r="Z1424" s="42"/>
    </row>
    <row r="1425" spans="1:26" ht="51" x14ac:dyDescent="0.2">
      <c r="A1425" s="6" t="s">
        <v>5896</v>
      </c>
      <c r="B1425" s="5" t="s">
        <v>32</v>
      </c>
      <c r="C1425" s="5" t="s">
        <v>5140</v>
      </c>
      <c r="D1425" s="5" t="s">
        <v>2154</v>
      </c>
      <c r="E1425" s="5" t="s">
        <v>5863</v>
      </c>
      <c r="F1425" s="5" t="s">
        <v>5142</v>
      </c>
      <c r="G1425" s="5" t="s">
        <v>5897</v>
      </c>
      <c r="H1425" s="5" t="s">
        <v>5898</v>
      </c>
      <c r="I1425" s="6" t="s">
        <v>47</v>
      </c>
      <c r="J1425" s="6">
        <v>0</v>
      </c>
      <c r="K1425" s="6">
        <v>430000000</v>
      </c>
      <c r="L1425" s="5" t="s">
        <v>40</v>
      </c>
      <c r="M1425" s="6" t="s">
        <v>41</v>
      </c>
      <c r="N1425" s="6" t="s">
        <v>73</v>
      </c>
      <c r="O1425" s="6" t="s">
        <v>43</v>
      </c>
      <c r="P1425" s="6" t="s">
        <v>84</v>
      </c>
      <c r="Q1425" s="6" t="s">
        <v>51</v>
      </c>
      <c r="R1425" s="6" t="s">
        <v>96</v>
      </c>
      <c r="S1425" s="6" t="s">
        <v>97</v>
      </c>
      <c r="T1425" s="41">
        <v>20</v>
      </c>
      <c r="U1425" s="41">
        <v>5000</v>
      </c>
      <c r="V1425" s="41">
        <f t="shared" si="101"/>
        <v>100000</v>
      </c>
      <c r="W1425" s="41">
        <f t="shared" si="102"/>
        <v>112000.00000000001</v>
      </c>
      <c r="X1425" s="6"/>
      <c r="Y1425" s="6">
        <v>2016</v>
      </c>
      <c r="Z1425" s="42"/>
    </row>
    <row r="1426" spans="1:26" ht="51" x14ac:dyDescent="0.2">
      <c r="A1426" s="6" t="s">
        <v>5899</v>
      </c>
      <c r="B1426" s="5" t="s">
        <v>32</v>
      </c>
      <c r="C1426" s="5" t="s">
        <v>5140</v>
      </c>
      <c r="D1426" s="5" t="s">
        <v>2154</v>
      </c>
      <c r="E1426" s="5" t="s">
        <v>5863</v>
      </c>
      <c r="F1426" s="5" t="s">
        <v>5142</v>
      </c>
      <c r="G1426" s="5" t="s">
        <v>5900</v>
      </c>
      <c r="H1426" s="5" t="s">
        <v>5901</v>
      </c>
      <c r="I1426" s="6" t="s">
        <v>47</v>
      </c>
      <c r="J1426" s="6">
        <v>0</v>
      </c>
      <c r="K1426" s="6">
        <v>430000000</v>
      </c>
      <c r="L1426" s="5" t="s">
        <v>40</v>
      </c>
      <c r="M1426" s="6" t="s">
        <v>41</v>
      </c>
      <c r="N1426" s="6" t="s">
        <v>73</v>
      </c>
      <c r="O1426" s="6" t="s">
        <v>43</v>
      </c>
      <c r="P1426" s="6" t="s">
        <v>84</v>
      </c>
      <c r="Q1426" s="6" t="s">
        <v>51</v>
      </c>
      <c r="R1426" s="6" t="s">
        <v>96</v>
      </c>
      <c r="S1426" s="6" t="s">
        <v>97</v>
      </c>
      <c r="T1426" s="41">
        <v>15</v>
      </c>
      <c r="U1426" s="41">
        <v>4500</v>
      </c>
      <c r="V1426" s="41">
        <f t="shared" si="101"/>
        <v>67500</v>
      </c>
      <c r="W1426" s="41">
        <f t="shared" si="102"/>
        <v>75600</v>
      </c>
      <c r="X1426" s="6"/>
      <c r="Y1426" s="6">
        <v>2016</v>
      </c>
      <c r="Z1426" s="42"/>
    </row>
    <row r="1427" spans="1:26" ht="51" x14ac:dyDescent="0.2">
      <c r="A1427" s="6" t="s">
        <v>5902</v>
      </c>
      <c r="B1427" s="5" t="s">
        <v>32</v>
      </c>
      <c r="C1427" s="5" t="s">
        <v>5140</v>
      </c>
      <c r="D1427" s="5" t="s">
        <v>2154</v>
      </c>
      <c r="E1427" s="5" t="s">
        <v>5863</v>
      </c>
      <c r="F1427" s="5" t="s">
        <v>5142</v>
      </c>
      <c r="G1427" s="5" t="s">
        <v>5903</v>
      </c>
      <c r="H1427" s="5" t="s">
        <v>5904</v>
      </c>
      <c r="I1427" s="6" t="s">
        <v>47</v>
      </c>
      <c r="J1427" s="6">
        <v>0</v>
      </c>
      <c r="K1427" s="6">
        <v>430000000</v>
      </c>
      <c r="L1427" s="5" t="s">
        <v>40</v>
      </c>
      <c r="M1427" s="6" t="s">
        <v>41</v>
      </c>
      <c r="N1427" s="6" t="s">
        <v>73</v>
      </c>
      <c r="O1427" s="6" t="s">
        <v>43</v>
      </c>
      <c r="P1427" s="6" t="s">
        <v>84</v>
      </c>
      <c r="Q1427" s="6" t="s">
        <v>51</v>
      </c>
      <c r="R1427" s="6" t="s">
        <v>96</v>
      </c>
      <c r="S1427" s="6" t="s">
        <v>97</v>
      </c>
      <c r="T1427" s="41">
        <v>20</v>
      </c>
      <c r="U1427" s="41">
        <v>5500</v>
      </c>
      <c r="V1427" s="41">
        <f t="shared" si="101"/>
        <v>110000</v>
      </c>
      <c r="W1427" s="41">
        <f t="shared" si="102"/>
        <v>123200.00000000001</v>
      </c>
      <c r="X1427" s="6"/>
      <c r="Y1427" s="6">
        <v>2016</v>
      </c>
      <c r="Z1427" s="42"/>
    </row>
    <row r="1428" spans="1:26" ht="51" x14ac:dyDescent="0.2">
      <c r="A1428" s="6" t="s">
        <v>5905</v>
      </c>
      <c r="B1428" s="5" t="s">
        <v>32</v>
      </c>
      <c r="C1428" s="5" t="s">
        <v>5140</v>
      </c>
      <c r="D1428" s="5" t="s">
        <v>2154</v>
      </c>
      <c r="E1428" s="5" t="s">
        <v>5863</v>
      </c>
      <c r="F1428" s="5" t="s">
        <v>5142</v>
      </c>
      <c r="G1428" s="5" t="s">
        <v>5906</v>
      </c>
      <c r="H1428" s="5" t="s">
        <v>5907</v>
      </c>
      <c r="I1428" s="6" t="s">
        <v>47</v>
      </c>
      <c r="J1428" s="6">
        <v>0</v>
      </c>
      <c r="K1428" s="6">
        <v>430000000</v>
      </c>
      <c r="L1428" s="5" t="s">
        <v>40</v>
      </c>
      <c r="M1428" s="6" t="s">
        <v>41</v>
      </c>
      <c r="N1428" s="6" t="s">
        <v>73</v>
      </c>
      <c r="O1428" s="6" t="s">
        <v>43</v>
      </c>
      <c r="P1428" s="6" t="s">
        <v>84</v>
      </c>
      <c r="Q1428" s="6" t="s">
        <v>51</v>
      </c>
      <c r="R1428" s="6" t="s">
        <v>96</v>
      </c>
      <c r="S1428" s="6" t="s">
        <v>97</v>
      </c>
      <c r="T1428" s="41">
        <v>10</v>
      </c>
      <c r="U1428" s="41">
        <v>8000</v>
      </c>
      <c r="V1428" s="41">
        <f t="shared" si="101"/>
        <v>80000</v>
      </c>
      <c r="W1428" s="41">
        <f t="shared" si="102"/>
        <v>89600.000000000015</v>
      </c>
      <c r="X1428" s="6"/>
      <c r="Y1428" s="6">
        <v>2016</v>
      </c>
      <c r="Z1428" s="42"/>
    </row>
    <row r="1429" spans="1:26" ht="51" x14ac:dyDescent="0.2">
      <c r="A1429" s="6" t="s">
        <v>5908</v>
      </c>
      <c r="B1429" s="5" t="s">
        <v>32</v>
      </c>
      <c r="C1429" s="5" t="s">
        <v>5140</v>
      </c>
      <c r="D1429" s="5" t="s">
        <v>2154</v>
      </c>
      <c r="E1429" s="5" t="s">
        <v>5863</v>
      </c>
      <c r="F1429" s="5" t="s">
        <v>5142</v>
      </c>
      <c r="G1429" s="5" t="s">
        <v>5909</v>
      </c>
      <c r="H1429" s="5" t="s">
        <v>5910</v>
      </c>
      <c r="I1429" s="6" t="s">
        <v>47</v>
      </c>
      <c r="J1429" s="6">
        <v>0</v>
      </c>
      <c r="K1429" s="6">
        <v>430000000</v>
      </c>
      <c r="L1429" s="5" t="s">
        <v>40</v>
      </c>
      <c r="M1429" s="6" t="s">
        <v>41</v>
      </c>
      <c r="N1429" s="6" t="s">
        <v>73</v>
      </c>
      <c r="O1429" s="6" t="s">
        <v>43</v>
      </c>
      <c r="P1429" s="6" t="s">
        <v>84</v>
      </c>
      <c r="Q1429" s="6" t="s">
        <v>51</v>
      </c>
      <c r="R1429" s="6" t="s">
        <v>96</v>
      </c>
      <c r="S1429" s="6" t="s">
        <v>97</v>
      </c>
      <c r="T1429" s="41">
        <v>15</v>
      </c>
      <c r="U1429" s="41">
        <v>6000</v>
      </c>
      <c r="V1429" s="41">
        <f t="shared" si="101"/>
        <v>90000</v>
      </c>
      <c r="W1429" s="41">
        <f t="shared" si="102"/>
        <v>100800.00000000001</v>
      </c>
      <c r="X1429" s="6"/>
      <c r="Y1429" s="6">
        <v>2016</v>
      </c>
      <c r="Z1429" s="42"/>
    </row>
    <row r="1430" spans="1:26" ht="51" x14ac:dyDescent="0.2">
      <c r="A1430" s="6" t="s">
        <v>5911</v>
      </c>
      <c r="B1430" s="5" t="s">
        <v>32</v>
      </c>
      <c r="C1430" s="5" t="s">
        <v>5140</v>
      </c>
      <c r="D1430" s="5" t="s">
        <v>2154</v>
      </c>
      <c r="E1430" s="5" t="s">
        <v>5863</v>
      </c>
      <c r="F1430" s="5" t="s">
        <v>5142</v>
      </c>
      <c r="G1430" s="5" t="s">
        <v>5912</v>
      </c>
      <c r="H1430" s="5" t="s">
        <v>5913</v>
      </c>
      <c r="I1430" s="6" t="s">
        <v>47</v>
      </c>
      <c r="J1430" s="6">
        <v>0</v>
      </c>
      <c r="K1430" s="6">
        <v>430000000</v>
      </c>
      <c r="L1430" s="5" t="s">
        <v>40</v>
      </c>
      <c r="M1430" s="6" t="s">
        <v>41</v>
      </c>
      <c r="N1430" s="6" t="s">
        <v>73</v>
      </c>
      <c r="O1430" s="6" t="s">
        <v>43</v>
      </c>
      <c r="P1430" s="6" t="s">
        <v>84</v>
      </c>
      <c r="Q1430" s="6" t="s">
        <v>51</v>
      </c>
      <c r="R1430" s="6" t="s">
        <v>96</v>
      </c>
      <c r="S1430" s="6" t="s">
        <v>97</v>
      </c>
      <c r="T1430" s="41">
        <v>20</v>
      </c>
      <c r="U1430" s="41">
        <v>7200</v>
      </c>
      <c r="V1430" s="41">
        <f t="shared" si="101"/>
        <v>144000</v>
      </c>
      <c r="W1430" s="41">
        <f t="shared" si="102"/>
        <v>161280.00000000003</v>
      </c>
      <c r="X1430" s="6"/>
      <c r="Y1430" s="6">
        <v>2016</v>
      </c>
      <c r="Z1430" s="42"/>
    </row>
    <row r="1431" spans="1:26" ht="51" x14ac:dyDescent="0.2">
      <c r="A1431" s="6" t="s">
        <v>5914</v>
      </c>
      <c r="B1431" s="5" t="s">
        <v>32</v>
      </c>
      <c r="C1431" s="5" t="s">
        <v>5140</v>
      </c>
      <c r="D1431" s="5" t="s">
        <v>2154</v>
      </c>
      <c r="E1431" s="5" t="s">
        <v>5863</v>
      </c>
      <c r="F1431" s="5" t="s">
        <v>5142</v>
      </c>
      <c r="G1431" s="5" t="s">
        <v>5915</v>
      </c>
      <c r="H1431" s="5" t="s">
        <v>5916</v>
      </c>
      <c r="I1431" s="6" t="s">
        <v>47</v>
      </c>
      <c r="J1431" s="6">
        <v>0</v>
      </c>
      <c r="K1431" s="6">
        <v>430000000</v>
      </c>
      <c r="L1431" s="5" t="s">
        <v>40</v>
      </c>
      <c r="M1431" s="6" t="s">
        <v>41</v>
      </c>
      <c r="N1431" s="6" t="s">
        <v>73</v>
      </c>
      <c r="O1431" s="6" t="s">
        <v>43</v>
      </c>
      <c r="P1431" s="6" t="s">
        <v>84</v>
      </c>
      <c r="Q1431" s="6" t="s">
        <v>51</v>
      </c>
      <c r="R1431" s="6" t="s">
        <v>96</v>
      </c>
      <c r="S1431" s="6" t="s">
        <v>97</v>
      </c>
      <c r="T1431" s="41">
        <v>10</v>
      </c>
      <c r="U1431" s="41">
        <v>10000</v>
      </c>
      <c r="V1431" s="41">
        <f t="shared" si="101"/>
        <v>100000</v>
      </c>
      <c r="W1431" s="41">
        <f t="shared" si="102"/>
        <v>112000.00000000001</v>
      </c>
      <c r="X1431" s="6"/>
      <c r="Y1431" s="6">
        <v>2016</v>
      </c>
      <c r="Z1431" s="42"/>
    </row>
    <row r="1432" spans="1:26" ht="51" x14ac:dyDescent="0.2">
      <c r="A1432" s="6" t="s">
        <v>5917</v>
      </c>
      <c r="B1432" s="5" t="s">
        <v>32</v>
      </c>
      <c r="C1432" s="5" t="s">
        <v>5140</v>
      </c>
      <c r="D1432" s="5" t="s">
        <v>2154</v>
      </c>
      <c r="E1432" s="5" t="s">
        <v>5863</v>
      </c>
      <c r="F1432" s="5" t="s">
        <v>5142</v>
      </c>
      <c r="G1432" s="5" t="s">
        <v>5918</v>
      </c>
      <c r="H1432" s="5" t="s">
        <v>5919</v>
      </c>
      <c r="I1432" s="6" t="s">
        <v>47</v>
      </c>
      <c r="J1432" s="6">
        <v>0</v>
      </c>
      <c r="K1432" s="6">
        <v>430000000</v>
      </c>
      <c r="L1432" s="5" t="s">
        <v>40</v>
      </c>
      <c r="M1432" s="6" t="s">
        <v>41</v>
      </c>
      <c r="N1432" s="6" t="s">
        <v>73</v>
      </c>
      <c r="O1432" s="6" t="s">
        <v>43</v>
      </c>
      <c r="P1432" s="6" t="s">
        <v>84</v>
      </c>
      <c r="Q1432" s="6" t="s">
        <v>51</v>
      </c>
      <c r="R1432" s="6" t="s">
        <v>96</v>
      </c>
      <c r="S1432" s="6" t="s">
        <v>97</v>
      </c>
      <c r="T1432" s="41">
        <v>10</v>
      </c>
      <c r="U1432" s="41">
        <v>8000</v>
      </c>
      <c r="V1432" s="41">
        <f t="shared" si="101"/>
        <v>80000</v>
      </c>
      <c r="W1432" s="41">
        <f t="shared" si="102"/>
        <v>89600.000000000015</v>
      </c>
      <c r="X1432" s="6"/>
      <c r="Y1432" s="6">
        <v>2016</v>
      </c>
      <c r="Z1432" s="42"/>
    </row>
    <row r="1433" spans="1:26" ht="51" x14ac:dyDescent="0.2">
      <c r="A1433" s="6" t="s">
        <v>5920</v>
      </c>
      <c r="B1433" s="5" t="s">
        <v>32</v>
      </c>
      <c r="C1433" s="5" t="s">
        <v>5140</v>
      </c>
      <c r="D1433" s="5" t="s">
        <v>2154</v>
      </c>
      <c r="E1433" s="5" t="s">
        <v>5863</v>
      </c>
      <c r="F1433" s="5" t="s">
        <v>5142</v>
      </c>
      <c r="G1433" s="5" t="s">
        <v>5921</v>
      </c>
      <c r="H1433" s="5" t="s">
        <v>5922</v>
      </c>
      <c r="I1433" s="6" t="s">
        <v>47</v>
      </c>
      <c r="J1433" s="6">
        <v>0</v>
      </c>
      <c r="K1433" s="6">
        <v>430000000</v>
      </c>
      <c r="L1433" s="5" t="s">
        <v>40</v>
      </c>
      <c r="M1433" s="6" t="s">
        <v>41</v>
      </c>
      <c r="N1433" s="6" t="s">
        <v>73</v>
      </c>
      <c r="O1433" s="6" t="s">
        <v>43</v>
      </c>
      <c r="P1433" s="6" t="s">
        <v>84</v>
      </c>
      <c r="Q1433" s="6" t="s">
        <v>51</v>
      </c>
      <c r="R1433" s="6" t="s">
        <v>96</v>
      </c>
      <c r="S1433" s="6" t="s">
        <v>97</v>
      </c>
      <c r="T1433" s="41">
        <v>10</v>
      </c>
      <c r="U1433" s="41">
        <v>9000</v>
      </c>
      <c r="V1433" s="41">
        <f t="shared" si="101"/>
        <v>90000</v>
      </c>
      <c r="W1433" s="41">
        <f t="shared" si="102"/>
        <v>100800.00000000001</v>
      </c>
      <c r="X1433" s="6"/>
      <c r="Y1433" s="6">
        <v>2016</v>
      </c>
      <c r="Z1433" s="42"/>
    </row>
    <row r="1434" spans="1:26" ht="51" x14ac:dyDescent="0.2">
      <c r="A1434" s="6" t="s">
        <v>5923</v>
      </c>
      <c r="B1434" s="5" t="s">
        <v>32</v>
      </c>
      <c r="C1434" s="5" t="s">
        <v>5140</v>
      </c>
      <c r="D1434" s="5" t="s">
        <v>2154</v>
      </c>
      <c r="E1434" s="5" t="s">
        <v>5863</v>
      </c>
      <c r="F1434" s="5" t="s">
        <v>5142</v>
      </c>
      <c r="G1434" s="5" t="s">
        <v>5924</v>
      </c>
      <c r="H1434" s="5" t="s">
        <v>5925</v>
      </c>
      <c r="I1434" s="6" t="s">
        <v>47</v>
      </c>
      <c r="J1434" s="6">
        <v>0</v>
      </c>
      <c r="K1434" s="6">
        <v>430000000</v>
      </c>
      <c r="L1434" s="5" t="s">
        <v>40</v>
      </c>
      <c r="M1434" s="6" t="s">
        <v>41</v>
      </c>
      <c r="N1434" s="6" t="s">
        <v>73</v>
      </c>
      <c r="O1434" s="6" t="s">
        <v>43</v>
      </c>
      <c r="P1434" s="6" t="s">
        <v>84</v>
      </c>
      <c r="Q1434" s="6" t="s">
        <v>51</v>
      </c>
      <c r="R1434" s="6" t="s">
        <v>96</v>
      </c>
      <c r="S1434" s="6" t="s">
        <v>97</v>
      </c>
      <c r="T1434" s="41">
        <v>10</v>
      </c>
      <c r="U1434" s="41">
        <v>14000</v>
      </c>
      <c r="V1434" s="41">
        <f t="shared" si="101"/>
        <v>140000</v>
      </c>
      <c r="W1434" s="41">
        <f t="shared" si="102"/>
        <v>156800.00000000003</v>
      </c>
      <c r="X1434" s="6"/>
      <c r="Y1434" s="6">
        <v>2016</v>
      </c>
      <c r="Z1434" s="42"/>
    </row>
    <row r="1435" spans="1:26" ht="51" x14ac:dyDescent="0.2">
      <c r="A1435" s="6" t="s">
        <v>5926</v>
      </c>
      <c r="B1435" s="5" t="s">
        <v>32</v>
      </c>
      <c r="C1435" s="5" t="s">
        <v>5140</v>
      </c>
      <c r="D1435" s="5" t="s">
        <v>2154</v>
      </c>
      <c r="E1435" s="5" t="s">
        <v>5863</v>
      </c>
      <c r="F1435" s="5" t="s">
        <v>5142</v>
      </c>
      <c r="G1435" s="5" t="s">
        <v>5927</v>
      </c>
      <c r="H1435" s="5" t="s">
        <v>5928</v>
      </c>
      <c r="I1435" s="6" t="s">
        <v>47</v>
      </c>
      <c r="J1435" s="6">
        <v>0</v>
      </c>
      <c r="K1435" s="6">
        <v>430000000</v>
      </c>
      <c r="L1435" s="5" t="s">
        <v>40</v>
      </c>
      <c r="M1435" s="6" t="s">
        <v>41</v>
      </c>
      <c r="N1435" s="6" t="s">
        <v>73</v>
      </c>
      <c r="O1435" s="6" t="s">
        <v>43</v>
      </c>
      <c r="P1435" s="6" t="s">
        <v>84</v>
      </c>
      <c r="Q1435" s="6" t="s">
        <v>51</v>
      </c>
      <c r="R1435" s="6" t="s">
        <v>96</v>
      </c>
      <c r="S1435" s="6" t="s">
        <v>97</v>
      </c>
      <c r="T1435" s="41">
        <v>20</v>
      </c>
      <c r="U1435" s="41">
        <v>11000</v>
      </c>
      <c r="V1435" s="41">
        <f t="shared" si="101"/>
        <v>220000</v>
      </c>
      <c r="W1435" s="41">
        <f t="shared" si="102"/>
        <v>246400.00000000003</v>
      </c>
      <c r="X1435" s="6"/>
      <c r="Y1435" s="6">
        <v>2016</v>
      </c>
      <c r="Z1435" s="42"/>
    </row>
    <row r="1436" spans="1:26" ht="51" x14ac:dyDescent="0.2">
      <c r="A1436" s="6" t="s">
        <v>5929</v>
      </c>
      <c r="B1436" s="5" t="s">
        <v>32</v>
      </c>
      <c r="C1436" s="5" t="s">
        <v>5140</v>
      </c>
      <c r="D1436" s="5" t="s">
        <v>2154</v>
      </c>
      <c r="E1436" s="5" t="s">
        <v>5863</v>
      </c>
      <c r="F1436" s="5" t="s">
        <v>5142</v>
      </c>
      <c r="G1436" s="5" t="s">
        <v>5930</v>
      </c>
      <c r="H1436" s="5" t="s">
        <v>5931</v>
      </c>
      <c r="I1436" s="6" t="s">
        <v>47</v>
      </c>
      <c r="J1436" s="6">
        <v>0</v>
      </c>
      <c r="K1436" s="6">
        <v>430000000</v>
      </c>
      <c r="L1436" s="5" t="s">
        <v>40</v>
      </c>
      <c r="M1436" s="6" t="s">
        <v>41</v>
      </c>
      <c r="N1436" s="6" t="s">
        <v>73</v>
      </c>
      <c r="O1436" s="6" t="s">
        <v>43</v>
      </c>
      <c r="P1436" s="6" t="s">
        <v>84</v>
      </c>
      <c r="Q1436" s="6" t="s">
        <v>51</v>
      </c>
      <c r="R1436" s="6" t="s">
        <v>96</v>
      </c>
      <c r="S1436" s="6" t="s">
        <v>97</v>
      </c>
      <c r="T1436" s="41">
        <v>15</v>
      </c>
      <c r="U1436" s="41">
        <v>12000</v>
      </c>
      <c r="V1436" s="41">
        <f t="shared" si="101"/>
        <v>180000</v>
      </c>
      <c r="W1436" s="41">
        <f t="shared" si="102"/>
        <v>201600.00000000003</v>
      </c>
      <c r="X1436" s="6"/>
      <c r="Y1436" s="6">
        <v>2016</v>
      </c>
      <c r="Z1436" s="42"/>
    </row>
    <row r="1437" spans="1:26" ht="51" x14ac:dyDescent="0.2">
      <c r="A1437" s="6" t="s">
        <v>5932</v>
      </c>
      <c r="B1437" s="5" t="s">
        <v>32</v>
      </c>
      <c r="C1437" s="5" t="s">
        <v>5140</v>
      </c>
      <c r="D1437" s="5" t="s">
        <v>2154</v>
      </c>
      <c r="E1437" s="5" t="s">
        <v>5863</v>
      </c>
      <c r="F1437" s="5" t="s">
        <v>5142</v>
      </c>
      <c r="G1437" s="5" t="s">
        <v>5933</v>
      </c>
      <c r="H1437" s="5" t="s">
        <v>5934</v>
      </c>
      <c r="I1437" s="6" t="s">
        <v>47</v>
      </c>
      <c r="J1437" s="6">
        <v>0</v>
      </c>
      <c r="K1437" s="6">
        <v>430000000</v>
      </c>
      <c r="L1437" s="5" t="s">
        <v>40</v>
      </c>
      <c r="M1437" s="6" t="s">
        <v>41</v>
      </c>
      <c r="N1437" s="6" t="s">
        <v>73</v>
      </c>
      <c r="O1437" s="6" t="s">
        <v>43</v>
      </c>
      <c r="P1437" s="6" t="s">
        <v>84</v>
      </c>
      <c r="Q1437" s="6" t="s">
        <v>51</v>
      </c>
      <c r="R1437" s="6" t="s">
        <v>96</v>
      </c>
      <c r="S1437" s="6" t="s">
        <v>97</v>
      </c>
      <c r="T1437" s="41">
        <v>10</v>
      </c>
      <c r="U1437" s="41">
        <v>16000</v>
      </c>
      <c r="V1437" s="41">
        <f t="shared" si="101"/>
        <v>160000</v>
      </c>
      <c r="W1437" s="41">
        <f t="shared" si="102"/>
        <v>179200.00000000003</v>
      </c>
      <c r="X1437" s="6"/>
      <c r="Y1437" s="6">
        <v>2016</v>
      </c>
      <c r="Z1437" s="42"/>
    </row>
    <row r="1438" spans="1:26" ht="51" x14ac:dyDescent="0.2">
      <c r="A1438" s="6" t="s">
        <v>5935</v>
      </c>
      <c r="B1438" s="5" t="s">
        <v>32</v>
      </c>
      <c r="C1438" s="5" t="s">
        <v>5140</v>
      </c>
      <c r="D1438" s="5" t="s">
        <v>2154</v>
      </c>
      <c r="E1438" s="5" t="s">
        <v>5863</v>
      </c>
      <c r="F1438" s="5" t="s">
        <v>5142</v>
      </c>
      <c r="G1438" s="5" t="s">
        <v>5936</v>
      </c>
      <c r="H1438" s="5" t="s">
        <v>5937</v>
      </c>
      <c r="I1438" s="6" t="s">
        <v>47</v>
      </c>
      <c r="J1438" s="6">
        <v>0</v>
      </c>
      <c r="K1438" s="6">
        <v>430000000</v>
      </c>
      <c r="L1438" s="5" t="s">
        <v>40</v>
      </c>
      <c r="M1438" s="6" t="s">
        <v>41</v>
      </c>
      <c r="N1438" s="6" t="s">
        <v>73</v>
      </c>
      <c r="O1438" s="6" t="s">
        <v>43</v>
      </c>
      <c r="P1438" s="6" t="s">
        <v>84</v>
      </c>
      <c r="Q1438" s="6" t="s">
        <v>51</v>
      </c>
      <c r="R1438" s="6" t="s">
        <v>96</v>
      </c>
      <c r="S1438" s="6" t="s">
        <v>97</v>
      </c>
      <c r="T1438" s="41">
        <v>5</v>
      </c>
      <c r="U1438" s="41">
        <v>15000</v>
      </c>
      <c r="V1438" s="41">
        <f t="shared" si="101"/>
        <v>75000</v>
      </c>
      <c r="W1438" s="41">
        <f t="shared" si="102"/>
        <v>84000.000000000015</v>
      </c>
      <c r="X1438" s="6"/>
      <c r="Y1438" s="6">
        <v>2016</v>
      </c>
      <c r="Z1438" s="42"/>
    </row>
    <row r="1439" spans="1:26" ht="51" x14ac:dyDescent="0.2">
      <c r="A1439" s="6" t="s">
        <v>5938</v>
      </c>
      <c r="B1439" s="5" t="s">
        <v>32</v>
      </c>
      <c r="C1439" s="5" t="s">
        <v>5140</v>
      </c>
      <c r="D1439" s="5" t="s">
        <v>2154</v>
      </c>
      <c r="E1439" s="5" t="s">
        <v>5863</v>
      </c>
      <c r="F1439" s="5" t="s">
        <v>5142</v>
      </c>
      <c r="G1439" s="5" t="s">
        <v>5939</v>
      </c>
      <c r="H1439" s="5" t="s">
        <v>5940</v>
      </c>
      <c r="I1439" s="6" t="s">
        <v>47</v>
      </c>
      <c r="J1439" s="6">
        <v>0</v>
      </c>
      <c r="K1439" s="6">
        <v>430000000</v>
      </c>
      <c r="L1439" s="5" t="s">
        <v>40</v>
      </c>
      <c r="M1439" s="6" t="s">
        <v>41</v>
      </c>
      <c r="N1439" s="6" t="s">
        <v>73</v>
      </c>
      <c r="O1439" s="6" t="s">
        <v>43</v>
      </c>
      <c r="P1439" s="6" t="s">
        <v>84</v>
      </c>
      <c r="Q1439" s="6" t="s">
        <v>51</v>
      </c>
      <c r="R1439" s="6" t="s">
        <v>96</v>
      </c>
      <c r="S1439" s="6" t="s">
        <v>97</v>
      </c>
      <c r="T1439" s="41">
        <v>5</v>
      </c>
      <c r="U1439" s="41">
        <v>20000</v>
      </c>
      <c r="V1439" s="41">
        <f t="shared" si="101"/>
        <v>100000</v>
      </c>
      <c r="W1439" s="41">
        <f t="shared" si="102"/>
        <v>112000.00000000001</v>
      </c>
      <c r="X1439" s="6"/>
      <c r="Y1439" s="6">
        <v>2016</v>
      </c>
      <c r="Z1439" s="42"/>
    </row>
    <row r="1440" spans="1:26" ht="51" x14ac:dyDescent="0.2">
      <c r="A1440" s="6" t="s">
        <v>5941</v>
      </c>
      <c r="B1440" s="5" t="s">
        <v>32</v>
      </c>
      <c r="C1440" s="5" t="s">
        <v>5140</v>
      </c>
      <c r="D1440" s="5" t="s">
        <v>2154</v>
      </c>
      <c r="E1440" s="5" t="s">
        <v>5863</v>
      </c>
      <c r="F1440" s="5" t="s">
        <v>5142</v>
      </c>
      <c r="G1440" s="5" t="s">
        <v>5942</v>
      </c>
      <c r="H1440" s="5" t="s">
        <v>5943</v>
      </c>
      <c r="I1440" s="6" t="s">
        <v>47</v>
      </c>
      <c r="J1440" s="6">
        <v>0</v>
      </c>
      <c r="K1440" s="6">
        <v>430000000</v>
      </c>
      <c r="L1440" s="5" t="s">
        <v>40</v>
      </c>
      <c r="M1440" s="6" t="s">
        <v>41</v>
      </c>
      <c r="N1440" s="6" t="s">
        <v>73</v>
      </c>
      <c r="O1440" s="6" t="s">
        <v>43</v>
      </c>
      <c r="P1440" s="6" t="s">
        <v>84</v>
      </c>
      <c r="Q1440" s="6" t="s">
        <v>51</v>
      </c>
      <c r="R1440" s="6" t="s">
        <v>96</v>
      </c>
      <c r="S1440" s="6" t="s">
        <v>97</v>
      </c>
      <c r="T1440" s="41">
        <v>5</v>
      </c>
      <c r="U1440" s="41">
        <v>24000</v>
      </c>
      <c r="V1440" s="41">
        <f t="shared" si="101"/>
        <v>120000</v>
      </c>
      <c r="W1440" s="41">
        <f t="shared" si="102"/>
        <v>134400</v>
      </c>
      <c r="X1440" s="6"/>
      <c r="Y1440" s="6">
        <v>2016</v>
      </c>
      <c r="Z1440" s="42"/>
    </row>
    <row r="1441" spans="1:26" ht="51" x14ac:dyDescent="0.2">
      <c r="A1441" s="6" t="s">
        <v>5944</v>
      </c>
      <c r="B1441" s="5" t="s">
        <v>32</v>
      </c>
      <c r="C1441" s="5" t="s">
        <v>5140</v>
      </c>
      <c r="D1441" s="5" t="s">
        <v>2154</v>
      </c>
      <c r="E1441" s="5" t="s">
        <v>5863</v>
      </c>
      <c r="F1441" s="5" t="s">
        <v>5142</v>
      </c>
      <c r="G1441" s="5" t="s">
        <v>5945</v>
      </c>
      <c r="H1441" s="5" t="s">
        <v>5946</v>
      </c>
      <c r="I1441" s="6" t="s">
        <v>47</v>
      </c>
      <c r="J1441" s="6">
        <v>0</v>
      </c>
      <c r="K1441" s="6">
        <v>430000000</v>
      </c>
      <c r="L1441" s="5" t="s">
        <v>40</v>
      </c>
      <c r="M1441" s="6" t="s">
        <v>41</v>
      </c>
      <c r="N1441" s="6" t="s">
        <v>73</v>
      </c>
      <c r="O1441" s="6" t="s">
        <v>43</v>
      </c>
      <c r="P1441" s="6" t="s">
        <v>84</v>
      </c>
      <c r="Q1441" s="6" t="s">
        <v>51</v>
      </c>
      <c r="R1441" s="6" t="s">
        <v>96</v>
      </c>
      <c r="S1441" s="6" t="s">
        <v>97</v>
      </c>
      <c r="T1441" s="41">
        <v>10</v>
      </c>
      <c r="U1441" s="41">
        <v>25000</v>
      </c>
      <c r="V1441" s="41">
        <f t="shared" si="101"/>
        <v>250000</v>
      </c>
      <c r="W1441" s="41">
        <f t="shared" si="102"/>
        <v>280000</v>
      </c>
      <c r="X1441" s="6"/>
      <c r="Y1441" s="6">
        <v>2016</v>
      </c>
      <c r="Z1441" s="42"/>
    </row>
    <row r="1442" spans="1:26" ht="51" x14ac:dyDescent="0.2">
      <c r="A1442" s="6" t="s">
        <v>5947</v>
      </c>
      <c r="B1442" s="5" t="s">
        <v>32</v>
      </c>
      <c r="C1442" s="5" t="s">
        <v>5140</v>
      </c>
      <c r="D1442" s="5" t="s">
        <v>2154</v>
      </c>
      <c r="E1442" s="5" t="s">
        <v>5863</v>
      </c>
      <c r="F1442" s="5" t="s">
        <v>5142</v>
      </c>
      <c r="G1442" s="5" t="s">
        <v>5948</v>
      </c>
      <c r="H1442" s="5" t="s">
        <v>5949</v>
      </c>
      <c r="I1442" s="6" t="s">
        <v>47</v>
      </c>
      <c r="J1442" s="6">
        <v>0</v>
      </c>
      <c r="K1442" s="6">
        <v>430000000</v>
      </c>
      <c r="L1442" s="5" t="s">
        <v>40</v>
      </c>
      <c r="M1442" s="6" t="s">
        <v>41</v>
      </c>
      <c r="N1442" s="6" t="s">
        <v>73</v>
      </c>
      <c r="O1442" s="6" t="s">
        <v>43</v>
      </c>
      <c r="P1442" s="6" t="s">
        <v>84</v>
      </c>
      <c r="Q1442" s="6" t="s">
        <v>51</v>
      </c>
      <c r="R1442" s="6" t="s">
        <v>96</v>
      </c>
      <c r="S1442" s="6" t="s">
        <v>97</v>
      </c>
      <c r="T1442" s="41">
        <v>10</v>
      </c>
      <c r="U1442" s="41">
        <v>27000</v>
      </c>
      <c r="V1442" s="41">
        <f t="shared" si="101"/>
        <v>270000</v>
      </c>
      <c r="W1442" s="41">
        <f t="shared" si="102"/>
        <v>302400</v>
      </c>
      <c r="X1442" s="6"/>
      <c r="Y1442" s="6">
        <v>2016</v>
      </c>
      <c r="Z1442" s="42"/>
    </row>
    <row r="1443" spans="1:26" ht="51" x14ac:dyDescent="0.2">
      <c r="A1443" s="6" t="s">
        <v>5950</v>
      </c>
      <c r="B1443" s="5" t="s">
        <v>32</v>
      </c>
      <c r="C1443" s="5" t="s">
        <v>5140</v>
      </c>
      <c r="D1443" s="5" t="s">
        <v>2154</v>
      </c>
      <c r="E1443" s="5" t="s">
        <v>5863</v>
      </c>
      <c r="F1443" s="5" t="s">
        <v>5142</v>
      </c>
      <c r="G1443" s="5" t="s">
        <v>5951</v>
      </c>
      <c r="H1443" s="5" t="s">
        <v>5952</v>
      </c>
      <c r="I1443" s="6" t="s">
        <v>47</v>
      </c>
      <c r="J1443" s="6">
        <v>0</v>
      </c>
      <c r="K1443" s="6">
        <v>430000000</v>
      </c>
      <c r="L1443" s="5" t="s">
        <v>40</v>
      </c>
      <c r="M1443" s="6" t="s">
        <v>41</v>
      </c>
      <c r="N1443" s="6" t="s">
        <v>73</v>
      </c>
      <c r="O1443" s="6" t="s">
        <v>43</v>
      </c>
      <c r="P1443" s="6" t="s">
        <v>84</v>
      </c>
      <c r="Q1443" s="6" t="s">
        <v>51</v>
      </c>
      <c r="R1443" s="6" t="s">
        <v>96</v>
      </c>
      <c r="S1443" s="6" t="s">
        <v>97</v>
      </c>
      <c r="T1443" s="41">
        <v>15</v>
      </c>
      <c r="U1443" s="41">
        <v>35000</v>
      </c>
      <c r="V1443" s="41">
        <f t="shared" si="101"/>
        <v>525000</v>
      </c>
      <c r="W1443" s="41">
        <f t="shared" si="102"/>
        <v>588000</v>
      </c>
      <c r="X1443" s="6"/>
      <c r="Y1443" s="6">
        <v>2016</v>
      </c>
      <c r="Z1443" s="42"/>
    </row>
    <row r="1444" spans="1:26" ht="51" x14ac:dyDescent="0.2">
      <c r="A1444" s="6" t="s">
        <v>5953</v>
      </c>
      <c r="B1444" s="5" t="s">
        <v>32</v>
      </c>
      <c r="C1444" s="5" t="s">
        <v>5140</v>
      </c>
      <c r="D1444" s="5" t="s">
        <v>2154</v>
      </c>
      <c r="E1444" s="5" t="s">
        <v>5863</v>
      </c>
      <c r="F1444" s="5" t="s">
        <v>5142</v>
      </c>
      <c r="G1444" s="5" t="s">
        <v>5954</v>
      </c>
      <c r="H1444" s="5" t="s">
        <v>5955</v>
      </c>
      <c r="I1444" s="6" t="s">
        <v>47</v>
      </c>
      <c r="J1444" s="6">
        <v>0</v>
      </c>
      <c r="K1444" s="6">
        <v>430000000</v>
      </c>
      <c r="L1444" s="5" t="s">
        <v>40</v>
      </c>
      <c r="M1444" s="6" t="s">
        <v>41</v>
      </c>
      <c r="N1444" s="6" t="s">
        <v>73</v>
      </c>
      <c r="O1444" s="6" t="s">
        <v>43</v>
      </c>
      <c r="P1444" s="6" t="s">
        <v>84</v>
      </c>
      <c r="Q1444" s="6" t="s">
        <v>51</v>
      </c>
      <c r="R1444" s="6" t="s">
        <v>96</v>
      </c>
      <c r="S1444" s="6" t="s">
        <v>97</v>
      </c>
      <c r="T1444" s="41">
        <v>10</v>
      </c>
      <c r="U1444" s="41">
        <v>45000</v>
      </c>
      <c r="V1444" s="41">
        <f t="shared" si="101"/>
        <v>450000</v>
      </c>
      <c r="W1444" s="41">
        <f t="shared" si="102"/>
        <v>504000.00000000006</v>
      </c>
      <c r="X1444" s="6"/>
      <c r="Y1444" s="6">
        <v>2016</v>
      </c>
      <c r="Z1444" s="42"/>
    </row>
    <row r="1445" spans="1:26" ht="51" x14ac:dyDescent="0.2">
      <c r="A1445" s="6" t="s">
        <v>5956</v>
      </c>
      <c r="B1445" s="5" t="s">
        <v>32</v>
      </c>
      <c r="C1445" s="5" t="s">
        <v>5140</v>
      </c>
      <c r="D1445" s="5" t="s">
        <v>2154</v>
      </c>
      <c r="E1445" s="5" t="s">
        <v>5957</v>
      </c>
      <c r="F1445" s="5" t="s">
        <v>5142</v>
      </c>
      <c r="G1445" s="5" t="s">
        <v>5958</v>
      </c>
      <c r="H1445" s="5" t="s">
        <v>5959</v>
      </c>
      <c r="I1445" s="6" t="s">
        <v>47</v>
      </c>
      <c r="J1445" s="6">
        <v>0</v>
      </c>
      <c r="K1445" s="6">
        <v>430000000</v>
      </c>
      <c r="L1445" s="5" t="s">
        <v>40</v>
      </c>
      <c r="M1445" s="6" t="s">
        <v>41</v>
      </c>
      <c r="N1445" s="6" t="s">
        <v>73</v>
      </c>
      <c r="O1445" s="6" t="s">
        <v>43</v>
      </c>
      <c r="P1445" s="6" t="s">
        <v>84</v>
      </c>
      <c r="Q1445" s="6" t="s">
        <v>51</v>
      </c>
      <c r="R1445" s="6" t="s">
        <v>96</v>
      </c>
      <c r="S1445" s="6" t="s">
        <v>97</v>
      </c>
      <c r="T1445" s="41">
        <v>4</v>
      </c>
      <c r="U1445" s="41">
        <v>47250</v>
      </c>
      <c r="V1445" s="41">
        <f t="shared" si="101"/>
        <v>189000</v>
      </c>
      <c r="W1445" s="41">
        <f t="shared" si="102"/>
        <v>211680.00000000003</v>
      </c>
      <c r="X1445" s="6"/>
      <c r="Y1445" s="6">
        <v>2016</v>
      </c>
      <c r="Z1445" s="42"/>
    </row>
    <row r="1446" spans="1:26" ht="51" x14ac:dyDescent="0.2">
      <c r="A1446" s="6" t="s">
        <v>5960</v>
      </c>
      <c r="B1446" s="5" t="s">
        <v>32</v>
      </c>
      <c r="C1446" s="5" t="s">
        <v>5140</v>
      </c>
      <c r="D1446" s="5" t="s">
        <v>2154</v>
      </c>
      <c r="E1446" s="5" t="s">
        <v>5961</v>
      </c>
      <c r="F1446" s="5" t="s">
        <v>5142</v>
      </c>
      <c r="G1446" s="5" t="s">
        <v>5962</v>
      </c>
      <c r="H1446" s="5" t="s">
        <v>5963</v>
      </c>
      <c r="I1446" s="6" t="s">
        <v>47</v>
      </c>
      <c r="J1446" s="6">
        <v>0</v>
      </c>
      <c r="K1446" s="6">
        <v>430000000</v>
      </c>
      <c r="L1446" s="5" t="s">
        <v>40</v>
      </c>
      <c r="M1446" s="6" t="s">
        <v>41</v>
      </c>
      <c r="N1446" s="6" t="s">
        <v>73</v>
      </c>
      <c r="O1446" s="6" t="s">
        <v>43</v>
      </c>
      <c r="P1446" s="6" t="s">
        <v>84</v>
      </c>
      <c r="Q1446" s="6" t="s">
        <v>51</v>
      </c>
      <c r="R1446" s="6" t="s">
        <v>96</v>
      </c>
      <c r="S1446" s="6" t="s">
        <v>97</v>
      </c>
      <c r="T1446" s="41">
        <v>4</v>
      </c>
      <c r="U1446" s="41">
        <v>4725</v>
      </c>
      <c r="V1446" s="41">
        <f t="shared" si="101"/>
        <v>18900</v>
      </c>
      <c r="W1446" s="41">
        <f t="shared" si="102"/>
        <v>21168.000000000004</v>
      </c>
      <c r="X1446" s="6"/>
      <c r="Y1446" s="6">
        <v>2016</v>
      </c>
      <c r="Z1446" s="42"/>
    </row>
    <row r="1447" spans="1:26" ht="51" x14ac:dyDescent="0.2">
      <c r="A1447" s="6" t="s">
        <v>5964</v>
      </c>
      <c r="B1447" s="5" t="s">
        <v>32</v>
      </c>
      <c r="C1447" s="5" t="s">
        <v>5140</v>
      </c>
      <c r="D1447" s="5" t="s">
        <v>2154</v>
      </c>
      <c r="E1447" s="5" t="s">
        <v>5957</v>
      </c>
      <c r="F1447" s="5" t="s">
        <v>5142</v>
      </c>
      <c r="G1447" s="5" t="s">
        <v>5965</v>
      </c>
      <c r="H1447" s="5" t="s">
        <v>5966</v>
      </c>
      <c r="I1447" s="6" t="s">
        <v>47</v>
      </c>
      <c r="J1447" s="6">
        <v>0</v>
      </c>
      <c r="K1447" s="6">
        <v>430000000</v>
      </c>
      <c r="L1447" s="5" t="s">
        <v>40</v>
      </c>
      <c r="M1447" s="6" t="s">
        <v>41</v>
      </c>
      <c r="N1447" s="6" t="s">
        <v>73</v>
      </c>
      <c r="O1447" s="6" t="s">
        <v>43</v>
      </c>
      <c r="P1447" s="6" t="s">
        <v>84</v>
      </c>
      <c r="Q1447" s="6" t="s">
        <v>51</v>
      </c>
      <c r="R1447" s="6" t="s">
        <v>96</v>
      </c>
      <c r="S1447" s="6" t="s">
        <v>97</v>
      </c>
      <c r="T1447" s="41">
        <v>4</v>
      </c>
      <c r="U1447" s="41">
        <v>3847.5</v>
      </c>
      <c r="V1447" s="41"/>
      <c r="W1447" s="41"/>
      <c r="X1447" s="6"/>
      <c r="Y1447" s="6">
        <v>2016</v>
      </c>
      <c r="Z1447" s="6" t="s">
        <v>1629</v>
      </c>
    </row>
    <row r="1448" spans="1:26" ht="51" x14ac:dyDescent="0.2">
      <c r="A1448" s="6" t="s">
        <v>5967</v>
      </c>
      <c r="B1448" s="5" t="s">
        <v>32</v>
      </c>
      <c r="C1448" s="5" t="s">
        <v>5140</v>
      </c>
      <c r="D1448" s="5" t="s">
        <v>2154</v>
      </c>
      <c r="E1448" s="5" t="s">
        <v>5961</v>
      </c>
      <c r="F1448" s="5" t="s">
        <v>5142</v>
      </c>
      <c r="G1448" s="5" t="s">
        <v>5968</v>
      </c>
      <c r="H1448" s="5" t="s">
        <v>5969</v>
      </c>
      <c r="I1448" s="6" t="s">
        <v>47</v>
      </c>
      <c r="J1448" s="6">
        <v>0</v>
      </c>
      <c r="K1448" s="6">
        <v>430000000</v>
      </c>
      <c r="L1448" s="5" t="s">
        <v>40</v>
      </c>
      <c r="M1448" s="6" t="s">
        <v>41</v>
      </c>
      <c r="N1448" s="6" t="s">
        <v>73</v>
      </c>
      <c r="O1448" s="6" t="s">
        <v>43</v>
      </c>
      <c r="P1448" s="6" t="s">
        <v>84</v>
      </c>
      <c r="Q1448" s="6" t="s">
        <v>51</v>
      </c>
      <c r="R1448" s="6" t="s">
        <v>96</v>
      </c>
      <c r="S1448" s="6" t="s">
        <v>97</v>
      </c>
      <c r="T1448" s="41">
        <v>12</v>
      </c>
      <c r="U1448" s="41">
        <v>2025</v>
      </c>
      <c r="V1448" s="41"/>
      <c r="W1448" s="41"/>
      <c r="X1448" s="6"/>
      <c r="Y1448" s="6">
        <v>2016</v>
      </c>
      <c r="Z1448" s="6" t="s">
        <v>1629</v>
      </c>
    </row>
    <row r="1449" spans="1:26" ht="51" x14ac:dyDescent="0.2">
      <c r="A1449" s="6" t="s">
        <v>5970</v>
      </c>
      <c r="B1449" s="5" t="s">
        <v>32</v>
      </c>
      <c r="C1449" s="5" t="s">
        <v>5140</v>
      </c>
      <c r="D1449" s="5" t="s">
        <v>2154</v>
      </c>
      <c r="E1449" s="5" t="s">
        <v>5961</v>
      </c>
      <c r="F1449" s="5" t="s">
        <v>5142</v>
      </c>
      <c r="G1449" s="5" t="s">
        <v>5971</v>
      </c>
      <c r="H1449" s="5" t="s">
        <v>5972</v>
      </c>
      <c r="I1449" s="6" t="s">
        <v>47</v>
      </c>
      <c r="J1449" s="6">
        <v>0</v>
      </c>
      <c r="K1449" s="6">
        <v>430000000</v>
      </c>
      <c r="L1449" s="5" t="s">
        <v>40</v>
      </c>
      <c r="M1449" s="6" t="s">
        <v>41</v>
      </c>
      <c r="N1449" s="6" t="s">
        <v>73</v>
      </c>
      <c r="O1449" s="6" t="s">
        <v>43</v>
      </c>
      <c r="P1449" s="6" t="s">
        <v>84</v>
      </c>
      <c r="Q1449" s="6" t="s">
        <v>51</v>
      </c>
      <c r="R1449" s="6" t="s">
        <v>96</v>
      </c>
      <c r="S1449" s="6" t="s">
        <v>97</v>
      </c>
      <c r="T1449" s="41">
        <v>4</v>
      </c>
      <c r="U1449" s="41">
        <v>21060</v>
      </c>
      <c r="V1449" s="41"/>
      <c r="W1449" s="41"/>
      <c r="X1449" s="6"/>
      <c r="Y1449" s="6">
        <v>2016</v>
      </c>
      <c r="Z1449" s="6" t="s">
        <v>1629</v>
      </c>
    </row>
    <row r="1450" spans="1:26" ht="51" x14ac:dyDescent="0.2">
      <c r="A1450" s="6" t="s">
        <v>5973</v>
      </c>
      <c r="B1450" s="5" t="s">
        <v>32</v>
      </c>
      <c r="C1450" s="5" t="s">
        <v>5140</v>
      </c>
      <c r="D1450" s="5" t="s">
        <v>2154</v>
      </c>
      <c r="E1450" s="5" t="s">
        <v>5961</v>
      </c>
      <c r="F1450" s="5" t="s">
        <v>5142</v>
      </c>
      <c r="G1450" s="5" t="s">
        <v>5974</v>
      </c>
      <c r="H1450" s="5" t="s">
        <v>5975</v>
      </c>
      <c r="I1450" s="6" t="s">
        <v>47</v>
      </c>
      <c r="J1450" s="6">
        <v>0</v>
      </c>
      <c r="K1450" s="6">
        <v>430000000</v>
      </c>
      <c r="L1450" s="5" t="s">
        <v>40</v>
      </c>
      <c r="M1450" s="6" t="s">
        <v>41</v>
      </c>
      <c r="N1450" s="6" t="s">
        <v>73</v>
      </c>
      <c r="O1450" s="6" t="s">
        <v>43</v>
      </c>
      <c r="P1450" s="6" t="s">
        <v>84</v>
      </c>
      <c r="Q1450" s="6" t="s">
        <v>51</v>
      </c>
      <c r="R1450" s="6" t="s">
        <v>96</v>
      </c>
      <c r="S1450" s="6" t="s">
        <v>97</v>
      </c>
      <c r="T1450" s="41">
        <v>15</v>
      </c>
      <c r="U1450" s="41">
        <v>4657.5</v>
      </c>
      <c r="V1450" s="41"/>
      <c r="W1450" s="41"/>
      <c r="X1450" s="6"/>
      <c r="Y1450" s="6">
        <v>2016</v>
      </c>
      <c r="Z1450" s="6" t="s">
        <v>1629</v>
      </c>
    </row>
    <row r="1451" spans="1:26" ht="51" x14ac:dyDescent="0.2">
      <c r="A1451" s="6" t="s">
        <v>5976</v>
      </c>
      <c r="B1451" s="5" t="s">
        <v>32</v>
      </c>
      <c r="C1451" s="5" t="s">
        <v>2104</v>
      </c>
      <c r="D1451" s="5" t="s">
        <v>2105</v>
      </c>
      <c r="E1451" s="5" t="s">
        <v>2184</v>
      </c>
      <c r="F1451" s="5" t="s">
        <v>2107</v>
      </c>
      <c r="G1451" s="5" t="s">
        <v>5977</v>
      </c>
      <c r="H1451" s="5" t="s">
        <v>5978</v>
      </c>
      <c r="I1451" s="6" t="s">
        <v>47</v>
      </c>
      <c r="J1451" s="6">
        <v>0</v>
      </c>
      <c r="K1451" s="6">
        <v>430000000</v>
      </c>
      <c r="L1451" s="5" t="s">
        <v>40</v>
      </c>
      <c r="M1451" s="6" t="s">
        <v>41</v>
      </c>
      <c r="N1451" s="6" t="s">
        <v>73</v>
      </c>
      <c r="O1451" s="6" t="s">
        <v>43</v>
      </c>
      <c r="P1451" s="6" t="s">
        <v>84</v>
      </c>
      <c r="Q1451" s="6" t="s">
        <v>51</v>
      </c>
      <c r="R1451" s="6" t="s">
        <v>96</v>
      </c>
      <c r="S1451" s="6" t="s">
        <v>97</v>
      </c>
      <c r="T1451" s="41">
        <v>10</v>
      </c>
      <c r="U1451" s="41">
        <v>79650</v>
      </c>
      <c r="V1451" s="41">
        <f>T1451*U1451</f>
        <v>796500</v>
      </c>
      <c r="W1451" s="41">
        <f>V1451*1.12</f>
        <v>892080.00000000012</v>
      </c>
      <c r="X1451" s="6"/>
      <c r="Y1451" s="6">
        <v>2016</v>
      </c>
      <c r="Z1451" s="42"/>
    </row>
    <row r="1452" spans="1:26" ht="51" x14ac:dyDescent="0.2">
      <c r="A1452" s="6" t="s">
        <v>5979</v>
      </c>
      <c r="B1452" s="5" t="s">
        <v>32</v>
      </c>
      <c r="C1452" s="5" t="s">
        <v>2104</v>
      </c>
      <c r="D1452" s="5" t="s">
        <v>2105</v>
      </c>
      <c r="E1452" s="5" t="s">
        <v>2176</v>
      </c>
      <c r="F1452" s="5" t="s">
        <v>2107</v>
      </c>
      <c r="G1452" s="5" t="s">
        <v>5980</v>
      </c>
      <c r="H1452" s="5" t="s">
        <v>5981</v>
      </c>
      <c r="I1452" s="6" t="s">
        <v>47</v>
      </c>
      <c r="J1452" s="6">
        <v>0</v>
      </c>
      <c r="K1452" s="6">
        <v>430000000</v>
      </c>
      <c r="L1452" s="5" t="s">
        <v>40</v>
      </c>
      <c r="M1452" s="6" t="s">
        <v>41</v>
      </c>
      <c r="N1452" s="6" t="s">
        <v>73</v>
      </c>
      <c r="O1452" s="6" t="s">
        <v>43</v>
      </c>
      <c r="P1452" s="6" t="s">
        <v>84</v>
      </c>
      <c r="Q1452" s="6" t="s">
        <v>51</v>
      </c>
      <c r="R1452" s="6" t="s">
        <v>96</v>
      </c>
      <c r="S1452" s="6" t="s">
        <v>97</v>
      </c>
      <c r="T1452" s="41">
        <v>18</v>
      </c>
      <c r="U1452" s="41">
        <v>237303</v>
      </c>
      <c r="V1452" s="41">
        <f>T1452*U1452</f>
        <v>4271454</v>
      </c>
      <c r="W1452" s="41">
        <f>V1452*1.12</f>
        <v>4784028.4800000004</v>
      </c>
      <c r="X1452" s="6"/>
      <c r="Y1452" s="6">
        <v>2016</v>
      </c>
      <c r="Z1452" s="42"/>
    </row>
    <row r="1453" spans="1:26" ht="51" x14ac:dyDescent="0.2">
      <c r="A1453" s="6" t="s">
        <v>5982</v>
      </c>
      <c r="B1453" s="5" t="s">
        <v>32</v>
      </c>
      <c r="C1453" s="5" t="s">
        <v>5983</v>
      </c>
      <c r="D1453" s="5" t="s">
        <v>5984</v>
      </c>
      <c r="E1453" s="5" t="s">
        <v>5985</v>
      </c>
      <c r="F1453" s="5" t="s">
        <v>5986</v>
      </c>
      <c r="G1453" s="5" t="s">
        <v>5987</v>
      </c>
      <c r="H1453" s="5" t="s">
        <v>5988</v>
      </c>
      <c r="I1453" s="6" t="s">
        <v>47</v>
      </c>
      <c r="J1453" s="6">
        <v>0</v>
      </c>
      <c r="K1453" s="6">
        <v>430000000</v>
      </c>
      <c r="L1453" s="5" t="s">
        <v>40</v>
      </c>
      <c r="M1453" s="6" t="s">
        <v>41</v>
      </c>
      <c r="N1453" s="6" t="s">
        <v>73</v>
      </c>
      <c r="O1453" s="6" t="s">
        <v>43</v>
      </c>
      <c r="P1453" s="6" t="s">
        <v>84</v>
      </c>
      <c r="Q1453" s="6" t="s">
        <v>51</v>
      </c>
      <c r="R1453" s="6" t="s">
        <v>96</v>
      </c>
      <c r="S1453" s="6" t="s">
        <v>97</v>
      </c>
      <c r="T1453" s="41">
        <v>8</v>
      </c>
      <c r="U1453" s="41">
        <v>17752.5</v>
      </c>
      <c r="V1453" s="41"/>
      <c r="W1453" s="41"/>
      <c r="X1453" s="6"/>
      <c r="Y1453" s="6">
        <v>2016</v>
      </c>
      <c r="Z1453" s="6" t="s">
        <v>1629</v>
      </c>
    </row>
    <row r="1454" spans="1:26" ht="51" x14ac:dyDescent="0.2">
      <c r="A1454" s="6" t="s">
        <v>5989</v>
      </c>
      <c r="B1454" s="5" t="s">
        <v>32</v>
      </c>
      <c r="C1454" s="5" t="s">
        <v>2944</v>
      </c>
      <c r="D1454" s="5" t="s">
        <v>5990</v>
      </c>
      <c r="E1454" s="5" t="s">
        <v>5991</v>
      </c>
      <c r="F1454" s="5" t="s">
        <v>5992</v>
      </c>
      <c r="G1454" s="5" t="s">
        <v>5992</v>
      </c>
      <c r="H1454" s="5" t="s">
        <v>5993</v>
      </c>
      <c r="I1454" s="6" t="s">
        <v>47</v>
      </c>
      <c r="J1454" s="6">
        <v>0</v>
      </c>
      <c r="K1454" s="6">
        <v>430000000</v>
      </c>
      <c r="L1454" s="5" t="s">
        <v>40</v>
      </c>
      <c r="M1454" s="6" t="s">
        <v>41</v>
      </c>
      <c r="N1454" s="6" t="s">
        <v>73</v>
      </c>
      <c r="O1454" s="6" t="s">
        <v>43</v>
      </c>
      <c r="P1454" s="6" t="s">
        <v>84</v>
      </c>
      <c r="Q1454" s="6" t="s">
        <v>51</v>
      </c>
      <c r="R1454" s="6" t="s">
        <v>96</v>
      </c>
      <c r="S1454" s="6" t="s">
        <v>97</v>
      </c>
      <c r="T1454" s="41">
        <v>4</v>
      </c>
      <c r="U1454" s="41">
        <v>85860</v>
      </c>
      <c r="V1454" s="41">
        <f>T1454*U1454</f>
        <v>343440</v>
      </c>
      <c r="W1454" s="41">
        <f>V1454*1.12</f>
        <v>384652.80000000005</v>
      </c>
      <c r="X1454" s="6"/>
      <c r="Y1454" s="6">
        <v>2016</v>
      </c>
      <c r="Z1454" s="42"/>
    </row>
    <row r="1455" spans="1:26" ht="51" x14ac:dyDescent="0.2">
      <c r="A1455" s="6" t="s">
        <v>5994</v>
      </c>
      <c r="B1455" s="5" t="s">
        <v>32</v>
      </c>
      <c r="C1455" s="5" t="s">
        <v>5140</v>
      </c>
      <c r="D1455" s="5" t="s">
        <v>2154</v>
      </c>
      <c r="E1455" s="5" t="s">
        <v>5995</v>
      </c>
      <c r="F1455" s="5" t="s">
        <v>5142</v>
      </c>
      <c r="G1455" s="5" t="s">
        <v>5996</v>
      </c>
      <c r="H1455" s="5" t="s">
        <v>5997</v>
      </c>
      <c r="I1455" s="6" t="s">
        <v>47</v>
      </c>
      <c r="J1455" s="6">
        <v>0</v>
      </c>
      <c r="K1455" s="6">
        <v>430000000</v>
      </c>
      <c r="L1455" s="5" t="s">
        <v>40</v>
      </c>
      <c r="M1455" s="6" t="s">
        <v>41</v>
      </c>
      <c r="N1455" s="6" t="s">
        <v>73</v>
      </c>
      <c r="O1455" s="6" t="s">
        <v>43</v>
      </c>
      <c r="P1455" s="6" t="s">
        <v>84</v>
      </c>
      <c r="Q1455" s="6" t="s">
        <v>51</v>
      </c>
      <c r="R1455" s="6" t="s">
        <v>96</v>
      </c>
      <c r="S1455" s="6" t="s">
        <v>97</v>
      </c>
      <c r="T1455" s="41">
        <v>4</v>
      </c>
      <c r="U1455" s="41">
        <v>6412.5</v>
      </c>
      <c r="V1455" s="41"/>
      <c r="W1455" s="41"/>
      <c r="X1455" s="6"/>
      <c r="Y1455" s="6">
        <v>2016</v>
      </c>
      <c r="Z1455" s="6" t="s">
        <v>1629</v>
      </c>
    </row>
    <row r="1456" spans="1:26" ht="51" x14ac:dyDescent="0.2">
      <c r="A1456" s="6" t="s">
        <v>5998</v>
      </c>
      <c r="B1456" s="5" t="s">
        <v>32</v>
      </c>
      <c r="C1456" s="5" t="s">
        <v>5140</v>
      </c>
      <c r="D1456" s="5" t="s">
        <v>2154</v>
      </c>
      <c r="E1456" s="5" t="s">
        <v>5995</v>
      </c>
      <c r="F1456" s="5" t="s">
        <v>5142</v>
      </c>
      <c r="G1456" s="5" t="s">
        <v>5999</v>
      </c>
      <c r="H1456" s="5" t="s">
        <v>6000</v>
      </c>
      <c r="I1456" s="6" t="s">
        <v>47</v>
      </c>
      <c r="J1456" s="6">
        <v>0</v>
      </c>
      <c r="K1456" s="6">
        <v>430000000</v>
      </c>
      <c r="L1456" s="5" t="s">
        <v>40</v>
      </c>
      <c r="M1456" s="6" t="s">
        <v>41</v>
      </c>
      <c r="N1456" s="6" t="s">
        <v>73</v>
      </c>
      <c r="O1456" s="6" t="s">
        <v>43</v>
      </c>
      <c r="P1456" s="6" t="s">
        <v>84</v>
      </c>
      <c r="Q1456" s="6" t="s">
        <v>51</v>
      </c>
      <c r="R1456" s="6" t="s">
        <v>96</v>
      </c>
      <c r="S1456" s="6" t="s">
        <v>97</v>
      </c>
      <c r="T1456" s="41">
        <v>2</v>
      </c>
      <c r="U1456" s="41">
        <v>33750</v>
      </c>
      <c r="V1456" s="41">
        <f>T1456*U1456</f>
        <v>67500</v>
      </c>
      <c r="W1456" s="41">
        <f>V1456*1.12</f>
        <v>75600</v>
      </c>
      <c r="X1456" s="6"/>
      <c r="Y1456" s="6">
        <v>2016</v>
      </c>
      <c r="Z1456" s="42"/>
    </row>
    <row r="1457" spans="1:26" ht="51" x14ac:dyDescent="0.2">
      <c r="A1457" s="6" t="s">
        <v>6001</v>
      </c>
      <c r="B1457" s="5" t="s">
        <v>32</v>
      </c>
      <c r="C1457" s="5" t="s">
        <v>6002</v>
      </c>
      <c r="D1457" s="5" t="s">
        <v>2154</v>
      </c>
      <c r="E1457" s="5" t="s">
        <v>6003</v>
      </c>
      <c r="F1457" s="5" t="s">
        <v>6004</v>
      </c>
      <c r="G1457" s="5" t="s">
        <v>6005</v>
      </c>
      <c r="H1457" s="5" t="s">
        <v>6006</v>
      </c>
      <c r="I1457" s="6" t="s">
        <v>47</v>
      </c>
      <c r="J1457" s="6">
        <v>0</v>
      </c>
      <c r="K1457" s="6">
        <v>430000000</v>
      </c>
      <c r="L1457" s="5" t="s">
        <v>40</v>
      </c>
      <c r="M1457" s="6" t="s">
        <v>41</v>
      </c>
      <c r="N1457" s="6" t="s">
        <v>73</v>
      </c>
      <c r="O1457" s="6" t="s">
        <v>43</v>
      </c>
      <c r="P1457" s="6" t="s">
        <v>84</v>
      </c>
      <c r="Q1457" s="6" t="s">
        <v>51</v>
      </c>
      <c r="R1457" s="6" t="s">
        <v>96</v>
      </c>
      <c r="S1457" s="6" t="s">
        <v>97</v>
      </c>
      <c r="T1457" s="41">
        <v>4</v>
      </c>
      <c r="U1457" s="41">
        <v>12757.5</v>
      </c>
      <c r="V1457" s="41"/>
      <c r="W1457" s="41"/>
      <c r="X1457" s="6"/>
      <c r="Y1457" s="6">
        <v>2016</v>
      </c>
      <c r="Z1457" s="6" t="s">
        <v>1629</v>
      </c>
    </row>
    <row r="1458" spans="1:26" ht="51" x14ac:dyDescent="0.2">
      <c r="A1458" s="6" t="s">
        <v>6007</v>
      </c>
      <c r="B1458" s="5" t="s">
        <v>32</v>
      </c>
      <c r="C1458" s="5" t="s">
        <v>6008</v>
      </c>
      <c r="D1458" s="5" t="s">
        <v>6009</v>
      </c>
      <c r="E1458" s="5" t="s">
        <v>6010</v>
      </c>
      <c r="F1458" s="5" t="s">
        <v>6011</v>
      </c>
      <c r="G1458" s="5" t="s">
        <v>6012</v>
      </c>
      <c r="H1458" s="5" t="s">
        <v>6013</v>
      </c>
      <c r="I1458" s="6" t="s">
        <v>47</v>
      </c>
      <c r="J1458" s="6">
        <v>0</v>
      </c>
      <c r="K1458" s="6">
        <v>430000000</v>
      </c>
      <c r="L1458" s="5" t="s">
        <v>40</v>
      </c>
      <c r="M1458" s="6" t="s">
        <v>41</v>
      </c>
      <c r="N1458" s="6" t="s">
        <v>73</v>
      </c>
      <c r="O1458" s="6" t="s">
        <v>43</v>
      </c>
      <c r="P1458" s="6" t="s">
        <v>84</v>
      </c>
      <c r="Q1458" s="6" t="s">
        <v>51</v>
      </c>
      <c r="R1458" s="6" t="s">
        <v>96</v>
      </c>
      <c r="S1458" s="6" t="s">
        <v>97</v>
      </c>
      <c r="T1458" s="41">
        <v>8</v>
      </c>
      <c r="U1458" s="41">
        <v>20250</v>
      </c>
      <c r="V1458" s="41">
        <f t="shared" ref="V1458:V1463" si="103">T1458*U1458</f>
        <v>162000</v>
      </c>
      <c r="W1458" s="41">
        <f t="shared" ref="W1458:W1463" si="104">V1458*1.12</f>
        <v>181440.00000000003</v>
      </c>
      <c r="X1458" s="6"/>
      <c r="Y1458" s="6">
        <v>2016</v>
      </c>
      <c r="Z1458" s="42"/>
    </row>
    <row r="1459" spans="1:26" ht="51" x14ac:dyDescent="0.2">
      <c r="A1459" s="6" t="s">
        <v>6014</v>
      </c>
      <c r="B1459" s="5" t="s">
        <v>32</v>
      </c>
      <c r="C1459" s="5" t="s">
        <v>5983</v>
      </c>
      <c r="D1459" s="5" t="s">
        <v>5984</v>
      </c>
      <c r="E1459" s="5" t="s">
        <v>6015</v>
      </c>
      <c r="F1459" s="5" t="s">
        <v>5986</v>
      </c>
      <c r="G1459" s="5" t="s">
        <v>6016</v>
      </c>
      <c r="H1459" s="5" t="s">
        <v>6017</v>
      </c>
      <c r="I1459" s="6" t="s">
        <v>47</v>
      </c>
      <c r="J1459" s="6">
        <v>0</v>
      </c>
      <c r="K1459" s="6">
        <v>430000000</v>
      </c>
      <c r="L1459" s="5" t="s">
        <v>40</v>
      </c>
      <c r="M1459" s="6" t="s">
        <v>41</v>
      </c>
      <c r="N1459" s="6" t="s">
        <v>73</v>
      </c>
      <c r="O1459" s="6" t="s">
        <v>43</v>
      </c>
      <c r="P1459" s="6" t="s">
        <v>84</v>
      </c>
      <c r="Q1459" s="6" t="s">
        <v>51</v>
      </c>
      <c r="R1459" s="6" t="s">
        <v>96</v>
      </c>
      <c r="S1459" s="6" t="s">
        <v>97</v>
      </c>
      <c r="T1459" s="41">
        <v>4</v>
      </c>
      <c r="U1459" s="41">
        <v>74250</v>
      </c>
      <c r="V1459" s="41">
        <f t="shared" si="103"/>
        <v>297000</v>
      </c>
      <c r="W1459" s="41">
        <f t="shared" si="104"/>
        <v>332640.00000000006</v>
      </c>
      <c r="X1459" s="6"/>
      <c r="Y1459" s="6">
        <v>2016</v>
      </c>
      <c r="Z1459" s="42"/>
    </row>
    <row r="1460" spans="1:26" ht="51" x14ac:dyDescent="0.2">
      <c r="A1460" s="6" t="s">
        <v>6018</v>
      </c>
      <c r="B1460" s="5" t="s">
        <v>32</v>
      </c>
      <c r="C1460" s="5" t="s">
        <v>5983</v>
      </c>
      <c r="D1460" s="5" t="s">
        <v>5984</v>
      </c>
      <c r="E1460" s="5" t="s">
        <v>6019</v>
      </c>
      <c r="F1460" s="5" t="s">
        <v>5986</v>
      </c>
      <c r="G1460" s="5" t="s">
        <v>6020</v>
      </c>
      <c r="H1460" s="5" t="s">
        <v>6021</v>
      </c>
      <c r="I1460" s="6" t="s">
        <v>47</v>
      </c>
      <c r="J1460" s="6">
        <v>0</v>
      </c>
      <c r="K1460" s="6">
        <v>430000000</v>
      </c>
      <c r="L1460" s="5" t="s">
        <v>40</v>
      </c>
      <c r="M1460" s="6" t="s">
        <v>41</v>
      </c>
      <c r="N1460" s="6" t="s">
        <v>73</v>
      </c>
      <c r="O1460" s="6" t="s">
        <v>43</v>
      </c>
      <c r="P1460" s="6" t="s">
        <v>84</v>
      </c>
      <c r="Q1460" s="6" t="s">
        <v>51</v>
      </c>
      <c r="R1460" s="6" t="s">
        <v>96</v>
      </c>
      <c r="S1460" s="6" t="s">
        <v>97</v>
      </c>
      <c r="T1460" s="41">
        <v>4</v>
      </c>
      <c r="U1460" s="41">
        <v>74250</v>
      </c>
      <c r="V1460" s="41">
        <f t="shared" si="103"/>
        <v>297000</v>
      </c>
      <c r="W1460" s="41">
        <f t="shared" si="104"/>
        <v>332640.00000000006</v>
      </c>
      <c r="X1460" s="6"/>
      <c r="Y1460" s="6">
        <v>2016</v>
      </c>
      <c r="Z1460" s="42"/>
    </row>
    <row r="1461" spans="1:26" ht="51" x14ac:dyDescent="0.2">
      <c r="A1461" s="6" t="s">
        <v>6022</v>
      </c>
      <c r="B1461" s="5" t="s">
        <v>32</v>
      </c>
      <c r="C1461" s="5" t="s">
        <v>5983</v>
      </c>
      <c r="D1461" s="5" t="s">
        <v>5984</v>
      </c>
      <c r="E1461" s="5" t="s">
        <v>6023</v>
      </c>
      <c r="F1461" s="5" t="s">
        <v>5986</v>
      </c>
      <c r="G1461" s="5" t="s">
        <v>6024</v>
      </c>
      <c r="H1461" s="5" t="s">
        <v>6025</v>
      </c>
      <c r="I1461" s="6" t="s">
        <v>47</v>
      </c>
      <c r="J1461" s="6">
        <v>0</v>
      </c>
      <c r="K1461" s="6">
        <v>430000000</v>
      </c>
      <c r="L1461" s="5" t="s">
        <v>40</v>
      </c>
      <c r="M1461" s="6" t="s">
        <v>41</v>
      </c>
      <c r="N1461" s="6" t="s">
        <v>73</v>
      </c>
      <c r="O1461" s="6" t="s">
        <v>43</v>
      </c>
      <c r="P1461" s="6" t="s">
        <v>84</v>
      </c>
      <c r="Q1461" s="6" t="s">
        <v>51</v>
      </c>
      <c r="R1461" s="6" t="s">
        <v>96</v>
      </c>
      <c r="S1461" s="6" t="s">
        <v>97</v>
      </c>
      <c r="T1461" s="41">
        <v>4</v>
      </c>
      <c r="U1461" s="41">
        <v>114971.4</v>
      </c>
      <c r="V1461" s="41">
        <f t="shared" si="103"/>
        <v>459885.6</v>
      </c>
      <c r="W1461" s="41">
        <f t="shared" si="104"/>
        <v>515071.87200000003</v>
      </c>
      <c r="X1461" s="6"/>
      <c r="Y1461" s="6">
        <v>2016</v>
      </c>
      <c r="Z1461" s="42"/>
    </row>
    <row r="1462" spans="1:26" ht="51" x14ac:dyDescent="0.2">
      <c r="A1462" s="6" t="s">
        <v>6026</v>
      </c>
      <c r="B1462" s="5" t="s">
        <v>32</v>
      </c>
      <c r="C1462" s="5" t="s">
        <v>5983</v>
      </c>
      <c r="D1462" s="5" t="s">
        <v>5984</v>
      </c>
      <c r="E1462" s="5" t="s">
        <v>6027</v>
      </c>
      <c r="F1462" s="5" t="s">
        <v>5986</v>
      </c>
      <c r="G1462" s="5" t="s">
        <v>6028</v>
      </c>
      <c r="H1462" s="5" t="s">
        <v>6029</v>
      </c>
      <c r="I1462" s="6" t="s">
        <v>47</v>
      </c>
      <c r="J1462" s="6">
        <v>0</v>
      </c>
      <c r="K1462" s="6">
        <v>430000000</v>
      </c>
      <c r="L1462" s="5" t="s">
        <v>40</v>
      </c>
      <c r="M1462" s="6" t="s">
        <v>41</v>
      </c>
      <c r="N1462" s="6" t="s">
        <v>73</v>
      </c>
      <c r="O1462" s="6" t="s">
        <v>43</v>
      </c>
      <c r="P1462" s="6" t="s">
        <v>84</v>
      </c>
      <c r="Q1462" s="6" t="s">
        <v>51</v>
      </c>
      <c r="R1462" s="6" t="s">
        <v>96</v>
      </c>
      <c r="S1462" s="6" t="s">
        <v>97</v>
      </c>
      <c r="T1462" s="41">
        <v>10</v>
      </c>
      <c r="U1462" s="41">
        <v>22140</v>
      </c>
      <c r="V1462" s="41">
        <f t="shared" si="103"/>
        <v>221400</v>
      </c>
      <c r="W1462" s="41">
        <f t="shared" si="104"/>
        <v>247968.00000000003</v>
      </c>
      <c r="X1462" s="6"/>
      <c r="Y1462" s="6">
        <v>2016</v>
      </c>
      <c r="Z1462" s="42"/>
    </row>
    <row r="1463" spans="1:26" ht="51" x14ac:dyDescent="0.2">
      <c r="A1463" s="6" t="s">
        <v>6030</v>
      </c>
      <c r="B1463" s="5" t="s">
        <v>32</v>
      </c>
      <c r="C1463" s="5" t="s">
        <v>6031</v>
      </c>
      <c r="D1463" s="5" t="s">
        <v>4889</v>
      </c>
      <c r="E1463" s="5" t="s">
        <v>6032</v>
      </c>
      <c r="F1463" s="5" t="s">
        <v>6033</v>
      </c>
      <c r="G1463" s="5" t="s">
        <v>6033</v>
      </c>
      <c r="H1463" s="5" t="s">
        <v>6034</v>
      </c>
      <c r="I1463" s="6" t="s">
        <v>47</v>
      </c>
      <c r="J1463" s="6">
        <v>0</v>
      </c>
      <c r="K1463" s="6">
        <v>430000000</v>
      </c>
      <c r="L1463" s="5" t="s">
        <v>40</v>
      </c>
      <c r="M1463" s="6" t="s">
        <v>41</v>
      </c>
      <c r="N1463" s="6" t="s">
        <v>73</v>
      </c>
      <c r="O1463" s="6" t="s">
        <v>43</v>
      </c>
      <c r="P1463" s="6" t="s">
        <v>84</v>
      </c>
      <c r="Q1463" s="6" t="s">
        <v>51</v>
      </c>
      <c r="R1463" s="6" t="s">
        <v>96</v>
      </c>
      <c r="S1463" s="6" t="s">
        <v>97</v>
      </c>
      <c r="T1463" s="41">
        <v>1</v>
      </c>
      <c r="U1463" s="41">
        <v>80100.899999999994</v>
      </c>
      <c r="V1463" s="41">
        <f t="shared" si="103"/>
        <v>80100.899999999994</v>
      </c>
      <c r="W1463" s="41">
        <f t="shared" si="104"/>
        <v>89713.008000000002</v>
      </c>
      <c r="X1463" s="6"/>
      <c r="Y1463" s="6">
        <v>2016</v>
      </c>
      <c r="Z1463" s="42"/>
    </row>
    <row r="1464" spans="1:26" ht="51" x14ac:dyDescent="0.2">
      <c r="A1464" s="6" t="s">
        <v>6035</v>
      </c>
      <c r="B1464" s="5" t="s">
        <v>32</v>
      </c>
      <c r="C1464" s="5" t="s">
        <v>6008</v>
      </c>
      <c r="D1464" s="5" t="s">
        <v>6009</v>
      </c>
      <c r="E1464" s="5" t="s">
        <v>6036</v>
      </c>
      <c r="F1464" s="5" t="s">
        <v>6011</v>
      </c>
      <c r="G1464" s="5" t="s">
        <v>6037</v>
      </c>
      <c r="H1464" s="5" t="s">
        <v>6038</v>
      </c>
      <c r="I1464" s="6" t="s">
        <v>47</v>
      </c>
      <c r="J1464" s="6">
        <v>0</v>
      </c>
      <c r="K1464" s="6">
        <v>430000000</v>
      </c>
      <c r="L1464" s="5" t="s">
        <v>40</v>
      </c>
      <c r="M1464" s="6" t="s">
        <v>41</v>
      </c>
      <c r="N1464" s="6" t="s">
        <v>73</v>
      </c>
      <c r="O1464" s="6" t="s">
        <v>43</v>
      </c>
      <c r="P1464" s="6" t="s">
        <v>84</v>
      </c>
      <c r="Q1464" s="6" t="s">
        <v>51</v>
      </c>
      <c r="R1464" s="6" t="s">
        <v>96</v>
      </c>
      <c r="S1464" s="6" t="s">
        <v>97</v>
      </c>
      <c r="T1464" s="41">
        <v>2</v>
      </c>
      <c r="U1464" s="41">
        <v>58050</v>
      </c>
      <c r="V1464" s="41"/>
      <c r="W1464" s="41"/>
      <c r="X1464" s="6"/>
      <c r="Y1464" s="6">
        <v>2016</v>
      </c>
      <c r="Z1464" s="6" t="s">
        <v>1629</v>
      </c>
    </row>
    <row r="1465" spans="1:26" ht="51" x14ac:dyDescent="0.2">
      <c r="A1465" s="6" t="s">
        <v>6039</v>
      </c>
      <c r="B1465" s="5" t="s">
        <v>32</v>
      </c>
      <c r="C1465" s="5" t="s">
        <v>2153</v>
      </c>
      <c r="D1465" s="5" t="s">
        <v>2154</v>
      </c>
      <c r="E1465" s="5" t="s">
        <v>6040</v>
      </c>
      <c r="F1465" s="5" t="s">
        <v>2156</v>
      </c>
      <c r="G1465" s="5" t="s">
        <v>6041</v>
      </c>
      <c r="H1465" s="5" t="s">
        <v>6042</v>
      </c>
      <c r="I1465" s="6" t="s">
        <v>47</v>
      </c>
      <c r="J1465" s="6">
        <v>0</v>
      </c>
      <c r="K1465" s="6">
        <v>430000000</v>
      </c>
      <c r="L1465" s="5" t="s">
        <v>40</v>
      </c>
      <c r="M1465" s="6" t="s">
        <v>41</v>
      </c>
      <c r="N1465" s="6" t="s">
        <v>73</v>
      </c>
      <c r="O1465" s="6" t="s">
        <v>43</v>
      </c>
      <c r="P1465" s="6" t="s">
        <v>84</v>
      </c>
      <c r="Q1465" s="6" t="s">
        <v>51</v>
      </c>
      <c r="R1465" s="6" t="s">
        <v>96</v>
      </c>
      <c r="S1465" s="6" t="s">
        <v>97</v>
      </c>
      <c r="T1465" s="41">
        <v>4</v>
      </c>
      <c r="U1465" s="41">
        <v>6426</v>
      </c>
      <c r="V1465" s="41"/>
      <c r="W1465" s="41"/>
      <c r="X1465" s="6"/>
      <c r="Y1465" s="6">
        <v>2016</v>
      </c>
      <c r="Z1465" s="6" t="s">
        <v>1629</v>
      </c>
    </row>
    <row r="1466" spans="1:26" ht="51" x14ac:dyDescent="0.2">
      <c r="A1466" s="6" t="s">
        <v>6043</v>
      </c>
      <c r="B1466" s="5" t="s">
        <v>32</v>
      </c>
      <c r="C1466" s="5" t="s">
        <v>6044</v>
      </c>
      <c r="D1466" s="5" t="s">
        <v>6045</v>
      </c>
      <c r="E1466" s="5" t="s">
        <v>6046</v>
      </c>
      <c r="F1466" s="5" t="s">
        <v>6047</v>
      </c>
      <c r="G1466" s="5" t="s">
        <v>6048</v>
      </c>
      <c r="H1466" s="5" t="s">
        <v>6049</v>
      </c>
      <c r="I1466" s="6" t="s">
        <v>47</v>
      </c>
      <c r="J1466" s="6">
        <v>0</v>
      </c>
      <c r="K1466" s="6">
        <v>430000000</v>
      </c>
      <c r="L1466" s="5" t="s">
        <v>40</v>
      </c>
      <c r="M1466" s="6" t="s">
        <v>41</v>
      </c>
      <c r="N1466" s="6" t="s">
        <v>73</v>
      </c>
      <c r="O1466" s="6" t="s">
        <v>43</v>
      </c>
      <c r="P1466" s="6" t="s">
        <v>84</v>
      </c>
      <c r="Q1466" s="6" t="s">
        <v>51</v>
      </c>
      <c r="R1466" s="6" t="s">
        <v>96</v>
      </c>
      <c r="S1466" s="6" t="s">
        <v>97</v>
      </c>
      <c r="T1466" s="41">
        <v>4</v>
      </c>
      <c r="U1466" s="41">
        <v>346843.35</v>
      </c>
      <c r="V1466" s="41">
        <f t="shared" ref="V1466:V1475" si="105">T1466*U1466</f>
        <v>1387373.4</v>
      </c>
      <c r="W1466" s="41">
        <f t="shared" ref="W1466:W1475" si="106">V1466*1.12</f>
        <v>1553858.2080000001</v>
      </c>
      <c r="X1466" s="6"/>
      <c r="Y1466" s="6">
        <v>2016</v>
      </c>
      <c r="Z1466" s="42"/>
    </row>
    <row r="1467" spans="1:26" ht="51" x14ac:dyDescent="0.2">
      <c r="A1467" s="6" t="s">
        <v>6050</v>
      </c>
      <c r="B1467" s="5" t="s">
        <v>32</v>
      </c>
      <c r="C1467" s="5" t="s">
        <v>6044</v>
      </c>
      <c r="D1467" s="5" t="s">
        <v>6045</v>
      </c>
      <c r="E1467" s="5" t="s">
        <v>6051</v>
      </c>
      <c r="F1467" s="5" t="s">
        <v>6047</v>
      </c>
      <c r="G1467" s="5" t="s">
        <v>6052</v>
      </c>
      <c r="H1467" s="5" t="s">
        <v>6053</v>
      </c>
      <c r="I1467" s="6" t="s">
        <v>47</v>
      </c>
      <c r="J1467" s="6">
        <v>0</v>
      </c>
      <c r="K1467" s="6">
        <v>430000000</v>
      </c>
      <c r="L1467" s="5" t="s">
        <v>40</v>
      </c>
      <c r="M1467" s="6" t="s">
        <v>41</v>
      </c>
      <c r="N1467" s="6" t="s">
        <v>73</v>
      </c>
      <c r="O1467" s="6" t="s">
        <v>43</v>
      </c>
      <c r="P1467" s="6" t="s">
        <v>84</v>
      </c>
      <c r="Q1467" s="6" t="s">
        <v>51</v>
      </c>
      <c r="R1467" s="6" t="s">
        <v>96</v>
      </c>
      <c r="S1467" s="6" t="s">
        <v>97</v>
      </c>
      <c r="T1467" s="41">
        <v>4</v>
      </c>
      <c r="U1467" s="41">
        <v>519750</v>
      </c>
      <c r="V1467" s="41">
        <f t="shared" si="105"/>
        <v>2079000</v>
      </c>
      <c r="W1467" s="41">
        <f t="shared" si="106"/>
        <v>2328480</v>
      </c>
      <c r="X1467" s="6"/>
      <c r="Y1467" s="6">
        <v>2016</v>
      </c>
      <c r="Z1467" s="42"/>
    </row>
    <row r="1468" spans="1:26" ht="63.75" x14ac:dyDescent="0.2">
      <c r="A1468" s="6" t="s">
        <v>6054</v>
      </c>
      <c r="B1468" s="5" t="s">
        <v>32</v>
      </c>
      <c r="C1468" s="5" t="s">
        <v>6055</v>
      </c>
      <c r="D1468" s="5" t="s">
        <v>5811</v>
      </c>
      <c r="E1468" s="5" t="s">
        <v>6056</v>
      </c>
      <c r="F1468" s="5" t="s">
        <v>6057</v>
      </c>
      <c r="G1468" s="5" t="s">
        <v>6058</v>
      </c>
      <c r="H1468" s="5" t="s">
        <v>6059</v>
      </c>
      <c r="I1468" s="6" t="s">
        <v>47</v>
      </c>
      <c r="J1468" s="6">
        <v>0</v>
      </c>
      <c r="K1468" s="6">
        <v>430000000</v>
      </c>
      <c r="L1468" s="5" t="s">
        <v>40</v>
      </c>
      <c r="M1468" s="6" t="s">
        <v>41</v>
      </c>
      <c r="N1468" s="6" t="s">
        <v>73</v>
      </c>
      <c r="O1468" s="6" t="s">
        <v>43</v>
      </c>
      <c r="P1468" s="6" t="s">
        <v>84</v>
      </c>
      <c r="Q1468" s="6" t="s">
        <v>51</v>
      </c>
      <c r="R1468" s="6" t="s">
        <v>96</v>
      </c>
      <c r="S1468" s="6" t="s">
        <v>97</v>
      </c>
      <c r="T1468" s="41">
        <v>12</v>
      </c>
      <c r="U1468" s="41">
        <v>399870</v>
      </c>
      <c r="V1468" s="41">
        <f t="shared" si="105"/>
        <v>4798440</v>
      </c>
      <c r="W1468" s="41">
        <f t="shared" si="106"/>
        <v>5374252.8000000007</v>
      </c>
      <c r="X1468" s="6"/>
      <c r="Y1468" s="6">
        <v>2016</v>
      </c>
      <c r="Z1468" s="42"/>
    </row>
    <row r="1469" spans="1:26" ht="63.75" x14ac:dyDescent="0.2">
      <c r="A1469" s="6" t="s">
        <v>6060</v>
      </c>
      <c r="B1469" s="5" t="s">
        <v>32</v>
      </c>
      <c r="C1469" s="5" t="s">
        <v>6055</v>
      </c>
      <c r="D1469" s="5" t="s">
        <v>5811</v>
      </c>
      <c r="E1469" s="5" t="s">
        <v>6061</v>
      </c>
      <c r="F1469" s="5" t="s">
        <v>6057</v>
      </c>
      <c r="G1469" s="5" t="s">
        <v>6062</v>
      </c>
      <c r="H1469" s="5" t="s">
        <v>6063</v>
      </c>
      <c r="I1469" s="6" t="s">
        <v>47</v>
      </c>
      <c r="J1469" s="6">
        <v>0</v>
      </c>
      <c r="K1469" s="6">
        <v>430000000</v>
      </c>
      <c r="L1469" s="5" t="s">
        <v>40</v>
      </c>
      <c r="M1469" s="6" t="s">
        <v>41</v>
      </c>
      <c r="N1469" s="6" t="s">
        <v>73</v>
      </c>
      <c r="O1469" s="6" t="s">
        <v>43</v>
      </c>
      <c r="P1469" s="6" t="s">
        <v>84</v>
      </c>
      <c r="Q1469" s="6" t="s">
        <v>51</v>
      </c>
      <c r="R1469" s="6" t="s">
        <v>96</v>
      </c>
      <c r="S1469" s="6" t="s">
        <v>97</v>
      </c>
      <c r="T1469" s="41">
        <v>12</v>
      </c>
      <c r="U1469" s="41">
        <v>387585</v>
      </c>
      <c r="V1469" s="41">
        <f t="shared" si="105"/>
        <v>4651020</v>
      </c>
      <c r="W1469" s="41">
        <f t="shared" si="106"/>
        <v>5209142.4000000004</v>
      </c>
      <c r="X1469" s="6"/>
      <c r="Y1469" s="6">
        <v>2016</v>
      </c>
      <c r="Z1469" s="42"/>
    </row>
    <row r="1470" spans="1:26" ht="63.75" x14ac:dyDescent="0.2">
      <c r="A1470" s="6" t="s">
        <v>6064</v>
      </c>
      <c r="B1470" s="5" t="s">
        <v>32</v>
      </c>
      <c r="C1470" s="5" t="s">
        <v>6055</v>
      </c>
      <c r="D1470" s="5" t="s">
        <v>5811</v>
      </c>
      <c r="E1470" s="5" t="s">
        <v>6065</v>
      </c>
      <c r="F1470" s="5" t="s">
        <v>6057</v>
      </c>
      <c r="G1470" s="5" t="s">
        <v>6066</v>
      </c>
      <c r="H1470" s="5" t="s">
        <v>6067</v>
      </c>
      <c r="I1470" s="6" t="s">
        <v>47</v>
      </c>
      <c r="J1470" s="6">
        <v>0</v>
      </c>
      <c r="K1470" s="6">
        <v>430000000</v>
      </c>
      <c r="L1470" s="5" t="s">
        <v>40</v>
      </c>
      <c r="M1470" s="6" t="s">
        <v>41</v>
      </c>
      <c r="N1470" s="6" t="s">
        <v>73</v>
      </c>
      <c r="O1470" s="6" t="s">
        <v>43</v>
      </c>
      <c r="P1470" s="6" t="s">
        <v>84</v>
      </c>
      <c r="Q1470" s="6" t="s">
        <v>51</v>
      </c>
      <c r="R1470" s="6" t="s">
        <v>96</v>
      </c>
      <c r="S1470" s="6" t="s">
        <v>97</v>
      </c>
      <c r="T1470" s="41">
        <v>12</v>
      </c>
      <c r="U1470" s="41">
        <v>668925</v>
      </c>
      <c r="V1470" s="41">
        <f t="shared" si="105"/>
        <v>8027100</v>
      </c>
      <c r="W1470" s="41">
        <f t="shared" si="106"/>
        <v>8990352</v>
      </c>
      <c r="X1470" s="6"/>
      <c r="Y1470" s="6">
        <v>2016</v>
      </c>
      <c r="Z1470" s="42"/>
    </row>
    <row r="1471" spans="1:26" ht="63.75" x14ac:dyDescent="0.2">
      <c r="A1471" s="6" t="s">
        <v>6068</v>
      </c>
      <c r="B1471" s="5" t="s">
        <v>32</v>
      </c>
      <c r="C1471" s="5" t="s">
        <v>6055</v>
      </c>
      <c r="D1471" s="5" t="s">
        <v>5811</v>
      </c>
      <c r="E1471" s="5" t="s">
        <v>6069</v>
      </c>
      <c r="F1471" s="5" t="s">
        <v>6057</v>
      </c>
      <c r="G1471" s="5" t="s">
        <v>6070</v>
      </c>
      <c r="H1471" s="5" t="s">
        <v>6071</v>
      </c>
      <c r="I1471" s="6" t="s">
        <v>47</v>
      </c>
      <c r="J1471" s="6">
        <v>0</v>
      </c>
      <c r="K1471" s="6">
        <v>430000000</v>
      </c>
      <c r="L1471" s="5" t="s">
        <v>40</v>
      </c>
      <c r="M1471" s="6" t="s">
        <v>41</v>
      </c>
      <c r="N1471" s="6" t="s">
        <v>73</v>
      </c>
      <c r="O1471" s="6" t="s">
        <v>43</v>
      </c>
      <c r="P1471" s="6" t="s">
        <v>84</v>
      </c>
      <c r="Q1471" s="6" t="s">
        <v>51</v>
      </c>
      <c r="R1471" s="6" t="s">
        <v>96</v>
      </c>
      <c r="S1471" s="6" t="s">
        <v>97</v>
      </c>
      <c r="T1471" s="41">
        <v>12</v>
      </c>
      <c r="U1471" s="41">
        <v>675135</v>
      </c>
      <c r="V1471" s="41">
        <f t="shared" si="105"/>
        <v>8101620</v>
      </c>
      <c r="W1471" s="41">
        <f t="shared" si="106"/>
        <v>9073814.4000000004</v>
      </c>
      <c r="X1471" s="6"/>
      <c r="Y1471" s="6">
        <v>2016</v>
      </c>
      <c r="Z1471" s="42"/>
    </row>
    <row r="1472" spans="1:26" ht="51" x14ac:dyDescent="0.2">
      <c r="A1472" s="6" t="s">
        <v>6072</v>
      </c>
      <c r="B1472" s="5" t="s">
        <v>32</v>
      </c>
      <c r="C1472" s="5" t="s">
        <v>6073</v>
      </c>
      <c r="D1472" s="5" t="s">
        <v>6074</v>
      </c>
      <c r="E1472" s="5" t="s">
        <v>6075</v>
      </c>
      <c r="F1472" s="5" t="s">
        <v>3627</v>
      </c>
      <c r="G1472" s="5" t="s">
        <v>6076</v>
      </c>
      <c r="H1472" s="5" t="s">
        <v>6077</v>
      </c>
      <c r="I1472" s="6" t="s">
        <v>47</v>
      </c>
      <c r="J1472" s="6">
        <v>0</v>
      </c>
      <c r="K1472" s="6">
        <v>430000000</v>
      </c>
      <c r="L1472" s="5" t="s">
        <v>40</v>
      </c>
      <c r="M1472" s="6" t="s">
        <v>41</v>
      </c>
      <c r="N1472" s="6" t="s">
        <v>73</v>
      </c>
      <c r="O1472" s="6" t="s">
        <v>43</v>
      </c>
      <c r="P1472" s="6" t="s">
        <v>84</v>
      </c>
      <c r="Q1472" s="6" t="s">
        <v>51</v>
      </c>
      <c r="R1472" s="6" t="s">
        <v>96</v>
      </c>
      <c r="S1472" s="6" t="s">
        <v>97</v>
      </c>
      <c r="T1472" s="41">
        <v>4</v>
      </c>
      <c r="U1472" s="41">
        <v>421335</v>
      </c>
      <c r="V1472" s="41">
        <f t="shared" si="105"/>
        <v>1685340</v>
      </c>
      <c r="W1472" s="41">
        <f t="shared" si="106"/>
        <v>1887580.8000000003</v>
      </c>
      <c r="X1472" s="6"/>
      <c r="Y1472" s="6">
        <v>2016</v>
      </c>
      <c r="Z1472" s="42"/>
    </row>
    <row r="1473" spans="1:26" ht="51" x14ac:dyDescent="0.2">
      <c r="A1473" s="6" t="s">
        <v>6078</v>
      </c>
      <c r="B1473" s="5" t="s">
        <v>32</v>
      </c>
      <c r="C1473" s="5" t="s">
        <v>6073</v>
      </c>
      <c r="D1473" s="5" t="s">
        <v>6074</v>
      </c>
      <c r="E1473" s="5" t="s">
        <v>6079</v>
      </c>
      <c r="F1473" s="5" t="s">
        <v>3627</v>
      </c>
      <c r="G1473" s="5" t="s">
        <v>6080</v>
      </c>
      <c r="H1473" s="5" t="s">
        <v>6081</v>
      </c>
      <c r="I1473" s="6" t="s">
        <v>47</v>
      </c>
      <c r="J1473" s="6">
        <v>0</v>
      </c>
      <c r="K1473" s="6">
        <v>430000000</v>
      </c>
      <c r="L1473" s="5" t="s">
        <v>40</v>
      </c>
      <c r="M1473" s="6" t="s">
        <v>41</v>
      </c>
      <c r="N1473" s="6" t="s">
        <v>73</v>
      </c>
      <c r="O1473" s="6" t="s">
        <v>43</v>
      </c>
      <c r="P1473" s="6" t="s">
        <v>84</v>
      </c>
      <c r="Q1473" s="6" t="s">
        <v>51</v>
      </c>
      <c r="R1473" s="6" t="s">
        <v>96</v>
      </c>
      <c r="S1473" s="6" t="s">
        <v>97</v>
      </c>
      <c r="T1473" s="41">
        <v>4</v>
      </c>
      <c r="U1473" s="41">
        <v>85630.5</v>
      </c>
      <c r="V1473" s="41">
        <f t="shared" si="105"/>
        <v>342522</v>
      </c>
      <c r="W1473" s="41">
        <f t="shared" si="106"/>
        <v>383624.64</v>
      </c>
      <c r="X1473" s="6"/>
      <c r="Y1473" s="6">
        <v>2016</v>
      </c>
      <c r="Z1473" s="42"/>
    </row>
    <row r="1474" spans="1:26" ht="51" x14ac:dyDescent="0.2">
      <c r="A1474" s="6" t="s">
        <v>6082</v>
      </c>
      <c r="B1474" s="5" t="s">
        <v>32</v>
      </c>
      <c r="C1474" s="5" t="s">
        <v>1905</v>
      </c>
      <c r="D1474" s="12" t="s">
        <v>1906</v>
      </c>
      <c r="E1474" s="5" t="s">
        <v>6083</v>
      </c>
      <c r="F1474" s="12" t="s">
        <v>999</v>
      </c>
      <c r="G1474" s="5" t="s">
        <v>6084</v>
      </c>
      <c r="H1474" s="5" t="s">
        <v>6085</v>
      </c>
      <c r="I1474" s="6" t="s">
        <v>47</v>
      </c>
      <c r="J1474" s="6">
        <v>0</v>
      </c>
      <c r="K1474" s="6">
        <v>430000000</v>
      </c>
      <c r="L1474" s="5" t="s">
        <v>40</v>
      </c>
      <c r="M1474" s="6" t="s">
        <v>94</v>
      </c>
      <c r="N1474" s="6" t="s">
        <v>73</v>
      </c>
      <c r="O1474" s="6" t="s">
        <v>43</v>
      </c>
      <c r="P1474" s="6" t="s">
        <v>84</v>
      </c>
      <c r="Q1474" s="6" t="s">
        <v>51</v>
      </c>
      <c r="R1474" s="6" t="s">
        <v>96</v>
      </c>
      <c r="S1474" s="6" t="s">
        <v>97</v>
      </c>
      <c r="T1474" s="41">
        <v>2</v>
      </c>
      <c r="U1474" s="41">
        <v>61087.5</v>
      </c>
      <c r="V1474" s="41">
        <f t="shared" si="105"/>
        <v>122175</v>
      </c>
      <c r="W1474" s="41">
        <f t="shared" si="106"/>
        <v>136836</v>
      </c>
      <c r="X1474" s="6"/>
      <c r="Y1474" s="6">
        <v>2016</v>
      </c>
      <c r="Z1474" s="42"/>
    </row>
    <row r="1475" spans="1:26" ht="51" x14ac:dyDescent="0.2">
      <c r="A1475" s="6" t="s">
        <v>6086</v>
      </c>
      <c r="B1475" s="5" t="s">
        <v>32</v>
      </c>
      <c r="C1475" s="5" t="s">
        <v>6087</v>
      </c>
      <c r="D1475" s="5" t="s">
        <v>6088</v>
      </c>
      <c r="E1475" s="5" t="s">
        <v>6089</v>
      </c>
      <c r="F1475" s="5" t="s">
        <v>6090</v>
      </c>
      <c r="G1475" s="5" t="s">
        <v>6091</v>
      </c>
      <c r="H1475" s="5" t="s">
        <v>6092</v>
      </c>
      <c r="I1475" s="6" t="s">
        <v>39</v>
      </c>
      <c r="J1475" s="6">
        <v>0</v>
      </c>
      <c r="K1475" s="6">
        <v>430000000</v>
      </c>
      <c r="L1475" s="5" t="s">
        <v>40</v>
      </c>
      <c r="M1475" s="6" t="s">
        <v>41</v>
      </c>
      <c r="N1475" s="6" t="s">
        <v>73</v>
      </c>
      <c r="O1475" s="6" t="s">
        <v>43</v>
      </c>
      <c r="P1475" s="6" t="s">
        <v>84</v>
      </c>
      <c r="Q1475" s="6" t="s">
        <v>51</v>
      </c>
      <c r="R1475" s="6" t="s">
        <v>1788</v>
      </c>
      <c r="S1475" s="6" t="s">
        <v>1789</v>
      </c>
      <c r="T1475" s="41">
        <v>2</v>
      </c>
      <c r="U1475" s="41">
        <v>600000</v>
      </c>
      <c r="V1475" s="41">
        <f t="shared" si="105"/>
        <v>1200000</v>
      </c>
      <c r="W1475" s="41">
        <f t="shared" si="106"/>
        <v>1344000.0000000002</v>
      </c>
      <c r="X1475" s="6"/>
      <c r="Y1475" s="6">
        <v>2016</v>
      </c>
      <c r="Z1475" s="42"/>
    </row>
    <row r="1476" spans="1:26" ht="51" x14ac:dyDescent="0.2">
      <c r="A1476" s="6" t="s">
        <v>6093</v>
      </c>
      <c r="B1476" s="5" t="s">
        <v>32</v>
      </c>
      <c r="C1476" s="5" t="s">
        <v>6094</v>
      </c>
      <c r="D1476" s="5" t="s">
        <v>5436</v>
      </c>
      <c r="E1476" s="5" t="s">
        <v>6095</v>
      </c>
      <c r="F1476" s="5" t="s">
        <v>6096</v>
      </c>
      <c r="G1476" s="5" t="s">
        <v>6097</v>
      </c>
      <c r="H1476" s="5" t="s">
        <v>6098</v>
      </c>
      <c r="I1476" s="6" t="s">
        <v>60</v>
      </c>
      <c r="J1476" s="6">
        <v>0</v>
      </c>
      <c r="K1476" s="6">
        <v>430000000</v>
      </c>
      <c r="L1476" s="5" t="s">
        <v>40</v>
      </c>
      <c r="M1476" s="6" t="s">
        <v>41</v>
      </c>
      <c r="N1476" s="6" t="s">
        <v>73</v>
      </c>
      <c r="O1476" s="6" t="s">
        <v>43</v>
      </c>
      <c r="P1476" s="6" t="s">
        <v>84</v>
      </c>
      <c r="Q1476" s="6" t="s">
        <v>51</v>
      </c>
      <c r="R1476" s="6" t="s">
        <v>96</v>
      </c>
      <c r="S1476" s="6" t="s">
        <v>97</v>
      </c>
      <c r="T1476" s="41">
        <v>1</v>
      </c>
      <c r="U1476" s="41">
        <v>97339.05</v>
      </c>
      <c r="V1476" s="41"/>
      <c r="W1476" s="41"/>
      <c r="X1476" s="6"/>
      <c r="Y1476" s="6">
        <v>2016</v>
      </c>
      <c r="Z1476" s="5"/>
    </row>
    <row r="1477" spans="1:26" ht="51" x14ac:dyDescent="0.2">
      <c r="A1477" s="6" t="s">
        <v>6099</v>
      </c>
      <c r="B1477" s="5" t="s">
        <v>32</v>
      </c>
      <c r="C1477" s="5" t="s">
        <v>6094</v>
      </c>
      <c r="D1477" s="5" t="s">
        <v>5436</v>
      </c>
      <c r="E1477" s="5" t="s">
        <v>6095</v>
      </c>
      <c r="F1477" s="5" t="s">
        <v>6096</v>
      </c>
      <c r="G1477" s="5" t="s">
        <v>6097</v>
      </c>
      <c r="H1477" s="5" t="s">
        <v>6098</v>
      </c>
      <c r="I1477" s="6" t="s">
        <v>60</v>
      </c>
      <c r="J1477" s="6">
        <v>0</v>
      </c>
      <c r="K1477" s="6">
        <v>430000000</v>
      </c>
      <c r="L1477" s="5" t="s">
        <v>40</v>
      </c>
      <c r="M1477" s="6" t="s">
        <v>591</v>
      </c>
      <c r="N1477" s="6" t="s">
        <v>73</v>
      </c>
      <c r="O1477" s="6" t="s">
        <v>43</v>
      </c>
      <c r="P1477" s="6" t="s">
        <v>84</v>
      </c>
      <c r="Q1477" s="6" t="s">
        <v>51</v>
      </c>
      <c r="R1477" s="6" t="s">
        <v>1490</v>
      </c>
      <c r="S1477" s="6" t="s">
        <v>1491</v>
      </c>
      <c r="T1477" s="41">
        <v>1</v>
      </c>
      <c r="U1477" s="41">
        <v>116806.86</v>
      </c>
      <c r="V1477" s="41">
        <f>T1477*U1477</f>
        <v>116806.86</v>
      </c>
      <c r="W1477" s="41">
        <f>V1477*1.12</f>
        <v>130823.68320000001</v>
      </c>
      <c r="X1477" s="6"/>
      <c r="Y1477" s="6">
        <v>2016</v>
      </c>
      <c r="Z1477" s="6" t="s">
        <v>6100</v>
      </c>
    </row>
    <row r="1478" spans="1:26" ht="51" x14ac:dyDescent="0.2">
      <c r="A1478" s="6" t="s">
        <v>6101</v>
      </c>
      <c r="B1478" s="5" t="s">
        <v>32</v>
      </c>
      <c r="C1478" s="5" t="s">
        <v>6094</v>
      </c>
      <c r="D1478" s="5" t="s">
        <v>5436</v>
      </c>
      <c r="E1478" s="5" t="s">
        <v>6102</v>
      </c>
      <c r="F1478" s="5" t="s">
        <v>6096</v>
      </c>
      <c r="G1478" s="5" t="s">
        <v>6103</v>
      </c>
      <c r="H1478" s="5" t="s">
        <v>6104</v>
      </c>
      <c r="I1478" s="6" t="s">
        <v>60</v>
      </c>
      <c r="J1478" s="6">
        <v>0</v>
      </c>
      <c r="K1478" s="6">
        <v>430000000</v>
      </c>
      <c r="L1478" s="5" t="s">
        <v>40</v>
      </c>
      <c r="M1478" s="6" t="s">
        <v>41</v>
      </c>
      <c r="N1478" s="6" t="s">
        <v>73</v>
      </c>
      <c r="O1478" s="6" t="s">
        <v>43</v>
      </c>
      <c r="P1478" s="6" t="s">
        <v>84</v>
      </c>
      <c r="Q1478" s="6" t="s">
        <v>51</v>
      </c>
      <c r="R1478" s="6" t="s">
        <v>96</v>
      </c>
      <c r="S1478" s="6" t="s">
        <v>97</v>
      </c>
      <c r="T1478" s="41">
        <v>1</v>
      </c>
      <c r="U1478" s="41">
        <v>236891.25</v>
      </c>
      <c r="V1478" s="41"/>
      <c r="W1478" s="41"/>
      <c r="X1478" s="6"/>
      <c r="Y1478" s="6">
        <v>2016</v>
      </c>
      <c r="Z1478" s="5"/>
    </row>
    <row r="1479" spans="1:26" ht="51" x14ac:dyDescent="0.2">
      <c r="A1479" s="6" t="s">
        <v>6105</v>
      </c>
      <c r="B1479" s="5" t="s">
        <v>32</v>
      </c>
      <c r="C1479" s="5" t="s">
        <v>6094</v>
      </c>
      <c r="D1479" s="5" t="s">
        <v>5436</v>
      </c>
      <c r="E1479" s="5" t="s">
        <v>6102</v>
      </c>
      <c r="F1479" s="5" t="s">
        <v>6096</v>
      </c>
      <c r="G1479" s="5" t="s">
        <v>6103</v>
      </c>
      <c r="H1479" s="5" t="s">
        <v>6104</v>
      </c>
      <c r="I1479" s="6" t="s">
        <v>60</v>
      </c>
      <c r="J1479" s="6">
        <v>0</v>
      </c>
      <c r="K1479" s="6">
        <v>430000000</v>
      </c>
      <c r="L1479" s="5" t="s">
        <v>40</v>
      </c>
      <c r="M1479" s="6" t="s">
        <v>591</v>
      </c>
      <c r="N1479" s="6" t="s">
        <v>73</v>
      </c>
      <c r="O1479" s="6" t="s">
        <v>43</v>
      </c>
      <c r="P1479" s="6" t="s">
        <v>84</v>
      </c>
      <c r="Q1479" s="6" t="s">
        <v>51</v>
      </c>
      <c r="R1479" s="6" t="s">
        <v>1490</v>
      </c>
      <c r="S1479" s="6" t="s">
        <v>1491</v>
      </c>
      <c r="T1479" s="41">
        <v>1</v>
      </c>
      <c r="U1479" s="41">
        <v>1777240.17857143</v>
      </c>
      <c r="V1479" s="41">
        <f t="shared" ref="V1479:V1494" si="107">T1479*U1479</f>
        <v>1777240.17857143</v>
      </c>
      <c r="W1479" s="41">
        <f t="shared" ref="W1479:W1494" si="108">V1479*1.12</f>
        <v>1990509.0000000019</v>
      </c>
      <c r="X1479" s="6"/>
      <c r="Y1479" s="6">
        <v>2016</v>
      </c>
      <c r="Z1479" s="6" t="s">
        <v>6100</v>
      </c>
    </row>
    <row r="1480" spans="1:26" ht="51" x14ac:dyDescent="0.2">
      <c r="A1480" s="6" t="s">
        <v>6106</v>
      </c>
      <c r="B1480" s="5" t="s">
        <v>32</v>
      </c>
      <c r="C1480" s="5" t="s">
        <v>6107</v>
      </c>
      <c r="D1480" s="5" t="s">
        <v>1899</v>
      </c>
      <c r="E1480" s="5" t="s">
        <v>6108</v>
      </c>
      <c r="F1480" s="5" t="s">
        <v>6109</v>
      </c>
      <c r="G1480" s="5" t="s">
        <v>6110</v>
      </c>
      <c r="H1480" s="5" t="s">
        <v>6111</v>
      </c>
      <c r="I1480" s="6" t="s">
        <v>60</v>
      </c>
      <c r="J1480" s="6">
        <v>0</v>
      </c>
      <c r="K1480" s="6">
        <v>430000000</v>
      </c>
      <c r="L1480" s="5" t="s">
        <v>40</v>
      </c>
      <c r="M1480" s="6" t="s">
        <v>41</v>
      </c>
      <c r="N1480" s="6" t="s">
        <v>73</v>
      </c>
      <c r="O1480" s="6" t="s">
        <v>43</v>
      </c>
      <c r="P1480" s="6" t="s">
        <v>84</v>
      </c>
      <c r="Q1480" s="6" t="s">
        <v>51</v>
      </c>
      <c r="R1480" s="6">
        <v>736</v>
      </c>
      <c r="S1480" s="6" t="s">
        <v>213</v>
      </c>
      <c r="T1480" s="41">
        <v>3</v>
      </c>
      <c r="U1480" s="41">
        <v>89100</v>
      </c>
      <c r="V1480" s="41">
        <f t="shared" si="107"/>
        <v>267300</v>
      </c>
      <c r="W1480" s="41">
        <f t="shared" si="108"/>
        <v>299376</v>
      </c>
      <c r="X1480" s="6"/>
      <c r="Y1480" s="6">
        <v>2016</v>
      </c>
      <c r="Z1480" s="42"/>
    </row>
    <row r="1481" spans="1:26" ht="51" x14ac:dyDescent="0.2">
      <c r="A1481" s="6" t="s">
        <v>6112</v>
      </c>
      <c r="B1481" s="5" t="s">
        <v>32</v>
      </c>
      <c r="C1481" s="5" t="s">
        <v>6113</v>
      </c>
      <c r="D1481" s="5" t="s">
        <v>6114</v>
      </c>
      <c r="E1481" s="5" t="s">
        <v>6115</v>
      </c>
      <c r="F1481" s="5" t="s">
        <v>6116</v>
      </c>
      <c r="G1481" s="5" t="s">
        <v>6117</v>
      </c>
      <c r="H1481" s="5" t="s">
        <v>6118</v>
      </c>
      <c r="I1481" s="6" t="s">
        <v>60</v>
      </c>
      <c r="J1481" s="6">
        <v>0</v>
      </c>
      <c r="K1481" s="6">
        <v>430000000</v>
      </c>
      <c r="L1481" s="5" t="s">
        <v>40</v>
      </c>
      <c r="M1481" s="6" t="s">
        <v>41</v>
      </c>
      <c r="N1481" s="6" t="s">
        <v>73</v>
      </c>
      <c r="O1481" s="6" t="s">
        <v>43</v>
      </c>
      <c r="P1481" s="6" t="s">
        <v>84</v>
      </c>
      <c r="Q1481" s="6" t="s">
        <v>51</v>
      </c>
      <c r="R1481" s="6" t="s">
        <v>96</v>
      </c>
      <c r="S1481" s="6" t="s">
        <v>97</v>
      </c>
      <c r="T1481" s="41">
        <v>3</v>
      </c>
      <c r="U1481" s="41">
        <v>235800</v>
      </c>
      <c r="V1481" s="41">
        <f t="shared" si="107"/>
        <v>707400</v>
      </c>
      <c r="W1481" s="41">
        <f t="shared" si="108"/>
        <v>792288.00000000012</v>
      </c>
      <c r="X1481" s="6"/>
      <c r="Y1481" s="6">
        <v>2016</v>
      </c>
      <c r="Z1481" s="42"/>
    </row>
    <row r="1482" spans="1:26" ht="51" x14ac:dyDescent="0.2">
      <c r="A1482" s="6" t="s">
        <v>6119</v>
      </c>
      <c r="B1482" s="5" t="s">
        <v>32</v>
      </c>
      <c r="C1482" s="5" t="s">
        <v>6113</v>
      </c>
      <c r="D1482" s="5" t="s">
        <v>6114</v>
      </c>
      <c r="E1482" s="5" t="s">
        <v>6120</v>
      </c>
      <c r="F1482" s="5" t="s">
        <v>6116</v>
      </c>
      <c r="G1482" s="5" t="s">
        <v>6121</v>
      </c>
      <c r="H1482" s="5" t="s">
        <v>6122</v>
      </c>
      <c r="I1482" s="6" t="s">
        <v>60</v>
      </c>
      <c r="J1482" s="6">
        <v>0</v>
      </c>
      <c r="K1482" s="6">
        <v>430000000</v>
      </c>
      <c r="L1482" s="5" t="s">
        <v>40</v>
      </c>
      <c r="M1482" s="6" t="s">
        <v>41</v>
      </c>
      <c r="N1482" s="6" t="s">
        <v>73</v>
      </c>
      <c r="O1482" s="6" t="s">
        <v>43</v>
      </c>
      <c r="P1482" s="6" t="s">
        <v>84</v>
      </c>
      <c r="Q1482" s="6" t="s">
        <v>51</v>
      </c>
      <c r="R1482" s="6" t="s">
        <v>96</v>
      </c>
      <c r="S1482" s="6" t="s">
        <v>97</v>
      </c>
      <c r="T1482" s="41">
        <v>3</v>
      </c>
      <c r="U1482" s="41">
        <v>235800</v>
      </c>
      <c r="V1482" s="41">
        <f t="shared" si="107"/>
        <v>707400</v>
      </c>
      <c r="W1482" s="41">
        <f t="shared" si="108"/>
        <v>792288.00000000012</v>
      </c>
      <c r="X1482" s="6"/>
      <c r="Y1482" s="6">
        <v>2016</v>
      </c>
      <c r="Z1482" s="42"/>
    </row>
    <row r="1483" spans="1:26" ht="51" x14ac:dyDescent="0.2">
      <c r="A1483" s="6" t="s">
        <v>6123</v>
      </c>
      <c r="B1483" s="5" t="s">
        <v>32</v>
      </c>
      <c r="C1483" s="5" t="s">
        <v>6113</v>
      </c>
      <c r="D1483" s="5" t="s">
        <v>6114</v>
      </c>
      <c r="E1483" s="5" t="s">
        <v>6124</v>
      </c>
      <c r="F1483" s="5" t="s">
        <v>6116</v>
      </c>
      <c r="G1483" s="5" t="s">
        <v>6125</v>
      </c>
      <c r="H1483" s="5" t="s">
        <v>6126</v>
      </c>
      <c r="I1483" s="6" t="s">
        <v>60</v>
      </c>
      <c r="J1483" s="6">
        <v>0</v>
      </c>
      <c r="K1483" s="6">
        <v>430000000</v>
      </c>
      <c r="L1483" s="5" t="s">
        <v>40</v>
      </c>
      <c r="M1483" s="6" t="s">
        <v>41</v>
      </c>
      <c r="N1483" s="6" t="s">
        <v>73</v>
      </c>
      <c r="O1483" s="6" t="s">
        <v>43</v>
      </c>
      <c r="P1483" s="6" t="s">
        <v>84</v>
      </c>
      <c r="Q1483" s="6" t="s">
        <v>51</v>
      </c>
      <c r="R1483" s="6" t="s">
        <v>96</v>
      </c>
      <c r="S1483" s="6" t="s">
        <v>97</v>
      </c>
      <c r="T1483" s="41">
        <v>3</v>
      </c>
      <c r="U1483" s="41">
        <v>235800</v>
      </c>
      <c r="V1483" s="41">
        <f t="shared" si="107"/>
        <v>707400</v>
      </c>
      <c r="W1483" s="41">
        <f t="shared" si="108"/>
        <v>792288.00000000012</v>
      </c>
      <c r="X1483" s="6"/>
      <c r="Y1483" s="6">
        <v>2016</v>
      </c>
      <c r="Z1483" s="42"/>
    </row>
    <row r="1484" spans="1:26" ht="51" x14ac:dyDescent="0.2">
      <c r="A1484" s="6" t="s">
        <v>6127</v>
      </c>
      <c r="B1484" s="5" t="s">
        <v>32</v>
      </c>
      <c r="C1484" s="5" t="s">
        <v>6113</v>
      </c>
      <c r="D1484" s="5" t="s">
        <v>6114</v>
      </c>
      <c r="E1484" s="5" t="s">
        <v>6128</v>
      </c>
      <c r="F1484" s="5" t="s">
        <v>6116</v>
      </c>
      <c r="G1484" s="5" t="s">
        <v>6129</v>
      </c>
      <c r="H1484" s="5" t="s">
        <v>6130</v>
      </c>
      <c r="I1484" s="6" t="s">
        <v>60</v>
      </c>
      <c r="J1484" s="6">
        <v>0</v>
      </c>
      <c r="K1484" s="6">
        <v>430000000</v>
      </c>
      <c r="L1484" s="5" t="s">
        <v>40</v>
      </c>
      <c r="M1484" s="6" t="s">
        <v>41</v>
      </c>
      <c r="N1484" s="6" t="s">
        <v>73</v>
      </c>
      <c r="O1484" s="6" t="s">
        <v>43</v>
      </c>
      <c r="P1484" s="6" t="s">
        <v>84</v>
      </c>
      <c r="Q1484" s="6" t="s">
        <v>51</v>
      </c>
      <c r="R1484" s="6" t="s">
        <v>96</v>
      </c>
      <c r="S1484" s="6" t="s">
        <v>97</v>
      </c>
      <c r="T1484" s="41">
        <v>3</v>
      </c>
      <c r="U1484" s="41">
        <v>235800</v>
      </c>
      <c r="V1484" s="41">
        <f t="shared" si="107"/>
        <v>707400</v>
      </c>
      <c r="W1484" s="41">
        <f t="shared" si="108"/>
        <v>792288.00000000012</v>
      </c>
      <c r="X1484" s="6"/>
      <c r="Y1484" s="6">
        <v>2016</v>
      </c>
      <c r="Z1484" s="42"/>
    </row>
    <row r="1485" spans="1:26" ht="51" x14ac:dyDescent="0.2">
      <c r="A1485" s="6" t="s">
        <v>6131</v>
      </c>
      <c r="B1485" s="5" t="s">
        <v>32</v>
      </c>
      <c r="C1485" s="5" t="s">
        <v>6113</v>
      </c>
      <c r="D1485" s="5" t="s">
        <v>6114</v>
      </c>
      <c r="E1485" s="5" t="s">
        <v>6132</v>
      </c>
      <c r="F1485" s="5" t="s">
        <v>6116</v>
      </c>
      <c r="G1485" s="5" t="s">
        <v>6133</v>
      </c>
      <c r="H1485" s="5" t="s">
        <v>6134</v>
      </c>
      <c r="I1485" s="6" t="s">
        <v>60</v>
      </c>
      <c r="J1485" s="6">
        <v>0</v>
      </c>
      <c r="K1485" s="6">
        <v>430000000</v>
      </c>
      <c r="L1485" s="5" t="s">
        <v>40</v>
      </c>
      <c r="M1485" s="6" t="s">
        <v>41</v>
      </c>
      <c r="N1485" s="6" t="s">
        <v>73</v>
      </c>
      <c r="O1485" s="6" t="s">
        <v>43</v>
      </c>
      <c r="P1485" s="6" t="s">
        <v>84</v>
      </c>
      <c r="Q1485" s="6" t="s">
        <v>51</v>
      </c>
      <c r="R1485" s="6" t="s">
        <v>96</v>
      </c>
      <c r="S1485" s="6" t="s">
        <v>97</v>
      </c>
      <c r="T1485" s="41">
        <v>3</v>
      </c>
      <c r="U1485" s="41">
        <v>235800</v>
      </c>
      <c r="V1485" s="41">
        <f t="shared" si="107"/>
        <v>707400</v>
      </c>
      <c r="W1485" s="41">
        <f t="shared" si="108"/>
        <v>792288.00000000012</v>
      </c>
      <c r="X1485" s="6"/>
      <c r="Y1485" s="6">
        <v>2016</v>
      </c>
      <c r="Z1485" s="42"/>
    </row>
    <row r="1486" spans="1:26" ht="51" x14ac:dyDescent="0.2">
      <c r="A1486" s="6" t="s">
        <v>6135</v>
      </c>
      <c r="B1486" s="5" t="s">
        <v>32</v>
      </c>
      <c r="C1486" s="5" t="s">
        <v>6113</v>
      </c>
      <c r="D1486" s="5" t="s">
        <v>6114</v>
      </c>
      <c r="E1486" s="5" t="s">
        <v>6136</v>
      </c>
      <c r="F1486" s="5" t="s">
        <v>6116</v>
      </c>
      <c r="G1486" s="5" t="s">
        <v>6137</v>
      </c>
      <c r="H1486" s="5" t="s">
        <v>6138</v>
      </c>
      <c r="I1486" s="6" t="s">
        <v>60</v>
      </c>
      <c r="J1486" s="6">
        <v>0</v>
      </c>
      <c r="K1486" s="6">
        <v>430000000</v>
      </c>
      <c r="L1486" s="5" t="s">
        <v>40</v>
      </c>
      <c r="M1486" s="6" t="s">
        <v>41</v>
      </c>
      <c r="N1486" s="6" t="s">
        <v>73</v>
      </c>
      <c r="O1486" s="6" t="s">
        <v>43</v>
      </c>
      <c r="P1486" s="6" t="s">
        <v>84</v>
      </c>
      <c r="Q1486" s="6" t="s">
        <v>51</v>
      </c>
      <c r="R1486" s="6" t="s">
        <v>96</v>
      </c>
      <c r="S1486" s="6" t="s">
        <v>97</v>
      </c>
      <c r="T1486" s="41">
        <v>3</v>
      </c>
      <c r="U1486" s="41">
        <v>235800</v>
      </c>
      <c r="V1486" s="41">
        <f t="shared" si="107"/>
        <v>707400</v>
      </c>
      <c r="W1486" s="41">
        <f t="shared" si="108"/>
        <v>792288.00000000012</v>
      </c>
      <c r="X1486" s="6"/>
      <c r="Y1486" s="6">
        <v>2016</v>
      </c>
      <c r="Z1486" s="42"/>
    </row>
    <row r="1487" spans="1:26" ht="51" x14ac:dyDescent="0.2">
      <c r="A1487" s="6" t="s">
        <v>6139</v>
      </c>
      <c r="B1487" s="5" t="s">
        <v>32</v>
      </c>
      <c r="C1487" s="5" t="s">
        <v>6113</v>
      </c>
      <c r="D1487" s="5" t="s">
        <v>6114</v>
      </c>
      <c r="E1487" s="5" t="s">
        <v>6140</v>
      </c>
      <c r="F1487" s="5" t="s">
        <v>6116</v>
      </c>
      <c r="G1487" s="5" t="s">
        <v>6141</v>
      </c>
      <c r="H1487" s="5" t="s">
        <v>6142</v>
      </c>
      <c r="I1487" s="6" t="s">
        <v>60</v>
      </c>
      <c r="J1487" s="6">
        <v>0</v>
      </c>
      <c r="K1487" s="6">
        <v>430000000</v>
      </c>
      <c r="L1487" s="5" t="s">
        <v>40</v>
      </c>
      <c r="M1487" s="6" t="s">
        <v>41</v>
      </c>
      <c r="N1487" s="6" t="s">
        <v>73</v>
      </c>
      <c r="O1487" s="6" t="s">
        <v>43</v>
      </c>
      <c r="P1487" s="6" t="s">
        <v>84</v>
      </c>
      <c r="Q1487" s="6" t="s">
        <v>51</v>
      </c>
      <c r="R1487" s="6" t="s">
        <v>96</v>
      </c>
      <c r="S1487" s="6" t="s">
        <v>97</v>
      </c>
      <c r="T1487" s="41">
        <v>2</v>
      </c>
      <c r="U1487" s="41">
        <v>235800</v>
      </c>
      <c r="V1487" s="41">
        <f t="shared" si="107"/>
        <v>471600</v>
      </c>
      <c r="W1487" s="41">
        <f t="shared" si="108"/>
        <v>528192</v>
      </c>
      <c r="X1487" s="6"/>
      <c r="Y1487" s="6">
        <v>2016</v>
      </c>
      <c r="Z1487" s="42"/>
    </row>
    <row r="1488" spans="1:26" ht="51" x14ac:dyDescent="0.2">
      <c r="A1488" s="6" t="s">
        <v>6143</v>
      </c>
      <c r="B1488" s="5" t="s">
        <v>32</v>
      </c>
      <c r="C1488" s="5" t="s">
        <v>6113</v>
      </c>
      <c r="D1488" s="5" t="s">
        <v>6114</v>
      </c>
      <c r="E1488" s="5" t="s">
        <v>6144</v>
      </c>
      <c r="F1488" s="5" t="s">
        <v>6116</v>
      </c>
      <c r="G1488" s="5" t="s">
        <v>6145</v>
      </c>
      <c r="H1488" s="5" t="s">
        <v>6146</v>
      </c>
      <c r="I1488" s="6" t="s">
        <v>60</v>
      </c>
      <c r="J1488" s="6">
        <v>0</v>
      </c>
      <c r="K1488" s="6">
        <v>430000000</v>
      </c>
      <c r="L1488" s="5" t="s">
        <v>40</v>
      </c>
      <c r="M1488" s="6" t="s">
        <v>41</v>
      </c>
      <c r="N1488" s="6" t="s">
        <v>73</v>
      </c>
      <c r="O1488" s="6" t="s">
        <v>43</v>
      </c>
      <c r="P1488" s="6" t="s">
        <v>84</v>
      </c>
      <c r="Q1488" s="6" t="s">
        <v>51</v>
      </c>
      <c r="R1488" s="6" t="s">
        <v>96</v>
      </c>
      <c r="S1488" s="6" t="s">
        <v>97</v>
      </c>
      <c r="T1488" s="41">
        <v>2</v>
      </c>
      <c r="U1488" s="41">
        <v>235800</v>
      </c>
      <c r="V1488" s="41">
        <f t="shared" si="107"/>
        <v>471600</v>
      </c>
      <c r="W1488" s="41">
        <f t="shared" si="108"/>
        <v>528192</v>
      </c>
      <c r="X1488" s="6"/>
      <c r="Y1488" s="6">
        <v>2016</v>
      </c>
      <c r="Z1488" s="42"/>
    </row>
    <row r="1489" spans="1:26" ht="114.75" x14ac:dyDescent="0.2">
      <c r="A1489" s="6" t="s">
        <v>6147</v>
      </c>
      <c r="B1489" s="5" t="s">
        <v>32</v>
      </c>
      <c r="C1489" s="5" t="s">
        <v>6148</v>
      </c>
      <c r="D1489" s="5" t="s">
        <v>4553</v>
      </c>
      <c r="E1489" s="5" t="s">
        <v>6149</v>
      </c>
      <c r="F1489" s="5" t="s">
        <v>6150</v>
      </c>
      <c r="G1489" s="5" t="s">
        <v>6151</v>
      </c>
      <c r="H1489" s="5" t="s">
        <v>6152</v>
      </c>
      <c r="I1489" s="6" t="s">
        <v>60</v>
      </c>
      <c r="J1489" s="6">
        <v>0</v>
      </c>
      <c r="K1489" s="6">
        <v>430000000</v>
      </c>
      <c r="L1489" s="5" t="s">
        <v>40</v>
      </c>
      <c r="M1489" s="6" t="s">
        <v>41</v>
      </c>
      <c r="N1489" s="6" t="s">
        <v>73</v>
      </c>
      <c r="O1489" s="6" t="s">
        <v>43</v>
      </c>
      <c r="P1489" s="6" t="s">
        <v>84</v>
      </c>
      <c r="Q1489" s="6" t="s">
        <v>51</v>
      </c>
      <c r="R1489" s="6" t="s">
        <v>75</v>
      </c>
      <c r="S1489" s="6" t="s">
        <v>76</v>
      </c>
      <c r="T1489" s="41">
        <v>500</v>
      </c>
      <c r="U1489" s="41">
        <v>3750</v>
      </c>
      <c r="V1489" s="41">
        <f t="shared" si="107"/>
        <v>1875000</v>
      </c>
      <c r="W1489" s="41">
        <f t="shared" si="108"/>
        <v>2100000</v>
      </c>
      <c r="X1489" s="6"/>
      <c r="Y1489" s="6">
        <v>2016</v>
      </c>
      <c r="Z1489" s="42"/>
    </row>
    <row r="1490" spans="1:26" ht="51" x14ac:dyDescent="0.2">
      <c r="A1490" s="6" t="s">
        <v>6153</v>
      </c>
      <c r="B1490" s="5" t="s">
        <v>32</v>
      </c>
      <c r="C1490" s="5" t="s">
        <v>4570</v>
      </c>
      <c r="D1490" s="5" t="s">
        <v>209</v>
      </c>
      <c r="E1490" s="5" t="s">
        <v>6154</v>
      </c>
      <c r="F1490" s="5" t="s">
        <v>4572</v>
      </c>
      <c r="G1490" s="5" t="s">
        <v>6155</v>
      </c>
      <c r="H1490" s="5" t="s">
        <v>6156</v>
      </c>
      <c r="I1490" s="6" t="s">
        <v>60</v>
      </c>
      <c r="J1490" s="6">
        <v>0</v>
      </c>
      <c r="K1490" s="6">
        <v>430000000</v>
      </c>
      <c r="L1490" s="5" t="s">
        <v>40</v>
      </c>
      <c r="M1490" s="6" t="s">
        <v>41</v>
      </c>
      <c r="N1490" s="6" t="s">
        <v>73</v>
      </c>
      <c r="O1490" s="6" t="s">
        <v>43</v>
      </c>
      <c r="P1490" s="6" t="s">
        <v>84</v>
      </c>
      <c r="Q1490" s="6" t="s">
        <v>51</v>
      </c>
      <c r="R1490" s="6" t="s">
        <v>96</v>
      </c>
      <c r="S1490" s="6" t="s">
        <v>97</v>
      </c>
      <c r="T1490" s="41">
        <v>500</v>
      </c>
      <c r="U1490" s="41">
        <v>1350</v>
      </c>
      <c r="V1490" s="41">
        <f t="shared" si="107"/>
        <v>675000</v>
      </c>
      <c r="W1490" s="41">
        <f t="shared" si="108"/>
        <v>756000.00000000012</v>
      </c>
      <c r="X1490" s="6"/>
      <c r="Y1490" s="6">
        <v>2016</v>
      </c>
      <c r="Z1490" s="42"/>
    </row>
    <row r="1491" spans="1:26" ht="51" x14ac:dyDescent="0.2">
      <c r="A1491" s="6" t="s">
        <v>6157</v>
      </c>
      <c r="B1491" s="5" t="s">
        <v>32</v>
      </c>
      <c r="C1491" s="5" t="s">
        <v>6158</v>
      </c>
      <c r="D1491" s="5" t="s">
        <v>209</v>
      </c>
      <c r="E1491" s="5" t="s">
        <v>6159</v>
      </c>
      <c r="F1491" s="5" t="s">
        <v>4572</v>
      </c>
      <c r="G1491" s="5" t="s">
        <v>6160</v>
      </c>
      <c r="H1491" s="5" t="s">
        <v>6161</v>
      </c>
      <c r="I1491" s="6" t="s">
        <v>60</v>
      </c>
      <c r="J1491" s="6">
        <v>0</v>
      </c>
      <c r="K1491" s="6">
        <v>430000000</v>
      </c>
      <c r="L1491" s="5" t="s">
        <v>40</v>
      </c>
      <c r="M1491" s="6" t="s">
        <v>41</v>
      </c>
      <c r="N1491" s="6" t="s">
        <v>73</v>
      </c>
      <c r="O1491" s="6" t="s">
        <v>43</v>
      </c>
      <c r="P1491" s="6" t="s">
        <v>84</v>
      </c>
      <c r="Q1491" s="6" t="s">
        <v>51</v>
      </c>
      <c r="R1491" s="6" t="s">
        <v>96</v>
      </c>
      <c r="S1491" s="6" t="s">
        <v>97</v>
      </c>
      <c r="T1491" s="41">
        <v>500</v>
      </c>
      <c r="U1491" s="41">
        <v>700</v>
      </c>
      <c r="V1491" s="41">
        <f t="shared" si="107"/>
        <v>350000</v>
      </c>
      <c r="W1491" s="41">
        <f t="shared" si="108"/>
        <v>392000.00000000006</v>
      </c>
      <c r="X1491" s="6"/>
      <c r="Y1491" s="6">
        <v>2016</v>
      </c>
      <c r="Z1491" s="42"/>
    </row>
    <row r="1492" spans="1:26" ht="51" x14ac:dyDescent="0.2">
      <c r="A1492" s="6" t="s">
        <v>6162</v>
      </c>
      <c r="B1492" s="5" t="s">
        <v>32</v>
      </c>
      <c r="C1492" s="5" t="s">
        <v>6163</v>
      </c>
      <c r="D1492" s="5" t="s">
        <v>577</v>
      </c>
      <c r="E1492" s="5" t="s">
        <v>578</v>
      </c>
      <c r="F1492" s="5" t="s">
        <v>6164</v>
      </c>
      <c r="G1492" s="5" t="s">
        <v>6165</v>
      </c>
      <c r="H1492" s="5" t="s">
        <v>6166</v>
      </c>
      <c r="I1492" s="6" t="s">
        <v>39</v>
      </c>
      <c r="J1492" s="6">
        <v>0</v>
      </c>
      <c r="K1492" s="6">
        <v>430000000</v>
      </c>
      <c r="L1492" s="5" t="s">
        <v>40</v>
      </c>
      <c r="M1492" s="6" t="s">
        <v>41</v>
      </c>
      <c r="N1492" s="6" t="s">
        <v>73</v>
      </c>
      <c r="O1492" s="6" t="s">
        <v>43</v>
      </c>
      <c r="P1492" s="6" t="s">
        <v>84</v>
      </c>
      <c r="Q1492" s="6" t="s">
        <v>51</v>
      </c>
      <c r="R1492" s="6" t="s">
        <v>96</v>
      </c>
      <c r="S1492" s="6" t="s">
        <v>97</v>
      </c>
      <c r="T1492" s="41">
        <v>10</v>
      </c>
      <c r="U1492" s="41">
        <v>33750</v>
      </c>
      <c r="V1492" s="41">
        <f t="shared" si="107"/>
        <v>337500</v>
      </c>
      <c r="W1492" s="41">
        <f t="shared" si="108"/>
        <v>378000.00000000006</v>
      </c>
      <c r="X1492" s="6"/>
      <c r="Y1492" s="6">
        <v>2016</v>
      </c>
      <c r="Z1492" s="42"/>
    </row>
    <row r="1493" spans="1:26" ht="51" x14ac:dyDescent="0.2">
      <c r="A1493" s="6" t="s">
        <v>6167</v>
      </c>
      <c r="B1493" s="5" t="s">
        <v>32</v>
      </c>
      <c r="C1493" s="5" t="s">
        <v>6168</v>
      </c>
      <c r="D1493" s="5" t="s">
        <v>161</v>
      </c>
      <c r="E1493" s="5" t="s">
        <v>6169</v>
      </c>
      <c r="F1493" s="5" t="s">
        <v>6170</v>
      </c>
      <c r="G1493" s="5" t="s">
        <v>6171</v>
      </c>
      <c r="H1493" s="5" t="s">
        <v>6172</v>
      </c>
      <c r="I1493" s="6" t="s">
        <v>39</v>
      </c>
      <c r="J1493" s="6">
        <v>0</v>
      </c>
      <c r="K1493" s="6">
        <v>430000000</v>
      </c>
      <c r="L1493" s="5" t="s">
        <v>40</v>
      </c>
      <c r="M1493" s="6" t="s">
        <v>41</v>
      </c>
      <c r="N1493" s="6" t="s">
        <v>73</v>
      </c>
      <c r="O1493" s="6" t="s">
        <v>43</v>
      </c>
      <c r="P1493" s="6" t="s">
        <v>84</v>
      </c>
      <c r="Q1493" s="6" t="s">
        <v>51</v>
      </c>
      <c r="R1493" s="6" t="s">
        <v>96</v>
      </c>
      <c r="S1493" s="6" t="s">
        <v>97</v>
      </c>
      <c r="T1493" s="41">
        <v>30</v>
      </c>
      <c r="U1493" s="41">
        <v>2980</v>
      </c>
      <c r="V1493" s="41">
        <f t="shared" si="107"/>
        <v>89400</v>
      </c>
      <c r="W1493" s="41">
        <f t="shared" si="108"/>
        <v>100128.00000000001</v>
      </c>
      <c r="X1493" s="6"/>
      <c r="Y1493" s="6">
        <v>2016</v>
      </c>
      <c r="Z1493" s="42"/>
    </row>
    <row r="1494" spans="1:26" ht="51" x14ac:dyDescent="0.2">
      <c r="A1494" s="6" t="s">
        <v>6173</v>
      </c>
      <c r="B1494" s="5" t="s">
        <v>32</v>
      </c>
      <c r="C1494" s="5" t="s">
        <v>559</v>
      </c>
      <c r="D1494" s="5" t="s">
        <v>560</v>
      </c>
      <c r="E1494" s="5" t="s">
        <v>6174</v>
      </c>
      <c r="F1494" s="5" t="s">
        <v>562</v>
      </c>
      <c r="G1494" s="5" t="s">
        <v>6175</v>
      </c>
      <c r="H1494" s="5" t="s">
        <v>6176</v>
      </c>
      <c r="I1494" s="6" t="s">
        <v>60</v>
      </c>
      <c r="J1494" s="6">
        <v>0</v>
      </c>
      <c r="K1494" s="6">
        <v>430000000</v>
      </c>
      <c r="L1494" s="5" t="s">
        <v>40</v>
      </c>
      <c r="M1494" s="6" t="s">
        <v>41</v>
      </c>
      <c r="N1494" s="6" t="s">
        <v>73</v>
      </c>
      <c r="O1494" s="6" t="s">
        <v>43</v>
      </c>
      <c r="P1494" s="6" t="s">
        <v>84</v>
      </c>
      <c r="Q1494" s="6" t="s">
        <v>51</v>
      </c>
      <c r="R1494" s="6" t="s">
        <v>96</v>
      </c>
      <c r="S1494" s="6" t="s">
        <v>97</v>
      </c>
      <c r="T1494" s="41">
        <v>1000</v>
      </c>
      <c r="U1494" s="41">
        <v>2700</v>
      </c>
      <c r="V1494" s="41">
        <f t="shared" si="107"/>
        <v>2700000</v>
      </c>
      <c r="W1494" s="41">
        <f t="shared" si="108"/>
        <v>3024000.0000000005</v>
      </c>
      <c r="X1494" s="6"/>
      <c r="Y1494" s="6">
        <v>2016</v>
      </c>
      <c r="Z1494" s="42"/>
    </row>
    <row r="1495" spans="1:26" ht="51" x14ac:dyDescent="0.2">
      <c r="A1495" s="6" t="s">
        <v>6177</v>
      </c>
      <c r="B1495" s="5" t="s">
        <v>32</v>
      </c>
      <c r="C1495" s="5" t="s">
        <v>6178</v>
      </c>
      <c r="D1495" s="5" t="s">
        <v>6179</v>
      </c>
      <c r="E1495" s="5" t="s">
        <v>6180</v>
      </c>
      <c r="F1495" s="5" t="s">
        <v>6181</v>
      </c>
      <c r="G1495" s="5" t="s">
        <v>6182</v>
      </c>
      <c r="H1495" s="5" t="s">
        <v>6183</v>
      </c>
      <c r="I1495" s="6" t="s">
        <v>47</v>
      </c>
      <c r="J1495" s="6">
        <v>0</v>
      </c>
      <c r="K1495" s="6">
        <v>430000000</v>
      </c>
      <c r="L1495" s="5" t="s">
        <v>40</v>
      </c>
      <c r="M1495" s="6" t="s">
        <v>94</v>
      </c>
      <c r="N1495" s="6" t="s">
        <v>42</v>
      </c>
      <c r="O1495" s="6" t="s">
        <v>43</v>
      </c>
      <c r="P1495" s="6" t="s">
        <v>84</v>
      </c>
      <c r="Q1495" s="6" t="s">
        <v>51</v>
      </c>
      <c r="R1495" s="6" t="s">
        <v>96</v>
      </c>
      <c r="S1495" s="6" t="s">
        <v>97</v>
      </c>
      <c r="T1495" s="41">
        <v>10</v>
      </c>
      <c r="U1495" s="41">
        <v>338400</v>
      </c>
      <c r="V1495" s="41"/>
      <c r="W1495" s="41"/>
      <c r="X1495" s="6"/>
      <c r="Y1495" s="6">
        <v>2016</v>
      </c>
      <c r="Z1495" s="6"/>
    </row>
    <row r="1496" spans="1:26" ht="51" x14ac:dyDescent="0.2">
      <c r="A1496" s="6" t="s">
        <v>6184</v>
      </c>
      <c r="B1496" s="5" t="s">
        <v>32</v>
      </c>
      <c r="C1496" s="5" t="s">
        <v>6178</v>
      </c>
      <c r="D1496" s="5" t="s">
        <v>6179</v>
      </c>
      <c r="E1496" s="5" t="s">
        <v>6180</v>
      </c>
      <c r="F1496" s="5" t="s">
        <v>6181</v>
      </c>
      <c r="G1496" s="5" t="s">
        <v>6182</v>
      </c>
      <c r="H1496" s="5" t="s">
        <v>6183</v>
      </c>
      <c r="I1496" s="6" t="s">
        <v>47</v>
      </c>
      <c r="J1496" s="6">
        <v>0</v>
      </c>
      <c r="K1496" s="6">
        <v>430000000</v>
      </c>
      <c r="L1496" s="5" t="s">
        <v>40</v>
      </c>
      <c r="M1496" s="6" t="s">
        <v>685</v>
      </c>
      <c r="N1496" s="6" t="s">
        <v>42</v>
      </c>
      <c r="O1496" s="6" t="s">
        <v>43</v>
      </c>
      <c r="P1496" s="6" t="s">
        <v>84</v>
      </c>
      <c r="Q1496" s="6" t="s">
        <v>51</v>
      </c>
      <c r="R1496" s="6" t="s">
        <v>96</v>
      </c>
      <c r="S1496" s="6" t="s">
        <v>97</v>
      </c>
      <c r="T1496" s="41">
        <v>10</v>
      </c>
      <c r="U1496" s="41">
        <v>338400</v>
      </c>
      <c r="V1496" s="41">
        <f>T1496*U1496</f>
        <v>3384000</v>
      </c>
      <c r="W1496" s="41">
        <f>V1496*1.12</f>
        <v>3790080.0000000005</v>
      </c>
      <c r="X1496" s="6"/>
      <c r="Y1496" s="6">
        <v>2016</v>
      </c>
      <c r="Z1496" s="6" t="s">
        <v>686</v>
      </c>
    </row>
    <row r="1497" spans="1:26" ht="63.75" x14ac:dyDescent="0.2">
      <c r="A1497" s="6" t="s">
        <v>6185</v>
      </c>
      <c r="B1497" s="5" t="s">
        <v>32</v>
      </c>
      <c r="C1497" s="5" t="s">
        <v>6186</v>
      </c>
      <c r="D1497" s="5" t="s">
        <v>2304</v>
      </c>
      <c r="E1497" s="5" t="s">
        <v>6187</v>
      </c>
      <c r="F1497" s="5" t="s">
        <v>6188</v>
      </c>
      <c r="G1497" s="5" t="s">
        <v>6189</v>
      </c>
      <c r="H1497" s="5" t="s">
        <v>6190</v>
      </c>
      <c r="I1497" s="6" t="s">
        <v>47</v>
      </c>
      <c r="J1497" s="6">
        <v>0</v>
      </c>
      <c r="K1497" s="6">
        <v>430000000</v>
      </c>
      <c r="L1497" s="5" t="s">
        <v>40</v>
      </c>
      <c r="M1497" s="6" t="s">
        <v>41</v>
      </c>
      <c r="N1497" s="6" t="s">
        <v>73</v>
      </c>
      <c r="O1497" s="6" t="s">
        <v>43</v>
      </c>
      <c r="P1497" s="6" t="s">
        <v>84</v>
      </c>
      <c r="Q1497" s="6" t="s">
        <v>51</v>
      </c>
      <c r="R1497" s="6" t="s">
        <v>75</v>
      </c>
      <c r="S1497" s="6" t="s">
        <v>76</v>
      </c>
      <c r="T1497" s="41">
        <v>1</v>
      </c>
      <c r="U1497" s="41">
        <v>982800</v>
      </c>
      <c r="V1497" s="41"/>
      <c r="W1497" s="41"/>
      <c r="X1497" s="6"/>
      <c r="Y1497" s="6">
        <v>2016</v>
      </c>
      <c r="Z1497" s="6" t="s">
        <v>1629</v>
      </c>
    </row>
    <row r="1498" spans="1:26" ht="63.75" x14ac:dyDescent="0.2">
      <c r="A1498" s="6" t="s">
        <v>6191</v>
      </c>
      <c r="B1498" s="5" t="s">
        <v>32</v>
      </c>
      <c r="C1498" s="5" t="s">
        <v>6192</v>
      </c>
      <c r="D1498" s="5" t="s">
        <v>4489</v>
      </c>
      <c r="E1498" s="5" t="s">
        <v>6193</v>
      </c>
      <c r="F1498" s="5" t="s">
        <v>6194</v>
      </c>
      <c r="G1498" s="5" t="s">
        <v>6195</v>
      </c>
      <c r="H1498" s="5" t="s">
        <v>6196</v>
      </c>
      <c r="I1498" s="6" t="s">
        <v>60</v>
      </c>
      <c r="J1498" s="6">
        <v>0</v>
      </c>
      <c r="K1498" s="6">
        <v>430000000</v>
      </c>
      <c r="L1498" s="5" t="s">
        <v>40</v>
      </c>
      <c r="M1498" s="6" t="s">
        <v>41</v>
      </c>
      <c r="N1498" s="6" t="s">
        <v>73</v>
      </c>
      <c r="O1498" s="6" t="s">
        <v>43</v>
      </c>
      <c r="P1498" s="6" t="s">
        <v>84</v>
      </c>
      <c r="Q1498" s="6" t="s">
        <v>51</v>
      </c>
      <c r="R1498" s="6" t="s">
        <v>96</v>
      </c>
      <c r="S1498" s="6" t="s">
        <v>97</v>
      </c>
      <c r="T1498" s="41">
        <v>2</v>
      </c>
      <c r="U1498" s="41">
        <v>2300000</v>
      </c>
      <c r="V1498" s="41"/>
      <c r="W1498" s="41"/>
      <c r="X1498" s="6"/>
      <c r="Y1498" s="6">
        <v>2016</v>
      </c>
      <c r="Z1498" s="6"/>
    </row>
    <row r="1499" spans="1:26" ht="63.75" x14ac:dyDescent="0.2">
      <c r="A1499" s="6" t="s">
        <v>6197</v>
      </c>
      <c r="B1499" s="5" t="s">
        <v>32</v>
      </c>
      <c r="C1499" s="5" t="s">
        <v>6192</v>
      </c>
      <c r="D1499" s="5" t="s">
        <v>4489</v>
      </c>
      <c r="E1499" s="5" t="s">
        <v>6193</v>
      </c>
      <c r="F1499" s="5" t="s">
        <v>6194</v>
      </c>
      <c r="G1499" s="5" t="s">
        <v>6195</v>
      </c>
      <c r="H1499" s="5" t="s">
        <v>6196</v>
      </c>
      <c r="I1499" s="6" t="s">
        <v>60</v>
      </c>
      <c r="J1499" s="6">
        <v>0</v>
      </c>
      <c r="K1499" s="6">
        <v>430000000</v>
      </c>
      <c r="L1499" s="5" t="s">
        <v>40</v>
      </c>
      <c r="M1499" s="6" t="s">
        <v>685</v>
      </c>
      <c r="N1499" s="6" t="s">
        <v>73</v>
      </c>
      <c r="O1499" s="6" t="s">
        <v>43</v>
      </c>
      <c r="P1499" s="6" t="s">
        <v>84</v>
      </c>
      <c r="Q1499" s="6" t="s">
        <v>51</v>
      </c>
      <c r="R1499" s="6" t="s">
        <v>96</v>
      </c>
      <c r="S1499" s="6" t="s">
        <v>97</v>
      </c>
      <c r="T1499" s="41">
        <v>2</v>
      </c>
      <c r="U1499" s="41">
        <v>2300000</v>
      </c>
      <c r="V1499" s="41">
        <f>T1499*U1499</f>
        <v>4600000</v>
      </c>
      <c r="W1499" s="41">
        <f>V1499*1.12</f>
        <v>5152000.0000000009</v>
      </c>
      <c r="X1499" s="6"/>
      <c r="Y1499" s="6">
        <v>2016</v>
      </c>
      <c r="Z1499" s="6" t="s">
        <v>686</v>
      </c>
    </row>
    <row r="1500" spans="1:26" ht="51" x14ac:dyDescent="0.2">
      <c r="A1500" s="6" t="s">
        <v>6198</v>
      </c>
      <c r="B1500" s="5" t="s">
        <v>32</v>
      </c>
      <c r="C1500" s="5" t="s">
        <v>5803</v>
      </c>
      <c r="D1500" s="5" t="s">
        <v>5804</v>
      </c>
      <c r="E1500" s="5" t="s">
        <v>6199</v>
      </c>
      <c r="F1500" s="5" t="s">
        <v>5806</v>
      </c>
      <c r="G1500" s="5" t="s">
        <v>6200</v>
      </c>
      <c r="H1500" s="5" t="s">
        <v>6201</v>
      </c>
      <c r="I1500" s="6" t="s">
        <v>47</v>
      </c>
      <c r="J1500" s="6">
        <v>0</v>
      </c>
      <c r="K1500" s="6">
        <v>430000000</v>
      </c>
      <c r="L1500" s="5" t="s">
        <v>40</v>
      </c>
      <c r="M1500" s="6" t="s">
        <v>94</v>
      </c>
      <c r="N1500" s="6" t="s">
        <v>73</v>
      </c>
      <c r="O1500" s="6" t="s">
        <v>43</v>
      </c>
      <c r="P1500" s="6" t="s">
        <v>1308</v>
      </c>
      <c r="Q1500" s="6" t="s">
        <v>51</v>
      </c>
      <c r="R1500" s="6" t="s">
        <v>96</v>
      </c>
      <c r="S1500" s="6" t="s">
        <v>97</v>
      </c>
      <c r="T1500" s="41">
        <v>1</v>
      </c>
      <c r="U1500" s="41">
        <v>1269000</v>
      </c>
      <c r="V1500" s="41">
        <f>T1500*U1500</f>
        <v>1269000</v>
      </c>
      <c r="W1500" s="41">
        <f>V1500*1.12</f>
        <v>1421280.0000000002</v>
      </c>
      <c r="X1500" s="6"/>
      <c r="Y1500" s="6">
        <v>2016</v>
      </c>
      <c r="Z1500" s="42"/>
    </row>
    <row r="1501" spans="1:26" ht="51" x14ac:dyDescent="0.2">
      <c r="A1501" s="6" t="s">
        <v>6202</v>
      </c>
      <c r="B1501" s="5" t="s">
        <v>32</v>
      </c>
      <c r="C1501" s="5" t="s">
        <v>5803</v>
      </c>
      <c r="D1501" s="5" t="s">
        <v>5804</v>
      </c>
      <c r="E1501" s="5" t="s">
        <v>6203</v>
      </c>
      <c r="F1501" s="5" t="s">
        <v>5806</v>
      </c>
      <c r="G1501" s="5" t="s">
        <v>6204</v>
      </c>
      <c r="H1501" s="5" t="s">
        <v>6205</v>
      </c>
      <c r="I1501" s="6" t="s">
        <v>47</v>
      </c>
      <c r="J1501" s="6">
        <v>0</v>
      </c>
      <c r="K1501" s="6">
        <v>430000000</v>
      </c>
      <c r="L1501" s="5" t="s">
        <v>40</v>
      </c>
      <c r="M1501" s="6" t="s">
        <v>94</v>
      </c>
      <c r="N1501" s="6" t="s">
        <v>73</v>
      </c>
      <c r="O1501" s="6" t="s">
        <v>43</v>
      </c>
      <c r="P1501" s="6" t="s">
        <v>1308</v>
      </c>
      <c r="Q1501" s="6" t="s">
        <v>51</v>
      </c>
      <c r="R1501" s="6" t="s">
        <v>96</v>
      </c>
      <c r="S1501" s="6" t="s">
        <v>97</v>
      </c>
      <c r="T1501" s="41">
        <v>1</v>
      </c>
      <c r="U1501" s="41">
        <v>1660500</v>
      </c>
      <c r="V1501" s="41">
        <f>T1501*U1501</f>
        <v>1660500</v>
      </c>
      <c r="W1501" s="41">
        <f>V1501*1.12</f>
        <v>1859760.0000000002</v>
      </c>
      <c r="X1501" s="6"/>
      <c r="Y1501" s="6">
        <v>2016</v>
      </c>
      <c r="Z1501" s="42"/>
    </row>
    <row r="1502" spans="1:26" ht="51" x14ac:dyDescent="0.2">
      <c r="A1502" s="6" t="s">
        <v>6206</v>
      </c>
      <c r="B1502" s="5" t="s">
        <v>32</v>
      </c>
      <c r="C1502" s="5" t="s">
        <v>1109</v>
      </c>
      <c r="D1502" s="12" t="s">
        <v>1110</v>
      </c>
      <c r="E1502" s="5" t="s">
        <v>6207</v>
      </c>
      <c r="F1502" s="12" t="s">
        <v>1112</v>
      </c>
      <c r="G1502" s="5" t="s">
        <v>6208</v>
      </c>
      <c r="H1502" s="5" t="s">
        <v>6209</v>
      </c>
      <c r="I1502" s="6" t="s">
        <v>60</v>
      </c>
      <c r="J1502" s="6">
        <v>0</v>
      </c>
      <c r="K1502" s="6">
        <v>430000000</v>
      </c>
      <c r="L1502" s="5" t="s">
        <v>40</v>
      </c>
      <c r="M1502" s="6" t="s">
        <v>94</v>
      </c>
      <c r="N1502" s="6" t="s">
        <v>42</v>
      </c>
      <c r="O1502" s="6" t="s">
        <v>43</v>
      </c>
      <c r="P1502" s="6" t="s">
        <v>84</v>
      </c>
      <c r="Q1502" s="6" t="s">
        <v>51</v>
      </c>
      <c r="R1502" s="6" t="s">
        <v>96</v>
      </c>
      <c r="S1502" s="6" t="s">
        <v>97</v>
      </c>
      <c r="T1502" s="41">
        <v>50</v>
      </c>
      <c r="U1502" s="41">
        <v>27000</v>
      </c>
      <c r="V1502" s="41"/>
      <c r="W1502" s="41"/>
      <c r="X1502" s="6"/>
      <c r="Y1502" s="6">
        <v>2016</v>
      </c>
      <c r="Z1502" s="6"/>
    </row>
    <row r="1503" spans="1:26" ht="51" x14ac:dyDescent="0.2">
      <c r="A1503" s="6" t="s">
        <v>6210</v>
      </c>
      <c r="B1503" s="5" t="s">
        <v>32</v>
      </c>
      <c r="C1503" s="5" t="s">
        <v>1109</v>
      </c>
      <c r="D1503" s="12" t="s">
        <v>1110</v>
      </c>
      <c r="E1503" s="5" t="s">
        <v>6207</v>
      </c>
      <c r="F1503" s="12" t="s">
        <v>1112</v>
      </c>
      <c r="G1503" s="5" t="s">
        <v>6208</v>
      </c>
      <c r="H1503" s="5" t="s">
        <v>6209</v>
      </c>
      <c r="I1503" s="6" t="s">
        <v>60</v>
      </c>
      <c r="J1503" s="6">
        <v>0</v>
      </c>
      <c r="K1503" s="6">
        <v>430000000</v>
      </c>
      <c r="L1503" s="5" t="s">
        <v>40</v>
      </c>
      <c r="M1503" s="6" t="s">
        <v>685</v>
      </c>
      <c r="N1503" s="6" t="s">
        <v>42</v>
      </c>
      <c r="O1503" s="6" t="s">
        <v>43</v>
      </c>
      <c r="P1503" s="6" t="s">
        <v>84</v>
      </c>
      <c r="Q1503" s="6" t="s">
        <v>51</v>
      </c>
      <c r="R1503" s="6" t="s">
        <v>96</v>
      </c>
      <c r="S1503" s="6" t="s">
        <v>97</v>
      </c>
      <c r="T1503" s="41">
        <v>50</v>
      </c>
      <c r="U1503" s="41">
        <v>27000</v>
      </c>
      <c r="V1503" s="41">
        <f>T1503*U1503</f>
        <v>1350000</v>
      </c>
      <c r="W1503" s="41">
        <f>V1503*1.12</f>
        <v>1512000.0000000002</v>
      </c>
      <c r="X1503" s="6"/>
      <c r="Y1503" s="6">
        <v>2016</v>
      </c>
      <c r="Z1503" s="6" t="s">
        <v>686</v>
      </c>
    </row>
    <row r="1504" spans="1:26" ht="51" x14ac:dyDescent="0.2">
      <c r="A1504" s="6" t="s">
        <v>6211</v>
      </c>
      <c r="B1504" s="5" t="s">
        <v>32</v>
      </c>
      <c r="C1504" s="5" t="s">
        <v>1109</v>
      </c>
      <c r="D1504" s="12" t="s">
        <v>1110</v>
      </c>
      <c r="E1504" s="5" t="s">
        <v>6212</v>
      </c>
      <c r="F1504" s="12" t="s">
        <v>1112</v>
      </c>
      <c r="G1504" s="5" t="s">
        <v>6213</v>
      </c>
      <c r="H1504" s="5" t="s">
        <v>6214</v>
      </c>
      <c r="I1504" s="6" t="s">
        <v>60</v>
      </c>
      <c r="J1504" s="6">
        <v>0</v>
      </c>
      <c r="K1504" s="6">
        <v>430000000</v>
      </c>
      <c r="L1504" s="5" t="s">
        <v>40</v>
      </c>
      <c r="M1504" s="6" t="s">
        <v>94</v>
      </c>
      <c r="N1504" s="6" t="s">
        <v>42</v>
      </c>
      <c r="O1504" s="6" t="s">
        <v>43</v>
      </c>
      <c r="P1504" s="6" t="s">
        <v>84</v>
      </c>
      <c r="Q1504" s="6" t="s">
        <v>51</v>
      </c>
      <c r="R1504" s="6" t="s">
        <v>96</v>
      </c>
      <c r="S1504" s="6" t="s">
        <v>97</v>
      </c>
      <c r="T1504" s="41">
        <v>10</v>
      </c>
      <c r="U1504" s="41">
        <v>114750</v>
      </c>
      <c r="V1504" s="41"/>
      <c r="W1504" s="41"/>
      <c r="X1504" s="6"/>
      <c r="Y1504" s="6">
        <v>2016</v>
      </c>
      <c r="Z1504" s="6"/>
    </row>
    <row r="1505" spans="1:26" ht="51" x14ac:dyDescent="0.2">
      <c r="A1505" s="6" t="s">
        <v>6215</v>
      </c>
      <c r="B1505" s="5" t="s">
        <v>32</v>
      </c>
      <c r="C1505" s="5" t="s">
        <v>1109</v>
      </c>
      <c r="D1505" s="12" t="s">
        <v>1110</v>
      </c>
      <c r="E1505" s="5" t="s">
        <v>6212</v>
      </c>
      <c r="F1505" s="12" t="s">
        <v>1112</v>
      </c>
      <c r="G1505" s="5" t="s">
        <v>6213</v>
      </c>
      <c r="H1505" s="5" t="s">
        <v>6214</v>
      </c>
      <c r="I1505" s="6" t="s">
        <v>60</v>
      </c>
      <c r="J1505" s="6">
        <v>0</v>
      </c>
      <c r="K1505" s="6">
        <v>430000000</v>
      </c>
      <c r="L1505" s="5" t="s">
        <v>40</v>
      </c>
      <c r="M1505" s="6" t="s">
        <v>685</v>
      </c>
      <c r="N1505" s="6" t="s">
        <v>42</v>
      </c>
      <c r="O1505" s="6" t="s">
        <v>43</v>
      </c>
      <c r="P1505" s="6" t="s">
        <v>84</v>
      </c>
      <c r="Q1505" s="6" t="s">
        <v>51</v>
      </c>
      <c r="R1505" s="6" t="s">
        <v>96</v>
      </c>
      <c r="S1505" s="6" t="s">
        <v>97</v>
      </c>
      <c r="T1505" s="41">
        <v>10</v>
      </c>
      <c r="U1505" s="41">
        <v>114750</v>
      </c>
      <c r="V1505" s="41">
        <f>T1505*U1505</f>
        <v>1147500</v>
      </c>
      <c r="W1505" s="41">
        <f>V1505*1.12</f>
        <v>1285200.0000000002</v>
      </c>
      <c r="X1505" s="6"/>
      <c r="Y1505" s="6">
        <v>2016</v>
      </c>
      <c r="Z1505" s="6" t="s">
        <v>686</v>
      </c>
    </row>
    <row r="1506" spans="1:26" ht="51" x14ac:dyDescent="0.2">
      <c r="A1506" s="6" t="s">
        <v>6216</v>
      </c>
      <c r="B1506" s="5" t="s">
        <v>32</v>
      </c>
      <c r="C1506" s="5" t="s">
        <v>6217</v>
      </c>
      <c r="D1506" s="5" t="s">
        <v>6218</v>
      </c>
      <c r="E1506" s="5" t="s">
        <v>1219</v>
      </c>
      <c r="F1506" s="5" t="s">
        <v>6219</v>
      </c>
      <c r="G1506" s="5" t="s">
        <v>6220</v>
      </c>
      <c r="H1506" s="5" t="s">
        <v>6221</v>
      </c>
      <c r="I1506" s="6" t="s">
        <v>47</v>
      </c>
      <c r="J1506" s="6">
        <v>0</v>
      </c>
      <c r="K1506" s="6">
        <v>430000000</v>
      </c>
      <c r="L1506" s="5" t="s">
        <v>40</v>
      </c>
      <c r="M1506" s="6" t="s">
        <v>94</v>
      </c>
      <c r="N1506" s="6" t="s">
        <v>42</v>
      </c>
      <c r="O1506" s="6" t="s">
        <v>43</v>
      </c>
      <c r="P1506" s="6" t="s">
        <v>84</v>
      </c>
      <c r="Q1506" s="6" t="s">
        <v>51</v>
      </c>
      <c r="R1506" s="6" t="s">
        <v>96</v>
      </c>
      <c r="S1506" s="6" t="s">
        <v>97</v>
      </c>
      <c r="T1506" s="41">
        <v>20</v>
      </c>
      <c r="U1506" s="41">
        <v>53000</v>
      </c>
      <c r="V1506" s="41"/>
      <c r="W1506" s="41"/>
      <c r="X1506" s="6"/>
      <c r="Y1506" s="6">
        <v>2016</v>
      </c>
      <c r="Z1506" s="5"/>
    </row>
    <row r="1507" spans="1:26" ht="51" x14ac:dyDescent="0.2">
      <c r="A1507" s="6" t="s">
        <v>6222</v>
      </c>
      <c r="B1507" s="5" t="s">
        <v>32</v>
      </c>
      <c r="C1507" s="5" t="s">
        <v>6217</v>
      </c>
      <c r="D1507" s="5" t="s">
        <v>6218</v>
      </c>
      <c r="E1507" s="5" t="s">
        <v>1219</v>
      </c>
      <c r="F1507" s="5" t="s">
        <v>6219</v>
      </c>
      <c r="G1507" s="5" t="s">
        <v>6220</v>
      </c>
      <c r="H1507" s="5" t="s">
        <v>6221</v>
      </c>
      <c r="I1507" s="6" t="s">
        <v>47</v>
      </c>
      <c r="J1507" s="6">
        <v>0</v>
      </c>
      <c r="K1507" s="6">
        <v>430000000</v>
      </c>
      <c r="L1507" s="5" t="s">
        <v>40</v>
      </c>
      <c r="M1507" s="6" t="s">
        <v>591</v>
      </c>
      <c r="N1507" s="6" t="s">
        <v>42</v>
      </c>
      <c r="O1507" s="6" t="s">
        <v>43</v>
      </c>
      <c r="P1507" s="6" t="s">
        <v>84</v>
      </c>
      <c r="Q1507" s="6" t="s">
        <v>51</v>
      </c>
      <c r="R1507" s="6" t="s">
        <v>96</v>
      </c>
      <c r="S1507" s="6" t="s">
        <v>97</v>
      </c>
      <c r="T1507" s="41">
        <v>4</v>
      </c>
      <c r="U1507" s="41">
        <v>165936</v>
      </c>
      <c r="V1507" s="41">
        <f>T1507*U1507</f>
        <v>663744</v>
      </c>
      <c r="W1507" s="41">
        <f>V1507*1.12</f>
        <v>743393.28000000003</v>
      </c>
      <c r="X1507" s="6"/>
      <c r="Y1507" s="6">
        <v>2016</v>
      </c>
      <c r="Z1507" s="6" t="s">
        <v>567</v>
      </c>
    </row>
    <row r="1508" spans="1:26" ht="51" x14ac:dyDescent="0.2">
      <c r="A1508" s="6" t="s">
        <v>6223</v>
      </c>
      <c r="B1508" s="5" t="s">
        <v>32</v>
      </c>
      <c r="C1508" s="5" t="s">
        <v>6217</v>
      </c>
      <c r="D1508" s="5" t="s">
        <v>6218</v>
      </c>
      <c r="E1508" s="5" t="s">
        <v>1219</v>
      </c>
      <c r="F1508" s="5" t="s">
        <v>6219</v>
      </c>
      <c r="G1508" s="5" t="s">
        <v>6224</v>
      </c>
      <c r="H1508" s="5" t="s">
        <v>6225</v>
      </c>
      <c r="I1508" s="6" t="s">
        <v>47</v>
      </c>
      <c r="J1508" s="6">
        <v>0</v>
      </c>
      <c r="K1508" s="6">
        <v>430000000</v>
      </c>
      <c r="L1508" s="5" t="s">
        <v>40</v>
      </c>
      <c r="M1508" s="6" t="s">
        <v>94</v>
      </c>
      <c r="N1508" s="6" t="s">
        <v>42</v>
      </c>
      <c r="O1508" s="6" t="s">
        <v>43</v>
      </c>
      <c r="P1508" s="6" t="s">
        <v>84</v>
      </c>
      <c r="Q1508" s="6" t="s">
        <v>51</v>
      </c>
      <c r="R1508" s="6" t="s">
        <v>96</v>
      </c>
      <c r="S1508" s="6" t="s">
        <v>97</v>
      </c>
      <c r="T1508" s="41">
        <v>10</v>
      </c>
      <c r="U1508" s="41">
        <v>67700</v>
      </c>
      <c r="V1508" s="41"/>
      <c r="W1508" s="41"/>
      <c r="X1508" s="6"/>
      <c r="Y1508" s="6">
        <v>2016</v>
      </c>
      <c r="Z1508" s="5"/>
    </row>
    <row r="1509" spans="1:26" ht="51" x14ac:dyDescent="0.2">
      <c r="A1509" s="6" t="s">
        <v>6226</v>
      </c>
      <c r="B1509" s="5" t="s">
        <v>32</v>
      </c>
      <c r="C1509" s="5" t="s">
        <v>6217</v>
      </c>
      <c r="D1509" s="5" t="s">
        <v>6218</v>
      </c>
      <c r="E1509" s="5" t="s">
        <v>1219</v>
      </c>
      <c r="F1509" s="5" t="s">
        <v>6219</v>
      </c>
      <c r="G1509" s="5" t="s">
        <v>6224</v>
      </c>
      <c r="H1509" s="5" t="s">
        <v>6225</v>
      </c>
      <c r="I1509" s="6" t="s">
        <v>47</v>
      </c>
      <c r="J1509" s="6">
        <v>0</v>
      </c>
      <c r="K1509" s="6">
        <v>430000000</v>
      </c>
      <c r="L1509" s="5" t="s">
        <v>40</v>
      </c>
      <c r="M1509" s="6" t="s">
        <v>591</v>
      </c>
      <c r="N1509" s="6" t="s">
        <v>42</v>
      </c>
      <c r="O1509" s="6" t="s">
        <v>43</v>
      </c>
      <c r="P1509" s="6" t="s">
        <v>84</v>
      </c>
      <c r="Q1509" s="6" t="s">
        <v>51</v>
      </c>
      <c r="R1509" s="6" t="s">
        <v>96</v>
      </c>
      <c r="S1509" s="6" t="s">
        <v>97</v>
      </c>
      <c r="T1509" s="41">
        <v>4</v>
      </c>
      <c r="U1509" s="41">
        <v>115320</v>
      </c>
      <c r="V1509" s="41">
        <f>T1509*U1509</f>
        <v>461280</v>
      </c>
      <c r="W1509" s="41">
        <f>V1509*1.12</f>
        <v>516633.60000000003</v>
      </c>
      <c r="X1509" s="6"/>
      <c r="Y1509" s="6">
        <v>2016</v>
      </c>
      <c r="Z1509" s="6" t="s">
        <v>567</v>
      </c>
    </row>
    <row r="1510" spans="1:26" ht="51" x14ac:dyDescent="0.2">
      <c r="A1510" s="6" t="s">
        <v>6227</v>
      </c>
      <c r="B1510" s="5" t="s">
        <v>32</v>
      </c>
      <c r="C1510" s="5" t="s">
        <v>6217</v>
      </c>
      <c r="D1510" s="5" t="s">
        <v>6218</v>
      </c>
      <c r="E1510" s="5" t="s">
        <v>1219</v>
      </c>
      <c r="F1510" s="5" t="s">
        <v>6219</v>
      </c>
      <c r="G1510" s="5" t="s">
        <v>6228</v>
      </c>
      <c r="H1510" s="5" t="s">
        <v>6229</v>
      </c>
      <c r="I1510" s="6" t="s">
        <v>47</v>
      </c>
      <c r="J1510" s="6">
        <v>0</v>
      </c>
      <c r="K1510" s="6">
        <v>430000000</v>
      </c>
      <c r="L1510" s="5" t="s">
        <v>40</v>
      </c>
      <c r="M1510" s="6" t="s">
        <v>94</v>
      </c>
      <c r="N1510" s="6" t="s">
        <v>42</v>
      </c>
      <c r="O1510" s="6" t="s">
        <v>43</v>
      </c>
      <c r="P1510" s="6" t="s">
        <v>84</v>
      </c>
      <c r="Q1510" s="6" t="s">
        <v>51</v>
      </c>
      <c r="R1510" s="6" t="s">
        <v>96</v>
      </c>
      <c r="S1510" s="6" t="s">
        <v>97</v>
      </c>
      <c r="T1510" s="41">
        <v>10</v>
      </c>
      <c r="U1510" s="41">
        <v>44000</v>
      </c>
      <c r="V1510" s="41">
        <f>T1510*U1510</f>
        <v>440000</v>
      </c>
      <c r="W1510" s="41">
        <f>V1510*1.12</f>
        <v>492800.00000000006</v>
      </c>
      <c r="X1510" s="6"/>
      <c r="Y1510" s="6">
        <v>2016</v>
      </c>
      <c r="Z1510" s="42"/>
    </row>
    <row r="1511" spans="1:26" ht="51" x14ac:dyDescent="0.2">
      <c r="A1511" s="6" t="s">
        <v>6230</v>
      </c>
      <c r="B1511" s="5" t="s">
        <v>32</v>
      </c>
      <c r="C1511" s="5" t="s">
        <v>6217</v>
      </c>
      <c r="D1511" s="5" t="s">
        <v>6218</v>
      </c>
      <c r="E1511" s="5" t="s">
        <v>1219</v>
      </c>
      <c r="F1511" s="5" t="s">
        <v>6219</v>
      </c>
      <c r="G1511" s="5" t="s">
        <v>6231</v>
      </c>
      <c r="H1511" s="5" t="s">
        <v>6232</v>
      </c>
      <c r="I1511" s="6" t="s">
        <v>47</v>
      </c>
      <c r="J1511" s="6">
        <v>0</v>
      </c>
      <c r="K1511" s="6">
        <v>430000000</v>
      </c>
      <c r="L1511" s="5" t="s">
        <v>40</v>
      </c>
      <c r="M1511" s="6" t="s">
        <v>94</v>
      </c>
      <c r="N1511" s="6" t="s">
        <v>42</v>
      </c>
      <c r="O1511" s="6" t="s">
        <v>43</v>
      </c>
      <c r="P1511" s="6" t="s">
        <v>84</v>
      </c>
      <c r="Q1511" s="6" t="s">
        <v>51</v>
      </c>
      <c r="R1511" s="6" t="s">
        <v>96</v>
      </c>
      <c r="S1511" s="6" t="s">
        <v>97</v>
      </c>
      <c r="T1511" s="41">
        <v>10</v>
      </c>
      <c r="U1511" s="41">
        <v>90870</v>
      </c>
      <c r="V1511" s="41">
        <f>T1511*U1511</f>
        <v>908700</v>
      </c>
      <c r="W1511" s="41">
        <f>V1511*1.12</f>
        <v>1017744.0000000001</v>
      </c>
      <c r="X1511" s="6"/>
      <c r="Y1511" s="6">
        <v>2016</v>
      </c>
      <c r="Z1511" s="42"/>
    </row>
    <row r="1512" spans="1:26" ht="51" x14ac:dyDescent="0.2">
      <c r="A1512" s="6" t="s">
        <v>6233</v>
      </c>
      <c r="B1512" s="5" t="s">
        <v>32</v>
      </c>
      <c r="C1512" s="5" t="s">
        <v>6217</v>
      </c>
      <c r="D1512" s="5" t="s">
        <v>6218</v>
      </c>
      <c r="E1512" s="5" t="s">
        <v>1219</v>
      </c>
      <c r="F1512" s="5" t="s">
        <v>6219</v>
      </c>
      <c r="G1512" s="5" t="s">
        <v>6234</v>
      </c>
      <c r="H1512" s="5" t="s">
        <v>6235</v>
      </c>
      <c r="I1512" s="6" t="s">
        <v>47</v>
      </c>
      <c r="J1512" s="6">
        <v>0</v>
      </c>
      <c r="K1512" s="6">
        <v>430000000</v>
      </c>
      <c r="L1512" s="5" t="s">
        <v>40</v>
      </c>
      <c r="M1512" s="6" t="s">
        <v>94</v>
      </c>
      <c r="N1512" s="6" t="s">
        <v>42</v>
      </c>
      <c r="O1512" s="6" t="s">
        <v>43</v>
      </c>
      <c r="P1512" s="6" t="s">
        <v>84</v>
      </c>
      <c r="Q1512" s="6" t="s">
        <v>51</v>
      </c>
      <c r="R1512" s="6" t="s">
        <v>96</v>
      </c>
      <c r="S1512" s="6" t="s">
        <v>97</v>
      </c>
      <c r="T1512" s="41">
        <v>20</v>
      </c>
      <c r="U1512" s="41">
        <v>19300</v>
      </c>
      <c r="V1512" s="41"/>
      <c r="W1512" s="41"/>
      <c r="X1512" s="6"/>
      <c r="Y1512" s="6">
        <v>2016</v>
      </c>
      <c r="Z1512" s="5"/>
    </row>
    <row r="1513" spans="1:26" ht="51" x14ac:dyDescent="0.2">
      <c r="A1513" s="6" t="s">
        <v>6236</v>
      </c>
      <c r="B1513" s="5" t="s">
        <v>32</v>
      </c>
      <c r="C1513" s="5" t="s">
        <v>6217</v>
      </c>
      <c r="D1513" s="5" t="s">
        <v>6218</v>
      </c>
      <c r="E1513" s="5" t="s">
        <v>1219</v>
      </c>
      <c r="F1513" s="5" t="s">
        <v>6219</v>
      </c>
      <c r="G1513" s="5" t="s">
        <v>6234</v>
      </c>
      <c r="H1513" s="5" t="s">
        <v>6235</v>
      </c>
      <c r="I1513" s="6" t="s">
        <v>47</v>
      </c>
      <c r="J1513" s="6">
        <v>0</v>
      </c>
      <c r="K1513" s="6">
        <v>430000000</v>
      </c>
      <c r="L1513" s="5" t="s">
        <v>40</v>
      </c>
      <c r="M1513" s="6" t="s">
        <v>591</v>
      </c>
      <c r="N1513" s="6" t="s">
        <v>42</v>
      </c>
      <c r="O1513" s="6" t="s">
        <v>43</v>
      </c>
      <c r="P1513" s="6" t="s">
        <v>84</v>
      </c>
      <c r="Q1513" s="6" t="s">
        <v>51</v>
      </c>
      <c r="R1513" s="6" t="s">
        <v>96</v>
      </c>
      <c r="S1513" s="6" t="s">
        <v>97</v>
      </c>
      <c r="T1513" s="41">
        <v>5</v>
      </c>
      <c r="U1513" s="41">
        <v>80052</v>
      </c>
      <c r="V1513" s="41">
        <f>T1513*U1513</f>
        <v>400260</v>
      </c>
      <c r="W1513" s="41">
        <f>V1513*1.12</f>
        <v>448291.20000000007</v>
      </c>
      <c r="X1513" s="6"/>
      <c r="Y1513" s="6">
        <v>2016</v>
      </c>
      <c r="Z1513" s="6" t="s">
        <v>567</v>
      </c>
    </row>
    <row r="1514" spans="1:26" ht="51" x14ac:dyDescent="0.2">
      <c r="A1514" s="6" t="s">
        <v>6237</v>
      </c>
      <c r="B1514" s="5" t="s">
        <v>32</v>
      </c>
      <c r="C1514" s="5" t="s">
        <v>6238</v>
      </c>
      <c r="D1514" s="5" t="s">
        <v>6239</v>
      </c>
      <c r="E1514" s="5" t="s">
        <v>6240</v>
      </c>
      <c r="F1514" s="5" t="s">
        <v>6241</v>
      </c>
      <c r="G1514" s="5" t="s">
        <v>6240</v>
      </c>
      <c r="H1514" s="5" t="s">
        <v>6242</v>
      </c>
      <c r="I1514" s="6" t="s">
        <v>47</v>
      </c>
      <c r="J1514" s="6">
        <v>0</v>
      </c>
      <c r="K1514" s="6">
        <v>430000000</v>
      </c>
      <c r="L1514" s="5" t="s">
        <v>40</v>
      </c>
      <c r="M1514" s="6" t="s">
        <v>41</v>
      </c>
      <c r="N1514" s="6" t="s">
        <v>73</v>
      </c>
      <c r="O1514" s="6" t="s">
        <v>43</v>
      </c>
      <c r="P1514" s="6" t="s">
        <v>84</v>
      </c>
      <c r="Q1514" s="6" t="s">
        <v>51</v>
      </c>
      <c r="R1514" s="6">
        <v>166</v>
      </c>
      <c r="S1514" s="6" t="s">
        <v>152</v>
      </c>
      <c r="T1514" s="41">
        <v>30000</v>
      </c>
      <c r="U1514" s="41">
        <v>404</v>
      </c>
      <c r="V1514" s="41">
        <f>T1514*U1514</f>
        <v>12120000</v>
      </c>
      <c r="W1514" s="41">
        <f>V1514*1.12</f>
        <v>13574400.000000002</v>
      </c>
      <c r="X1514" s="6"/>
      <c r="Y1514" s="6">
        <v>2016</v>
      </c>
      <c r="Z1514" s="42"/>
    </row>
    <row r="1515" spans="1:26" ht="51" x14ac:dyDescent="0.2">
      <c r="A1515" s="6" t="s">
        <v>6243</v>
      </c>
      <c r="B1515" s="5" t="s">
        <v>32</v>
      </c>
      <c r="C1515" s="5" t="s">
        <v>4776</v>
      </c>
      <c r="D1515" s="12" t="s">
        <v>2304</v>
      </c>
      <c r="E1515" s="5" t="s">
        <v>6244</v>
      </c>
      <c r="F1515" s="12" t="s">
        <v>4778</v>
      </c>
      <c r="G1515" s="5" t="s">
        <v>6244</v>
      </c>
      <c r="H1515" s="5" t="s">
        <v>6245</v>
      </c>
      <c r="I1515" s="6" t="s">
        <v>47</v>
      </c>
      <c r="J1515" s="6">
        <v>0</v>
      </c>
      <c r="K1515" s="6">
        <v>430000000</v>
      </c>
      <c r="L1515" s="5" t="s">
        <v>40</v>
      </c>
      <c r="M1515" s="6" t="s">
        <v>41</v>
      </c>
      <c r="N1515" s="6" t="s">
        <v>73</v>
      </c>
      <c r="O1515" s="6" t="s">
        <v>43</v>
      </c>
      <c r="P1515" s="6" t="s">
        <v>84</v>
      </c>
      <c r="Q1515" s="6" t="s">
        <v>51</v>
      </c>
      <c r="R1515" s="6" t="s">
        <v>75</v>
      </c>
      <c r="S1515" s="6" t="s">
        <v>76</v>
      </c>
      <c r="T1515" s="41">
        <v>10</v>
      </c>
      <c r="U1515" s="45">
        <v>27500759.34</v>
      </c>
      <c r="V1515" s="44"/>
      <c r="W1515" s="44"/>
      <c r="X1515" s="6"/>
      <c r="Y1515" s="6">
        <v>2016</v>
      </c>
      <c r="Z1515" s="42"/>
    </row>
    <row r="1516" spans="1:26" ht="51" x14ac:dyDescent="0.2">
      <c r="A1516" s="6" t="s">
        <v>6246</v>
      </c>
      <c r="B1516" s="5" t="s">
        <v>32</v>
      </c>
      <c r="C1516" s="5" t="s">
        <v>4776</v>
      </c>
      <c r="D1516" s="12" t="s">
        <v>2304</v>
      </c>
      <c r="E1516" s="5" t="s">
        <v>6244</v>
      </c>
      <c r="F1516" s="12" t="s">
        <v>4778</v>
      </c>
      <c r="G1516" s="5" t="s">
        <v>6244</v>
      </c>
      <c r="H1516" s="5" t="s">
        <v>6245</v>
      </c>
      <c r="I1516" s="6" t="s">
        <v>47</v>
      </c>
      <c r="J1516" s="6">
        <v>0</v>
      </c>
      <c r="K1516" s="6">
        <v>430000000</v>
      </c>
      <c r="L1516" s="5" t="s">
        <v>40</v>
      </c>
      <c r="M1516" s="6" t="s">
        <v>6247</v>
      </c>
      <c r="N1516" s="6" t="s">
        <v>73</v>
      </c>
      <c r="O1516" s="6" t="s">
        <v>43</v>
      </c>
      <c r="P1516" s="6" t="s">
        <v>84</v>
      </c>
      <c r="Q1516" s="6" t="s">
        <v>51</v>
      </c>
      <c r="R1516" s="6" t="s">
        <v>75</v>
      </c>
      <c r="S1516" s="6" t="s">
        <v>76</v>
      </c>
      <c r="T1516" s="41">
        <v>8</v>
      </c>
      <c r="U1516" s="45">
        <v>27500759.34</v>
      </c>
      <c r="V1516" s="44">
        <f>T1516*U1516</f>
        <v>220006074.72</v>
      </c>
      <c r="W1516" s="44">
        <f>V1516*1.12</f>
        <v>246406803.68640003</v>
      </c>
      <c r="X1516" s="6"/>
      <c r="Y1516" s="6">
        <v>2016</v>
      </c>
      <c r="Z1516" s="6" t="s">
        <v>592</v>
      </c>
    </row>
    <row r="1517" spans="1:26" ht="51" x14ac:dyDescent="0.2">
      <c r="A1517" s="6" t="s">
        <v>6248</v>
      </c>
      <c r="B1517" s="5" t="s">
        <v>32</v>
      </c>
      <c r="C1517" s="5" t="s">
        <v>6249</v>
      </c>
      <c r="D1517" s="5" t="s">
        <v>6250</v>
      </c>
      <c r="E1517" s="5" t="s">
        <v>6251</v>
      </c>
      <c r="F1517" s="5" t="s">
        <v>6252</v>
      </c>
      <c r="G1517" s="5" t="s">
        <v>6251</v>
      </c>
      <c r="H1517" s="5" t="s">
        <v>6253</v>
      </c>
      <c r="I1517" s="6" t="s">
        <v>47</v>
      </c>
      <c r="J1517" s="6">
        <v>65</v>
      </c>
      <c r="K1517" s="6">
        <v>430000000</v>
      </c>
      <c r="L1517" s="5" t="s">
        <v>40</v>
      </c>
      <c r="M1517" s="6" t="s">
        <v>41</v>
      </c>
      <c r="N1517" s="6" t="s">
        <v>73</v>
      </c>
      <c r="O1517" s="6" t="s">
        <v>43</v>
      </c>
      <c r="P1517" s="6" t="s">
        <v>84</v>
      </c>
      <c r="Q1517" s="6" t="s">
        <v>45</v>
      </c>
      <c r="R1517" s="6" t="s">
        <v>85</v>
      </c>
      <c r="S1517" s="6" t="s">
        <v>86</v>
      </c>
      <c r="T1517" s="41">
        <v>16000</v>
      </c>
      <c r="U1517" s="41">
        <v>3051</v>
      </c>
      <c r="V1517" s="41">
        <f>T1517*U1517</f>
        <v>48816000</v>
      </c>
      <c r="W1517" s="41">
        <f>V1517*1.12</f>
        <v>54673920.000000007</v>
      </c>
      <c r="X1517" s="6" t="s">
        <v>47</v>
      </c>
      <c r="Y1517" s="6">
        <v>2016</v>
      </c>
      <c r="Z1517" s="42"/>
    </row>
    <row r="1518" spans="1:26" ht="51" x14ac:dyDescent="0.2">
      <c r="A1518" s="6" t="s">
        <v>6254</v>
      </c>
      <c r="B1518" s="5" t="s">
        <v>32</v>
      </c>
      <c r="C1518" s="5" t="s">
        <v>6249</v>
      </c>
      <c r="D1518" s="5" t="s">
        <v>6250</v>
      </c>
      <c r="E1518" s="5" t="s">
        <v>6255</v>
      </c>
      <c r="F1518" s="5" t="s">
        <v>6252</v>
      </c>
      <c r="G1518" s="5" t="s">
        <v>6255</v>
      </c>
      <c r="H1518" s="5" t="s">
        <v>6256</v>
      </c>
      <c r="I1518" s="6" t="s">
        <v>47</v>
      </c>
      <c r="J1518" s="6">
        <v>65</v>
      </c>
      <c r="K1518" s="6">
        <v>430000000</v>
      </c>
      <c r="L1518" s="5" t="s">
        <v>40</v>
      </c>
      <c r="M1518" s="6" t="s">
        <v>41</v>
      </c>
      <c r="N1518" s="6" t="s">
        <v>73</v>
      </c>
      <c r="O1518" s="6" t="s">
        <v>43</v>
      </c>
      <c r="P1518" s="6" t="s">
        <v>84</v>
      </c>
      <c r="Q1518" s="6" t="s">
        <v>45</v>
      </c>
      <c r="R1518" s="6" t="s">
        <v>85</v>
      </c>
      <c r="S1518" s="6" t="s">
        <v>86</v>
      </c>
      <c r="T1518" s="41">
        <v>24000</v>
      </c>
      <c r="U1518" s="41">
        <v>3645</v>
      </c>
      <c r="V1518" s="41"/>
      <c r="W1518" s="41"/>
      <c r="X1518" s="6" t="s">
        <v>47</v>
      </c>
      <c r="Y1518" s="6">
        <v>2016</v>
      </c>
      <c r="Z1518" s="6"/>
    </row>
    <row r="1519" spans="1:26" ht="51" x14ac:dyDescent="0.2">
      <c r="A1519" s="6" t="s">
        <v>6257</v>
      </c>
      <c r="B1519" s="5" t="s">
        <v>32</v>
      </c>
      <c r="C1519" s="5" t="s">
        <v>6249</v>
      </c>
      <c r="D1519" s="5" t="s">
        <v>6250</v>
      </c>
      <c r="E1519" s="5" t="s">
        <v>6255</v>
      </c>
      <c r="F1519" s="5" t="s">
        <v>6252</v>
      </c>
      <c r="G1519" s="5" t="s">
        <v>6255</v>
      </c>
      <c r="H1519" s="5" t="s">
        <v>6256</v>
      </c>
      <c r="I1519" s="6" t="s">
        <v>47</v>
      </c>
      <c r="J1519" s="6">
        <v>65</v>
      </c>
      <c r="K1519" s="6">
        <v>430000000</v>
      </c>
      <c r="L1519" s="5" t="s">
        <v>40</v>
      </c>
      <c r="M1519" s="6" t="s">
        <v>41</v>
      </c>
      <c r="N1519" s="6" t="s">
        <v>73</v>
      </c>
      <c r="O1519" s="6" t="s">
        <v>43</v>
      </c>
      <c r="P1519" s="6" t="s">
        <v>84</v>
      </c>
      <c r="Q1519" s="6" t="s">
        <v>45</v>
      </c>
      <c r="R1519" s="6" t="s">
        <v>85</v>
      </c>
      <c r="S1519" s="6" t="s">
        <v>86</v>
      </c>
      <c r="T1519" s="41">
        <v>24000</v>
      </c>
      <c r="U1519" s="41">
        <v>2382.5</v>
      </c>
      <c r="V1519" s="41">
        <f t="shared" ref="V1519:V1527" si="109">T1519*U1519</f>
        <v>57180000</v>
      </c>
      <c r="W1519" s="41">
        <f t="shared" ref="W1519:W1527" si="110">V1519*1.12</f>
        <v>64041600.000000007</v>
      </c>
      <c r="X1519" s="6" t="s">
        <v>47</v>
      </c>
      <c r="Y1519" s="6">
        <v>2016</v>
      </c>
      <c r="Z1519" s="6" t="s">
        <v>6258</v>
      </c>
    </row>
    <row r="1520" spans="1:26" ht="51" x14ac:dyDescent="0.2">
      <c r="A1520" s="6" t="s">
        <v>6259</v>
      </c>
      <c r="B1520" s="5" t="s">
        <v>32</v>
      </c>
      <c r="C1520" s="5" t="s">
        <v>6249</v>
      </c>
      <c r="D1520" s="5" t="s">
        <v>6250</v>
      </c>
      <c r="E1520" s="5" t="s">
        <v>6260</v>
      </c>
      <c r="F1520" s="5" t="s">
        <v>6252</v>
      </c>
      <c r="G1520" s="5" t="s">
        <v>6261</v>
      </c>
      <c r="H1520" s="5" t="s">
        <v>6262</v>
      </c>
      <c r="I1520" s="6" t="s">
        <v>47</v>
      </c>
      <c r="J1520" s="6">
        <v>65</v>
      </c>
      <c r="K1520" s="6">
        <v>430000000</v>
      </c>
      <c r="L1520" s="5" t="s">
        <v>40</v>
      </c>
      <c r="M1520" s="6" t="s">
        <v>41</v>
      </c>
      <c r="N1520" s="6" t="s">
        <v>73</v>
      </c>
      <c r="O1520" s="6" t="s">
        <v>43</v>
      </c>
      <c r="P1520" s="6" t="s">
        <v>84</v>
      </c>
      <c r="Q1520" s="6" t="s">
        <v>45</v>
      </c>
      <c r="R1520" s="6" t="s">
        <v>96</v>
      </c>
      <c r="S1520" s="6" t="s">
        <v>97</v>
      </c>
      <c r="T1520" s="41">
        <v>20</v>
      </c>
      <c r="U1520" s="41">
        <v>13014</v>
      </c>
      <c r="V1520" s="41">
        <f t="shared" si="109"/>
        <v>260280</v>
      </c>
      <c r="W1520" s="41">
        <f t="shared" si="110"/>
        <v>291513.60000000003</v>
      </c>
      <c r="X1520" s="6" t="s">
        <v>47</v>
      </c>
      <c r="Y1520" s="6">
        <v>2016</v>
      </c>
      <c r="Z1520" s="42"/>
    </row>
    <row r="1521" spans="1:26" ht="51" x14ac:dyDescent="0.2">
      <c r="A1521" s="6" t="s">
        <v>6263</v>
      </c>
      <c r="B1521" s="5" t="s">
        <v>32</v>
      </c>
      <c r="C1521" s="5" t="s">
        <v>6249</v>
      </c>
      <c r="D1521" s="5" t="s">
        <v>6250</v>
      </c>
      <c r="E1521" s="5" t="s">
        <v>6260</v>
      </c>
      <c r="F1521" s="5" t="s">
        <v>6252</v>
      </c>
      <c r="G1521" s="5" t="s">
        <v>6264</v>
      </c>
      <c r="H1521" s="5" t="s">
        <v>6265</v>
      </c>
      <c r="I1521" s="6" t="s">
        <v>47</v>
      </c>
      <c r="J1521" s="6">
        <v>65</v>
      </c>
      <c r="K1521" s="6">
        <v>430000000</v>
      </c>
      <c r="L1521" s="5" t="s">
        <v>40</v>
      </c>
      <c r="M1521" s="6" t="s">
        <v>41</v>
      </c>
      <c r="N1521" s="6" t="s">
        <v>73</v>
      </c>
      <c r="O1521" s="6" t="s">
        <v>43</v>
      </c>
      <c r="P1521" s="6" t="s">
        <v>84</v>
      </c>
      <c r="Q1521" s="6" t="s">
        <v>45</v>
      </c>
      <c r="R1521" s="6" t="s">
        <v>96</v>
      </c>
      <c r="S1521" s="6" t="s">
        <v>97</v>
      </c>
      <c r="T1521" s="41">
        <v>20</v>
      </c>
      <c r="U1521" s="41">
        <v>13446</v>
      </c>
      <c r="V1521" s="41">
        <f t="shared" si="109"/>
        <v>268920</v>
      </c>
      <c r="W1521" s="41">
        <f t="shared" si="110"/>
        <v>301190.40000000002</v>
      </c>
      <c r="X1521" s="6" t="s">
        <v>47</v>
      </c>
      <c r="Y1521" s="6">
        <v>2016</v>
      </c>
      <c r="Z1521" s="42"/>
    </row>
    <row r="1522" spans="1:26" ht="51" x14ac:dyDescent="0.2">
      <c r="A1522" s="6" t="s">
        <v>6266</v>
      </c>
      <c r="B1522" s="5" t="s">
        <v>32</v>
      </c>
      <c r="C1522" s="5" t="s">
        <v>6249</v>
      </c>
      <c r="D1522" s="5" t="s">
        <v>6250</v>
      </c>
      <c r="E1522" s="5" t="s">
        <v>6260</v>
      </c>
      <c r="F1522" s="5" t="s">
        <v>6252</v>
      </c>
      <c r="G1522" s="5" t="s">
        <v>6267</v>
      </c>
      <c r="H1522" s="5" t="s">
        <v>6268</v>
      </c>
      <c r="I1522" s="6" t="s">
        <v>47</v>
      </c>
      <c r="J1522" s="6">
        <v>65</v>
      </c>
      <c r="K1522" s="6">
        <v>430000000</v>
      </c>
      <c r="L1522" s="5" t="s">
        <v>40</v>
      </c>
      <c r="M1522" s="6" t="s">
        <v>41</v>
      </c>
      <c r="N1522" s="6" t="s">
        <v>73</v>
      </c>
      <c r="O1522" s="6" t="s">
        <v>43</v>
      </c>
      <c r="P1522" s="6" t="s">
        <v>84</v>
      </c>
      <c r="Q1522" s="6" t="s">
        <v>45</v>
      </c>
      <c r="R1522" s="6" t="s">
        <v>96</v>
      </c>
      <c r="S1522" s="6" t="s">
        <v>97</v>
      </c>
      <c r="T1522" s="41">
        <v>20</v>
      </c>
      <c r="U1522" s="41">
        <v>13918.5</v>
      </c>
      <c r="V1522" s="41">
        <f t="shared" si="109"/>
        <v>278370</v>
      </c>
      <c r="W1522" s="41">
        <f t="shared" si="110"/>
        <v>311774.40000000002</v>
      </c>
      <c r="X1522" s="6" t="s">
        <v>47</v>
      </c>
      <c r="Y1522" s="6">
        <v>2016</v>
      </c>
      <c r="Z1522" s="42"/>
    </row>
    <row r="1523" spans="1:26" ht="51" x14ac:dyDescent="0.2">
      <c r="A1523" s="6" t="s">
        <v>6269</v>
      </c>
      <c r="B1523" s="5" t="s">
        <v>32</v>
      </c>
      <c r="C1523" s="5" t="s">
        <v>6249</v>
      </c>
      <c r="D1523" s="5" t="s">
        <v>6250</v>
      </c>
      <c r="E1523" s="5" t="s">
        <v>6260</v>
      </c>
      <c r="F1523" s="5" t="s">
        <v>6252</v>
      </c>
      <c r="G1523" s="5" t="s">
        <v>6270</v>
      </c>
      <c r="H1523" s="5" t="s">
        <v>6271</v>
      </c>
      <c r="I1523" s="6" t="s">
        <v>47</v>
      </c>
      <c r="J1523" s="6">
        <v>65</v>
      </c>
      <c r="K1523" s="6">
        <v>430000000</v>
      </c>
      <c r="L1523" s="5" t="s">
        <v>40</v>
      </c>
      <c r="M1523" s="6" t="s">
        <v>41</v>
      </c>
      <c r="N1523" s="6" t="s">
        <v>73</v>
      </c>
      <c r="O1523" s="6" t="s">
        <v>43</v>
      </c>
      <c r="P1523" s="6" t="s">
        <v>84</v>
      </c>
      <c r="Q1523" s="6" t="s">
        <v>45</v>
      </c>
      <c r="R1523" s="6" t="s">
        <v>96</v>
      </c>
      <c r="S1523" s="6" t="s">
        <v>97</v>
      </c>
      <c r="T1523" s="41">
        <v>20</v>
      </c>
      <c r="U1523" s="41">
        <v>1512</v>
      </c>
      <c r="V1523" s="41">
        <f t="shared" si="109"/>
        <v>30240</v>
      </c>
      <c r="W1523" s="41">
        <f t="shared" si="110"/>
        <v>33868.800000000003</v>
      </c>
      <c r="X1523" s="6" t="s">
        <v>47</v>
      </c>
      <c r="Y1523" s="6">
        <v>2016</v>
      </c>
      <c r="Z1523" s="42"/>
    </row>
    <row r="1524" spans="1:26" ht="51" x14ac:dyDescent="0.2">
      <c r="A1524" s="6" t="s">
        <v>6272</v>
      </c>
      <c r="B1524" s="5" t="s">
        <v>32</v>
      </c>
      <c r="C1524" s="5" t="s">
        <v>6249</v>
      </c>
      <c r="D1524" s="5" t="s">
        <v>6250</v>
      </c>
      <c r="E1524" s="5" t="s">
        <v>6260</v>
      </c>
      <c r="F1524" s="5" t="s">
        <v>6252</v>
      </c>
      <c r="G1524" s="5" t="s">
        <v>6273</v>
      </c>
      <c r="H1524" s="5" t="s">
        <v>6274</v>
      </c>
      <c r="I1524" s="6" t="s">
        <v>47</v>
      </c>
      <c r="J1524" s="6">
        <v>65</v>
      </c>
      <c r="K1524" s="6">
        <v>430000000</v>
      </c>
      <c r="L1524" s="5" t="s">
        <v>40</v>
      </c>
      <c r="M1524" s="6" t="s">
        <v>41</v>
      </c>
      <c r="N1524" s="6" t="s">
        <v>73</v>
      </c>
      <c r="O1524" s="6" t="s">
        <v>43</v>
      </c>
      <c r="P1524" s="6" t="s">
        <v>84</v>
      </c>
      <c r="Q1524" s="6" t="s">
        <v>45</v>
      </c>
      <c r="R1524" s="6" t="s">
        <v>96</v>
      </c>
      <c r="S1524" s="6" t="s">
        <v>97</v>
      </c>
      <c r="T1524" s="41">
        <v>20</v>
      </c>
      <c r="U1524" s="41">
        <v>15943.5</v>
      </c>
      <c r="V1524" s="41">
        <f t="shared" si="109"/>
        <v>318870</v>
      </c>
      <c r="W1524" s="41">
        <f t="shared" si="110"/>
        <v>357134.4</v>
      </c>
      <c r="X1524" s="6" t="s">
        <v>47</v>
      </c>
      <c r="Y1524" s="6">
        <v>2016</v>
      </c>
      <c r="Z1524" s="42"/>
    </row>
    <row r="1525" spans="1:26" ht="51" x14ac:dyDescent="0.2">
      <c r="A1525" s="6" t="s">
        <v>6275</v>
      </c>
      <c r="B1525" s="5" t="s">
        <v>32</v>
      </c>
      <c r="C1525" s="5" t="s">
        <v>4776</v>
      </c>
      <c r="D1525" s="12" t="s">
        <v>2304</v>
      </c>
      <c r="E1525" s="5" t="s">
        <v>6276</v>
      </c>
      <c r="F1525" s="12" t="s">
        <v>4778</v>
      </c>
      <c r="G1525" s="5" t="s">
        <v>6277</v>
      </c>
      <c r="H1525" s="5" t="s">
        <v>6278</v>
      </c>
      <c r="I1525" s="6" t="s">
        <v>47</v>
      </c>
      <c r="J1525" s="6">
        <v>0</v>
      </c>
      <c r="K1525" s="6">
        <v>430000000</v>
      </c>
      <c r="L1525" s="5" t="s">
        <v>40</v>
      </c>
      <c r="M1525" s="6" t="s">
        <v>41</v>
      </c>
      <c r="N1525" s="6" t="s">
        <v>73</v>
      </c>
      <c r="O1525" s="6" t="s">
        <v>43</v>
      </c>
      <c r="P1525" s="6" t="s">
        <v>84</v>
      </c>
      <c r="Q1525" s="6" t="s">
        <v>51</v>
      </c>
      <c r="R1525" s="6" t="s">
        <v>75</v>
      </c>
      <c r="S1525" s="6" t="s">
        <v>76</v>
      </c>
      <c r="T1525" s="41">
        <v>20</v>
      </c>
      <c r="U1525" s="41">
        <v>1687500</v>
      </c>
      <c r="V1525" s="41">
        <f t="shared" si="109"/>
        <v>33750000</v>
      </c>
      <c r="W1525" s="41">
        <f t="shared" si="110"/>
        <v>37800000</v>
      </c>
      <c r="X1525" s="6"/>
      <c r="Y1525" s="6">
        <v>2016</v>
      </c>
      <c r="Z1525" s="42"/>
    </row>
    <row r="1526" spans="1:26" ht="51" x14ac:dyDescent="0.2">
      <c r="A1526" s="6" t="s">
        <v>6279</v>
      </c>
      <c r="B1526" s="5" t="s">
        <v>32</v>
      </c>
      <c r="C1526" s="5" t="s">
        <v>6280</v>
      </c>
      <c r="D1526" s="5" t="s">
        <v>1460</v>
      </c>
      <c r="E1526" s="5" t="s">
        <v>6281</v>
      </c>
      <c r="F1526" s="5" t="s">
        <v>6282</v>
      </c>
      <c r="G1526" s="5" t="s">
        <v>6281</v>
      </c>
      <c r="H1526" s="5" t="s">
        <v>6283</v>
      </c>
      <c r="I1526" s="6" t="s">
        <v>47</v>
      </c>
      <c r="J1526" s="6">
        <v>0</v>
      </c>
      <c r="K1526" s="6">
        <v>430000000</v>
      </c>
      <c r="L1526" s="5" t="s">
        <v>40</v>
      </c>
      <c r="M1526" s="6" t="s">
        <v>41</v>
      </c>
      <c r="N1526" s="6" t="s">
        <v>73</v>
      </c>
      <c r="O1526" s="6" t="s">
        <v>43</v>
      </c>
      <c r="P1526" s="6" t="s">
        <v>84</v>
      </c>
      <c r="Q1526" s="6" t="s">
        <v>51</v>
      </c>
      <c r="R1526" s="6" t="s">
        <v>96</v>
      </c>
      <c r="S1526" s="6" t="s">
        <v>97</v>
      </c>
      <c r="T1526" s="41">
        <v>50</v>
      </c>
      <c r="U1526" s="41">
        <v>13054.5</v>
      </c>
      <c r="V1526" s="41">
        <f t="shared" si="109"/>
        <v>652725</v>
      </c>
      <c r="W1526" s="41">
        <f t="shared" si="110"/>
        <v>731052.00000000012</v>
      </c>
      <c r="X1526" s="6"/>
      <c r="Y1526" s="6">
        <v>2016</v>
      </c>
      <c r="Z1526" s="42"/>
    </row>
    <row r="1527" spans="1:26" ht="51" x14ac:dyDescent="0.2">
      <c r="A1527" s="6" t="s">
        <v>6284</v>
      </c>
      <c r="B1527" s="5" t="s">
        <v>32</v>
      </c>
      <c r="C1527" s="5" t="s">
        <v>6285</v>
      </c>
      <c r="D1527" s="5" t="s">
        <v>6286</v>
      </c>
      <c r="E1527" s="5" t="s">
        <v>6287</v>
      </c>
      <c r="F1527" s="5" t="s">
        <v>6288</v>
      </c>
      <c r="G1527" s="5" t="s">
        <v>6287</v>
      </c>
      <c r="H1527" s="5" t="s">
        <v>6289</v>
      </c>
      <c r="I1527" s="6" t="s">
        <v>47</v>
      </c>
      <c r="J1527" s="6">
        <v>0</v>
      </c>
      <c r="K1527" s="6">
        <v>430000000</v>
      </c>
      <c r="L1527" s="5" t="s">
        <v>40</v>
      </c>
      <c r="M1527" s="6" t="s">
        <v>41</v>
      </c>
      <c r="N1527" s="6" t="s">
        <v>73</v>
      </c>
      <c r="O1527" s="6" t="s">
        <v>43</v>
      </c>
      <c r="P1527" s="6" t="s">
        <v>84</v>
      </c>
      <c r="Q1527" s="6" t="s">
        <v>51</v>
      </c>
      <c r="R1527" s="6" t="s">
        <v>96</v>
      </c>
      <c r="S1527" s="6" t="s">
        <v>97</v>
      </c>
      <c r="T1527" s="41">
        <v>10</v>
      </c>
      <c r="U1527" s="41">
        <v>41411.25</v>
      </c>
      <c r="V1527" s="41">
        <f t="shared" si="109"/>
        <v>414112.5</v>
      </c>
      <c r="W1527" s="41">
        <f t="shared" si="110"/>
        <v>463806.00000000006</v>
      </c>
      <c r="X1527" s="6"/>
      <c r="Y1527" s="6">
        <v>2016</v>
      </c>
      <c r="Z1527" s="42"/>
    </row>
    <row r="1528" spans="1:26" ht="51" x14ac:dyDescent="0.2">
      <c r="A1528" s="6" t="s">
        <v>6290</v>
      </c>
      <c r="B1528" s="5" t="s">
        <v>32</v>
      </c>
      <c r="C1528" s="5" t="s">
        <v>6291</v>
      </c>
      <c r="D1528" s="5" t="s">
        <v>6292</v>
      </c>
      <c r="E1528" s="5" t="s">
        <v>6293</v>
      </c>
      <c r="F1528" s="5" t="s">
        <v>6294</v>
      </c>
      <c r="G1528" s="5" t="s">
        <v>6293</v>
      </c>
      <c r="H1528" s="5" t="s">
        <v>6295</v>
      </c>
      <c r="I1528" s="6" t="s">
        <v>47</v>
      </c>
      <c r="J1528" s="6">
        <v>0</v>
      </c>
      <c r="K1528" s="6">
        <v>430000000</v>
      </c>
      <c r="L1528" s="5" t="s">
        <v>40</v>
      </c>
      <c r="M1528" s="6" t="s">
        <v>41</v>
      </c>
      <c r="N1528" s="6" t="s">
        <v>73</v>
      </c>
      <c r="O1528" s="6" t="s">
        <v>43</v>
      </c>
      <c r="P1528" s="6" t="s">
        <v>84</v>
      </c>
      <c r="Q1528" s="6" t="s">
        <v>51</v>
      </c>
      <c r="R1528" s="6" t="s">
        <v>96</v>
      </c>
      <c r="S1528" s="6" t="s">
        <v>97</v>
      </c>
      <c r="T1528" s="41">
        <v>200</v>
      </c>
      <c r="U1528" s="41">
        <v>2362.5</v>
      </c>
      <c r="V1528" s="41"/>
      <c r="W1528" s="41"/>
      <c r="X1528" s="6"/>
      <c r="Y1528" s="6">
        <v>2016</v>
      </c>
      <c r="Z1528" s="5"/>
    </row>
    <row r="1529" spans="1:26" ht="51" x14ac:dyDescent="0.2">
      <c r="A1529" s="6" t="s">
        <v>6296</v>
      </c>
      <c r="B1529" s="5" t="s">
        <v>32</v>
      </c>
      <c r="C1529" s="5" t="s">
        <v>6291</v>
      </c>
      <c r="D1529" s="5" t="s">
        <v>6292</v>
      </c>
      <c r="E1529" s="5" t="s">
        <v>6293</v>
      </c>
      <c r="F1529" s="5" t="s">
        <v>6294</v>
      </c>
      <c r="G1529" s="5" t="s">
        <v>6293</v>
      </c>
      <c r="H1529" s="5" t="s">
        <v>6295</v>
      </c>
      <c r="I1529" s="6" t="s">
        <v>47</v>
      </c>
      <c r="J1529" s="6">
        <v>0</v>
      </c>
      <c r="K1529" s="6">
        <v>430000000</v>
      </c>
      <c r="L1529" s="5" t="s">
        <v>40</v>
      </c>
      <c r="M1529" s="6" t="s">
        <v>591</v>
      </c>
      <c r="N1529" s="6" t="s">
        <v>73</v>
      </c>
      <c r="O1529" s="6" t="s">
        <v>43</v>
      </c>
      <c r="P1529" s="6" t="s">
        <v>84</v>
      </c>
      <c r="Q1529" s="6" t="s">
        <v>51</v>
      </c>
      <c r="R1529" s="6" t="s">
        <v>96</v>
      </c>
      <c r="S1529" s="6" t="s">
        <v>97</v>
      </c>
      <c r="T1529" s="41">
        <v>200</v>
      </c>
      <c r="U1529" s="41">
        <v>5500</v>
      </c>
      <c r="V1529" s="44"/>
      <c r="W1529" s="44"/>
      <c r="X1529" s="6"/>
      <c r="Y1529" s="6">
        <v>2016</v>
      </c>
      <c r="Z1529" s="6" t="s">
        <v>567</v>
      </c>
    </row>
    <row r="1530" spans="1:26" ht="51" x14ac:dyDescent="0.2">
      <c r="A1530" s="6" t="s">
        <v>6297</v>
      </c>
      <c r="B1530" s="5" t="s">
        <v>32</v>
      </c>
      <c r="C1530" s="5" t="s">
        <v>6291</v>
      </c>
      <c r="D1530" s="5" t="s">
        <v>6292</v>
      </c>
      <c r="E1530" s="5" t="s">
        <v>6293</v>
      </c>
      <c r="F1530" s="5" t="s">
        <v>6294</v>
      </c>
      <c r="G1530" s="5" t="s">
        <v>6293</v>
      </c>
      <c r="H1530" s="5" t="s">
        <v>6295</v>
      </c>
      <c r="I1530" s="6" t="s">
        <v>39</v>
      </c>
      <c r="J1530" s="6">
        <v>0</v>
      </c>
      <c r="K1530" s="6">
        <v>430000000</v>
      </c>
      <c r="L1530" s="5" t="s">
        <v>40</v>
      </c>
      <c r="M1530" s="6" t="s">
        <v>6298</v>
      </c>
      <c r="N1530" s="6" t="s">
        <v>73</v>
      </c>
      <c r="O1530" s="6" t="s">
        <v>43</v>
      </c>
      <c r="P1530" s="6" t="s">
        <v>84</v>
      </c>
      <c r="Q1530" s="6" t="s">
        <v>51</v>
      </c>
      <c r="R1530" s="6" t="s">
        <v>96</v>
      </c>
      <c r="S1530" s="6" t="s">
        <v>97</v>
      </c>
      <c r="T1530" s="41">
        <v>200</v>
      </c>
      <c r="U1530" s="41">
        <v>5500</v>
      </c>
      <c r="V1530" s="44">
        <f>T1530*U1530</f>
        <v>1100000</v>
      </c>
      <c r="W1530" s="44">
        <f>V1530*1.12</f>
        <v>1232000.0000000002</v>
      </c>
      <c r="X1530" s="6"/>
      <c r="Y1530" s="6">
        <v>2016</v>
      </c>
      <c r="Z1530" s="6" t="s">
        <v>1080</v>
      </c>
    </row>
    <row r="1531" spans="1:26" ht="51" x14ac:dyDescent="0.2">
      <c r="A1531" s="6" t="s">
        <v>6299</v>
      </c>
      <c r="B1531" s="5" t="s">
        <v>32</v>
      </c>
      <c r="C1531" s="5" t="s">
        <v>6300</v>
      </c>
      <c r="D1531" s="5" t="s">
        <v>6301</v>
      </c>
      <c r="E1531" s="5" t="s">
        <v>6302</v>
      </c>
      <c r="F1531" s="5" t="s">
        <v>6303</v>
      </c>
      <c r="G1531" s="5" t="s">
        <v>6304</v>
      </c>
      <c r="H1531" s="5" t="s">
        <v>6305</v>
      </c>
      <c r="I1531" s="6" t="s">
        <v>47</v>
      </c>
      <c r="J1531" s="6">
        <v>0</v>
      </c>
      <c r="K1531" s="6">
        <v>430000000</v>
      </c>
      <c r="L1531" s="5" t="s">
        <v>40</v>
      </c>
      <c r="M1531" s="6" t="s">
        <v>41</v>
      </c>
      <c r="N1531" s="6" t="s">
        <v>73</v>
      </c>
      <c r="O1531" s="6" t="s">
        <v>43</v>
      </c>
      <c r="P1531" s="6" t="s">
        <v>84</v>
      </c>
      <c r="Q1531" s="6" t="s">
        <v>51</v>
      </c>
      <c r="R1531" s="6" t="s">
        <v>96</v>
      </c>
      <c r="S1531" s="6" t="s">
        <v>97</v>
      </c>
      <c r="T1531" s="41">
        <v>20</v>
      </c>
      <c r="U1531" s="41">
        <v>197437.5</v>
      </c>
      <c r="V1531" s="41">
        <f>T1531*U1531</f>
        <v>3948750</v>
      </c>
      <c r="W1531" s="41">
        <f>V1531*1.12</f>
        <v>4422600</v>
      </c>
      <c r="X1531" s="6"/>
      <c r="Y1531" s="6">
        <v>2016</v>
      </c>
      <c r="Z1531" s="42"/>
    </row>
    <row r="1532" spans="1:26" ht="51" x14ac:dyDescent="0.2">
      <c r="A1532" s="6" t="s">
        <v>6306</v>
      </c>
      <c r="B1532" s="5" t="s">
        <v>32</v>
      </c>
      <c r="C1532" s="5" t="s">
        <v>4769</v>
      </c>
      <c r="D1532" s="5" t="s">
        <v>4770</v>
      </c>
      <c r="E1532" s="5" t="s">
        <v>6307</v>
      </c>
      <c r="F1532" s="5" t="s">
        <v>4772</v>
      </c>
      <c r="G1532" s="5" t="s">
        <v>6307</v>
      </c>
      <c r="H1532" s="5" t="s">
        <v>6308</v>
      </c>
      <c r="I1532" s="6" t="s">
        <v>47</v>
      </c>
      <c r="J1532" s="6">
        <v>0</v>
      </c>
      <c r="K1532" s="6">
        <v>430000000</v>
      </c>
      <c r="L1532" s="5" t="s">
        <v>40</v>
      </c>
      <c r="M1532" s="6" t="s">
        <v>41</v>
      </c>
      <c r="N1532" s="6" t="s">
        <v>73</v>
      </c>
      <c r="O1532" s="6" t="s">
        <v>43</v>
      </c>
      <c r="P1532" s="6" t="s">
        <v>84</v>
      </c>
      <c r="Q1532" s="6" t="s">
        <v>51</v>
      </c>
      <c r="R1532" s="6" t="s">
        <v>96</v>
      </c>
      <c r="S1532" s="6" t="s">
        <v>97</v>
      </c>
      <c r="T1532" s="41">
        <v>20</v>
      </c>
      <c r="U1532" s="41">
        <v>506250</v>
      </c>
      <c r="V1532" s="41">
        <f>T1532*U1532</f>
        <v>10125000</v>
      </c>
      <c r="W1532" s="41">
        <f>V1532*1.12</f>
        <v>11340000.000000002</v>
      </c>
      <c r="X1532" s="6"/>
      <c r="Y1532" s="6">
        <v>2016</v>
      </c>
      <c r="Z1532" s="42"/>
    </row>
    <row r="1533" spans="1:26" ht="51" x14ac:dyDescent="0.2">
      <c r="A1533" s="6" t="s">
        <v>6309</v>
      </c>
      <c r="B1533" s="5" t="s">
        <v>32</v>
      </c>
      <c r="C1533" s="5" t="s">
        <v>6310</v>
      </c>
      <c r="D1533" s="5" t="s">
        <v>6311</v>
      </c>
      <c r="E1533" s="5" t="s">
        <v>6312</v>
      </c>
      <c r="F1533" s="5" t="s">
        <v>6313</v>
      </c>
      <c r="G1533" s="5" t="s">
        <v>6314</v>
      </c>
      <c r="H1533" s="5" t="s">
        <v>6315</v>
      </c>
      <c r="I1533" s="6" t="s">
        <v>47</v>
      </c>
      <c r="J1533" s="6">
        <v>0</v>
      </c>
      <c r="K1533" s="6">
        <v>430000000</v>
      </c>
      <c r="L1533" s="5" t="s">
        <v>40</v>
      </c>
      <c r="M1533" s="6" t="s">
        <v>41</v>
      </c>
      <c r="N1533" s="6" t="s">
        <v>73</v>
      </c>
      <c r="O1533" s="6" t="s">
        <v>43</v>
      </c>
      <c r="P1533" s="6" t="s">
        <v>84</v>
      </c>
      <c r="Q1533" s="6" t="s">
        <v>51</v>
      </c>
      <c r="R1533" s="6" t="s">
        <v>96</v>
      </c>
      <c r="S1533" s="6" t="s">
        <v>97</v>
      </c>
      <c r="T1533" s="41">
        <v>20</v>
      </c>
      <c r="U1533" s="41">
        <v>340200</v>
      </c>
      <c r="V1533" s="41">
        <f>T1533*U1533</f>
        <v>6804000</v>
      </c>
      <c r="W1533" s="41">
        <f>V1533*1.12</f>
        <v>7620480.0000000009</v>
      </c>
      <c r="X1533" s="6"/>
      <c r="Y1533" s="6">
        <v>2016</v>
      </c>
      <c r="Z1533" s="42"/>
    </row>
    <row r="1534" spans="1:26" ht="51" x14ac:dyDescent="0.2">
      <c r="A1534" s="6" t="s">
        <v>6316</v>
      </c>
      <c r="B1534" s="5" t="s">
        <v>32</v>
      </c>
      <c r="C1534" s="5" t="s">
        <v>3137</v>
      </c>
      <c r="D1534" s="5" t="s">
        <v>997</v>
      </c>
      <c r="E1534" s="5" t="s">
        <v>3730</v>
      </c>
      <c r="F1534" s="5" t="s">
        <v>3139</v>
      </c>
      <c r="G1534" s="5" t="s">
        <v>6317</v>
      </c>
      <c r="H1534" s="5" t="s">
        <v>6318</v>
      </c>
      <c r="I1534" s="6" t="s">
        <v>47</v>
      </c>
      <c r="J1534" s="6">
        <v>0</v>
      </c>
      <c r="K1534" s="6">
        <v>430000000</v>
      </c>
      <c r="L1534" s="5" t="s">
        <v>40</v>
      </c>
      <c r="M1534" s="6" t="s">
        <v>41</v>
      </c>
      <c r="N1534" s="6" t="s">
        <v>73</v>
      </c>
      <c r="O1534" s="6" t="s">
        <v>43</v>
      </c>
      <c r="P1534" s="6" t="s">
        <v>84</v>
      </c>
      <c r="Q1534" s="6" t="s">
        <v>51</v>
      </c>
      <c r="R1534" s="6" t="s">
        <v>96</v>
      </c>
      <c r="S1534" s="6" t="s">
        <v>97</v>
      </c>
      <c r="T1534" s="41">
        <v>100</v>
      </c>
      <c r="U1534" s="41">
        <v>202.5</v>
      </c>
      <c r="V1534" s="41"/>
      <c r="W1534" s="41"/>
      <c r="X1534" s="6"/>
      <c r="Y1534" s="6">
        <v>2016</v>
      </c>
      <c r="Z1534" s="6"/>
    </row>
    <row r="1535" spans="1:26" ht="51" x14ac:dyDescent="0.2">
      <c r="A1535" s="6" t="s">
        <v>6319</v>
      </c>
      <c r="B1535" s="5" t="s">
        <v>32</v>
      </c>
      <c r="C1535" s="5" t="s">
        <v>3137</v>
      </c>
      <c r="D1535" s="5" t="s">
        <v>997</v>
      </c>
      <c r="E1535" s="5" t="s">
        <v>3730</v>
      </c>
      <c r="F1535" s="5" t="s">
        <v>3139</v>
      </c>
      <c r="G1535" s="5" t="s">
        <v>6317</v>
      </c>
      <c r="H1535" s="5" t="s">
        <v>6318</v>
      </c>
      <c r="I1535" s="6" t="s">
        <v>39</v>
      </c>
      <c r="J1535" s="6">
        <v>0</v>
      </c>
      <c r="K1535" s="6">
        <v>430000000</v>
      </c>
      <c r="L1535" s="5" t="s">
        <v>40</v>
      </c>
      <c r="M1535" s="6" t="s">
        <v>6320</v>
      </c>
      <c r="N1535" s="6" t="s">
        <v>73</v>
      </c>
      <c r="O1535" s="6" t="s">
        <v>43</v>
      </c>
      <c r="P1535" s="6" t="s">
        <v>84</v>
      </c>
      <c r="Q1535" s="6" t="s">
        <v>51</v>
      </c>
      <c r="R1535" s="6" t="s">
        <v>96</v>
      </c>
      <c r="S1535" s="6" t="s">
        <v>97</v>
      </c>
      <c r="T1535" s="41">
        <v>100</v>
      </c>
      <c r="U1535" s="41">
        <v>202.5</v>
      </c>
      <c r="V1535" s="41">
        <f>T1535*U1535</f>
        <v>20250</v>
      </c>
      <c r="W1535" s="41">
        <f>V1535*1.12</f>
        <v>22680.000000000004</v>
      </c>
      <c r="X1535" s="6"/>
      <c r="Y1535" s="6">
        <v>2016</v>
      </c>
      <c r="Z1535" s="6" t="s">
        <v>1080</v>
      </c>
    </row>
    <row r="1536" spans="1:26" ht="51" x14ac:dyDescent="0.2">
      <c r="A1536" s="6" t="s">
        <v>6321</v>
      </c>
      <c r="B1536" s="5" t="s">
        <v>32</v>
      </c>
      <c r="C1536" s="5" t="s">
        <v>3137</v>
      </c>
      <c r="D1536" s="5" t="s">
        <v>997</v>
      </c>
      <c r="E1536" s="5" t="s">
        <v>3730</v>
      </c>
      <c r="F1536" s="5" t="s">
        <v>3139</v>
      </c>
      <c r="G1536" s="5" t="s">
        <v>6322</v>
      </c>
      <c r="H1536" s="5" t="s">
        <v>6323</v>
      </c>
      <c r="I1536" s="6" t="s">
        <v>47</v>
      </c>
      <c r="J1536" s="6">
        <v>0</v>
      </c>
      <c r="K1536" s="6">
        <v>430000000</v>
      </c>
      <c r="L1536" s="5" t="s">
        <v>40</v>
      </c>
      <c r="M1536" s="6" t="s">
        <v>41</v>
      </c>
      <c r="N1536" s="6" t="s">
        <v>73</v>
      </c>
      <c r="O1536" s="6" t="s">
        <v>43</v>
      </c>
      <c r="P1536" s="6" t="s">
        <v>84</v>
      </c>
      <c r="Q1536" s="6" t="s">
        <v>51</v>
      </c>
      <c r="R1536" s="6" t="s">
        <v>96</v>
      </c>
      <c r="S1536" s="6" t="s">
        <v>97</v>
      </c>
      <c r="T1536" s="41">
        <v>100</v>
      </c>
      <c r="U1536" s="41">
        <v>213.3</v>
      </c>
      <c r="V1536" s="41"/>
      <c r="W1536" s="41"/>
      <c r="X1536" s="6"/>
      <c r="Y1536" s="6">
        <v>2016</v>
      </c>
      <c r="Z1536" s="6"/>
    </row>
    <row r="1537" spans="1:26" ht="51" x14ac:dyDescent="0.2">
      <c r="A1537" s="6" t="s">
        <v>6324</v>
      </c>
      <c r="B1537" s="5" t="s">
        <v>32</v>
      </c>
      <c r="C1537" s="5" t="s">
        <v>3137</v>
      </c>
      <c r="D1537" s="5" t="s">
        <v>997</v>
      </c>
      <c r="E1537" s="5" t="s">
        <v>3730</v>
      </c>
      <c r="F1537" s="5" t="s">
        <v>3139</v>
      </c>
      <c r="G1537" s="5" t="s">
        <v>6322</v>
      </c>
      <c r="H1537" s="5" t="s">
        <v>6323</v>
      </c>
      <c r="I1537" s="6" t="s">
        <v>39</v>
      </c>
      <c r="J1537" s="6">
        <v>0</v>
      </c>
      <c r="K1537" s="6">
        <v>430000000</v>
      </c>
      <c r="L1537" s="5" t="s">
        <v>40</v>
      </c>
      <c r="M1537" s="6" t="s">
        <v>6320</v>
      </c>
      <c r="N1537" s="6" t="s">
        <v>73</v>
      </c>
      <c r="O1537" s="6" t="s">
        <v>43</v>
      </c>
      <c r="P1537" s="6" t="s">
        <v>84</v>
      </c>
      <c r="Q1537" s="6" t="s">
        <v>51</v>
      </c>
      <c r="R1537" s="6" t="s">
        <v>96</v>
      </c>
      <c r="S1537" s="6" t="s">
        <v>97</v>
      </c>
      <c r="T1537" s="41">
        <v>100</v>
      </c>
      <c r="U1537" s="41">
        <v>213.3</v>
      </c>
      <c r="V1537" s="41">
        <f>T1537*U1537</f>
        <v>21330</v>
      </c>
      <c r="W1537" s="41">
        <f>V1537*1.12</f>
        <v>23889.600000000002</v>
      </c>
      <c r="X1537" s="6"/>
      <c r="Y1537" s="6">
        <v>2016</v>
      </c>
      <c r="Z1537" s="6" t="s">
        <v>1080</v>
      </c>
    </row>
    <row r="1538" spans="1:26" ht="76.5" x14ac:dyDescent="0.2">
      <c r="A1538" s="6" t="s">
        <v>6325</v>
      </c>
      <c r="B1538" s="5" t="s">
        <v>32</v>
      </c>
      <c r="C1538" s="5" t="s">
        <v>6326</v>
      </c>
      <c r="D1538" s="5" t="s">
        <v>1460</v>
      </c>
      <c r="E1538" s="5" t="s">
        <v>6327</v>
      </c>
      <c r="F1538" s="5" t="s">
        <v>6328</v>
      </c>
      <c r="G1538" s="5" t="s">
        <v>6329</v>
      </c>
      <c r="H1538" s="5" t="s">
        <v>6330</v>
      </c>
      <c r="I1538" s="6" t="s">
        <v>47</v>
      </c>
      <c r="J1538" s="6">
        <v>0</v>
      </c>
      <c r="K1538" s="6">
        <v>430000000</v>
      </c>
      <c r="L1538" s="5" t="s">
        <v>40</v>
      </c>
      <c r="M1538" s="6" t="s">
        <v>41</v>
      </c>
      <c r="N1538" s="6" t="s">
        <v>73</v>
      </c>
      <c r="O1538" s="6" t="s">
        <v>43</v>
      </c>
      <c r="P1538" s="6" t="s">
        <v>84</v>
      </c>
      <c r="Q1538" s="6" t="s">
        <v>51</v>
      </c>
      <c r="R1538" s="6" t="s">
        <v>96</v>
      </c>
      <c r="S1538" s="6" t="s">
        <v>97</v>
      </c>
      <c r="T1538" s="41">
        <v>10</v>
      </c>
      <c r="U1538" s="41">
        <v>44220.6</v>
      </c>
      <c r="V1538" s="41">
        <f>T1538*U1538</f>
        <v>442206</v>
      </c>
      <c r="W1538" s="41">
        <f>V1538*1.12</f>
        <v>495270.72000000003</v>
      </c>
      <c r="X1538" s="6"/>
      <c r="Y1538" s="6">
        <v>2016</v>
      </c>
      <c r="Z1538" s="42"/>
    </row>
    <row r="1539" spans="1:26" ht="51" x14ac:dyDescent="0.2">
      <c r="A1539" s="6" t="s">
        <v>6331</v>
      </c>
      <c r="B1539" s="5" t="s">
        <v>32</v>
      </c>
      <c r="C1539" s="5" t="s">
        <v>6332</v>
      </c>
      <c r="D1539" s="5" t="s">
        <v>376</v>
      </c>
      <c r="E1539" s="5" t="s">
        <v>6333</v>
      </c>
      <c r="F1539" s="5" t="s">
        <v>6334</v>
      </c>
      <c r="G1539" s="5" t="s">
        <v>6335</v>
      </c>
      <c r="H1539" s="5" t="s">
        <v>6336</v>
      </c>
      <c r="I1539" s="6" t="s">
        <v>47</v>
      </c>
      <c r="J1539" s="6">
        <v>0</v>
      </c>
      <c r="K1539" s="6">
        <v>430000000</v>
      </c>
      <c r="L1539" s="5" t="s">
        <v>40</v>
      </c>
      <c r="M1539" s="6" t="s">
        <v>41</v>
      </c>
      <c r="N1539" s="6" t="s">
        <v>73</v>
      </c>
      <c r="O1539" s="6" t="s">
        <v>43</v>
      </c>
      <c r="P1539" s="6" t="s">
        <v>84</v>
      </c>
      <c r="Q1539" s="6" t="s">
        <v>51</v>
      </c>
      <c r="R1539" s="6" t="s">
        <v>85</v>
      </c>
      <c r="S1539" s="6" t="s">
        <v>86</v>
      </c>
      <c r="T1539" s="41">
        <v>300</v>
      </c>
      <c r="U1539" s="41">
        <v>1350</v>
      </c>
      <c r="V1539" s="41"/>
      <c r="W1539" s="41"/>
      <c r="X1539" s="6"/>
      <c r="Y1539" s="6">
        <v>2016</v>
      </c>
      <c r="Z1539" s="6"/>
    </row>
    <row r="1540" spans="1:26" ht="51" x14ac:dyDescent="0.2">
      <c r="A1540" s="6" t="s">
        <v>6337</v>
      </c>
      <c r="B1540" s="5" t="s">
        <v>32</v>
      </c>
      <c r="C1540" s="5" t="s">
        <v>6332</v>
      </c>
      <c r="D1540" s="5" t="s">
        <v>376</v>
      </c>
      <c r="E1540" s="5" t="s">
        <v>6333</v>
      </c>
      <c r="F1540" s="5" t="s">
        <v>6334</v>
      </c>
      <c r="G1540" s="5" t="s">
        <v>6335</v>
      </c>
      <c r="H1540" s="5" t="s">
        <v>6336</v>
      </c>
      <c r="I1540" s="6" t="s">
        <v>60</v>
      </c>
      <c r="J1540" s="6">
        <v>0</v>
      </c>
      <c r="K1540" s="6">
        <v>430000000</v>
      </c>
      <c r="L1540" s="5" t="s">
        <v>40</v>
      </c>
      <c r="M1540" s="6" t="s">
        <v>94</v>
      </c>
      <c r="N1540" s="6" t="s">
        <v>73</v>
      </c>
      <c r="O1540" s="6" t="s">
        <v>43</v>
      </c>
      <c r="P1540" s="6" t="s">
        <v>84</v>
      </c>
      <c r="Q1540" s="6" t="s">
        <v>51</v>
      </c>
      <c r="R1540" s="6" t="s">
        <v>85</v>
      </c>
      <c r="S1540" s="6" t="s">
        <v>86</v>
      </c>
      <c r="T1540" s="41">
        <v>300</v>
      </c>
      <c r="U1540" s="41">
        <v>1350</v>
      </c>
      <c r="V1540" s="41">
        <f t="shared" ref="V1540:V1568" si="111">T1540*U1540</f>
        <v>405000</v>
      </c>
      <c r="W1540" s="41">
        <f t="shared" ref="W1540:W1568" si="112">V1540*1.12</f>
        <v>453600.00000000006</v>
      </c>
      <c r="X1540" s="6"/>
      <c r="Y1540" s="6">
        <v>2016</v>
      </c>
      <c r="Z1540" s="6" t="s">
        <v>1080</v>
      </c>
    </row>
    <row r="1541" spans="1:26" ht="51" x14ac:dyDescent="0.2">
      <c r="A1541" s="6" t="s">
        <v>6338</v>
      </c>
      <c r="B1541" s="5" t="s">
        <v>32</v>
      </c>
      <c r="C1541" s="5" t="s">
        <v>6339</v>
      </c>
      <c r="D1541" s="12" t="s">
        <v>6340</v>
      </c>
      <c r="E1541" s="5" t="s">
        <v>6341</v>
      </c>
      <c r="F1541" s="12" t="s">
        <v>6342</v>
      </c>
      <c r="G1541" s="5" t="s">
        <v>6343</v>
      </c>
      <c r="H1541" s="5" t="s">
        <v>6344</v>
      </c>
      <c r="I1541" s="6" t="s">
        <v>47</v>
      </c>
      <c r="J1541" s="6">
        <v>0</v>
      </c>
      <c r="K1541" s="6">
        <v>430000000</v>
      </c>
      <c r="L1541" s="5" t="s">
        <v>40</v>
      </c>
      <c r="M1541" s="6" t="s">
        <v>94</v>
      </c>
      <c r="N1541" s="6" t="s">
        <v>73</v>
      </c>
      <c r="O1541" s="6" t="s">
        <v>43</v>
      </c>
      <c r="P1541" s="6" t="s">
        <v>84</v>
      </c>
      <c r="Q1541" s="6" t="s">
        <v>51</v>
      </c>
      <c r="R1541" s="6" t="s">
        <v>96</v>
      </c>
      <c r="S1541" s="6" t="s">
        <v>97</v>
      </c>
      <c r="T1541" s="41">
        <v>1</v>
      </c>
      <c r="U1541" s="41">
        <v>132700</v>
      </c>
      <c r="V1541" s="41">
        <f t="shared" si="111"/>
        <v>132700</v>
      </c>
      <c r="W1541" s="41">
        <f t="shared" si="112"/>
        <v>148624</v>
      </c>
      <c r="X1541" s="6"/>
      <c r="Y1541" s="6">
        <v>2016</v>
      </c>
      <c r="Z1541" s="42"/>
    </row>
    <row r="1542" spans="1:26" ht="51" x14ac:dyDescent="0.2">
      <c r="A1542" s="6" t="s">
        <v>6345</v>
      </c>
      <c r="B1542" s="5" t="s">
        <v>32</v>
      </c>
      <c r="C1542" s="5" t="s">
        <v>6339</v>
      </c>
      <c r="D1542" s="12" t="s">
        <v>6340</v>
      </c>
      <c r="E1542" s="5" t="s">
        <v>6346</v>
      </c>
      <c r="F1542" s="12" t="s">
        <v>6342</v>
      </c>
      <c r="G1542" s="5" t="s">
        <v>6347</v>
      </c>
      <c r="H1542" s="5" t="s">
        <v>6348</v>
      </c>
      <c r="I1542" s="6" t="s">
        <v>60</v>
      </c>
      <c r="J1542" s="6">
        <v>0</v>
      </c>
      <c r="K1542" s="6">
        <v>430000000</v>
      </c>
      <c r="L1542" s="5" t="s">
        <v>40</v>
      </c>
      <c r="M1542" s="6" t="s">
        <v>41</v>
      </c>
      <c r="N1542" s="6" t="s">
        <v>73</v>
      </c>
      <c r="O1542" s="6" t="s">
        <v>43</v>
      </c>
      <c r="P1542" s="6" t="s">
        <v>84</v>
      </c>
      <c r="Q1542" s="6" t="s">
        <v>51</v>
      </c>
      <c r="R1542" s="6" t="s">
        <v>96</v>
      </c>
      <c r="S1542" s="6" t="s">
        <v>97</v>
      </c>
      <c r="T1542" s="41">
        <v>2</v>
      </c>
      <c r="U1542" s="41">
        <v>118926.91</v>
      </c>
      <c r="V1542" s="41">
        <f t="shared" si="111"/>
        <v>237853.82</v>
      </c>
      <c r="W1542" s="41">
        <f t="shared" si="112"/>
        <v>266396.27840000001</v>
      </c>
      <c r="X1542" s="6"/>
      <c r="Y1542" s="6">
        <v>2016</v>
      </c>
      <c r="Z1542" s="42"/>
    </row>
    <row r="1543" spans="1:26" ht="51" x14ac:dyDescent="0.2">
      <c r="A1543" s="6" t="s">
        <v>6349</v>
      </c>
      <c r="B1543" s="5" t="s">
        <v>32</v>
      </c>
      <c r="C1543" s="5" t="s">
        <v>3615</v>
      </c>
      <c r="D1543" s="5" t="s">
        <v>1604</v>
      </c>
      <c r="E1543" s="5" t="s">
        <v>5369</v>
      </c>
      <c r="F1543" s="5" t="s">
        <v>3617</v>
      </c>
      <c r="G1543" s="5" t="s">
        <v>1607</v>
      </c>
      <c r="H1543" s="5" t="s">
        <v>6350</v>
      </c>
      <c r="I1543" s="6" t="s">
        <v>60</v>
      </c>
      <c r="J1543" s="6">
        <v>0</v>
      </c>
      <c r="K1543" s="6">
        <v>430000000</v>
      </c>
      <c r="L1543" s="5" t="s">
        <v>40</v>
      </c>
      <c r="M1543" s="6" t="s">
        <v>94</v>
      </c>
      <c r="N1543" s="6" t="s">
        <v>73</v>
      </c>
      <c r="O1543" s="6" t="s">
        <v>43</v>
      </c>
      <c r="P1543" s="6" t="s">
        <v>84</v>
      </c>
      <c r="Q1543" s="6" t="s">
        <v>51</v>
      </c>
      <c r="R1543" s="6" t="s">
        <v>85</v>
      </c>
      <c r="S1543" s="6" t="s">
        <v>86</v>
      </c>
      <c r="T1543" s="41">
        <v>100</v>
      </c>
      <c r="U1543" s="41">
        <v>590</v>
      </c>
      <c r="V1543" s="41">
        <f t="shared" si="111"/>
        <v>59000</v>
      </c>
      <c r="W1543" s="41">
        <f t="shared" si="112"/>
        <v>66080</v>
      </c>
      <c r="X1543" s="6"/>
      <c r="Y1543" s="6">
        <v>2016</v>
      </c>
      <c r="Z1543" s="42"/>
    </row>
    <row r="1544" spans="1:26" ht="51" x14ac:dyDescent="0.2">
      <c r="A1544" s="6" t="s">
        <v>6351</v>
      </c>
      <c r="B1544" s="5" t="s">
        <v>32</v>
      </c>
      <c r="C1544" s="5" t="s">
        <v>4146</v>
      </c>
      <c r="D1544" s="5" t="s">
        <v>314</v>
      </c>
      <c r="E1544" s="5" t="s">
        <v>4147</v>
      </c>
      <c r="F1544" s="5" t="s">
        <v>4148</v>
      </c>
      <c r="G1544" s="5" t="s">
        <v>4147</v>
      </c>
      <c r="H1544" s="5" t="s">
        <v>6352</v>
      </c>
      <c r="I1544" s="6" t="s">
        <v>39</v>
      </c>
      <c r="J1544" s="6">
        <v>0</v>
      </c>
      <c r="K1544" s="6">
        <v>430000000</v>
      </c>
      <c r="L1544" s="5" t="s">
        <v>40</v>
      </c>
      <c r="M1544" s="6" t="s">
        <v>94</v>
      </c>
      <c r="N1544" s="6" t="s">
        <v>73</v>
      </c>
      <c r="O1544" s="6" t="s">
        <v>43</v>
      </c>
      <c r="P1544" s="6" t="s">
        <v>84</v>
      </c>
      <c r="Q1544" s="6" t="s">
        <v>51</v>
      </c>
      <c r="R1544" s="6" t="s">
        <v>96</v>
      </c>
      <c r="S1544" s="6" t="s">
        <v>97</v>
      </c>
      <c r="T1544" s="41">
        <v>50</v>
      </c>
      <c r="U1544" s="41">
        <v>600.75</v>
      </c>
      <c r="V1544" s="41">
        <f t="shared" si="111"/>
        <v>30037.5</v>
      </c>
      <c r="W1544" s="41">
        <f t="shared" si="112"/>
        <v>33642</v>
      </c>
      <c r="X1544" s="6"/>
      <c r="Y1544" s="6">
        <v>2016</v>
      </c>
      <c r="Z1544" s="42"/>
    </row>
    <row r="1545" spans="1:26" ht="51" x14ac:dyDescent="0.2">
      <c r="A1545" s="6" t="s">
        <v>6353</v>
      </c>
      <c r="B1545" s="5" t="s">
        <v>32</v>
      </c>
      <c r="C1545" s="5" t="s">
        <v>4146</v>
      </c>
      <c r="D1545" s="5" t="s">
        <v>314</v>
      </c>
      <c r="E1545" s="5" t="s">
        <v>4147</v>
      </c>
      <c r="F1545" s="5" t="s">
        <v>4148</v>
      </c>
      <c r="G1545" s="5" t="s">
        <v>4147</v>
      </c>
      <c r="H1545" s="5" t="s">
        <v>6354</v>
      </c>
      <c r="I1545" s="6" t="s">
        <v>39</v>
      </c>
      <c r="J1545" s="6">
        <v>0</v>
      </c>
      <c r="K1545" s="6">
        <v>430000000</v>
      </c>
      <c r="L1545" s="5" t="s">
        <v>40</v>
      </c>
      <c r="M1545" s="6" t="s">
        <v>94</v>
      </c>
      <c r="N1545" s="6" t="s">
        <v>42</v>
      </c>
      <c r="O1545" s="6" t="s">
        <v>43</v>
      </c>
      <c r="P1545" s="6" t="s">
        <v>303</v>
      </c>
      <c r="Q1545" s="6" t="s">
        <v>51</v>
      </c>
      <c r="R1545" s="6" t="s">
        <v>231</v>
      </c>
      <c r="S1545" s="6" t="s">
        <v>232</v>
      </c>
      <c r="T1545" s="41">
        <v>30</v>
      </c>
      <c r="U1545" s="41">
        <v>600.75</v>
      </c>
      <c r="V1545" s="41">
        <f t="shared" si="111"/>
        <v>18022.5</v>
      </c>
      <c r="W1545" s="41">
        <f t="shared" si="112"/>
        <v>20185.2</v>
      </c>
      <c r="X1545" s="6"/>
      <c r="Y1545" s="6">
        <v>2016</v>
      </c>
      <c r="Z1545" s="42"/>
    </row>
    <row r="1546" spans="1:26" ht="51" x14ac:dyDescent="0.2">
      <c r="A1546" s="6" t="s">
        <v>6355</v>
      </c>
      <c r="B1546" s="5" t="s">
        <v>32</v>
      </c>
      <c r="C1546" s="5" t="s">
        <v>4146</v>
      </c>
      <c r="D1546" s="5" t="s">
        <v>314</v>
      </c>
      <c r="E1546" s="5" t="s">
        <v>4147</v>
      </c>
      <c r="F1546" s="5" t="s">
        <v>4148</v>
      </c>
      <c r="G1546" s="5" t="s">
        <v>4147</v>
      </c>
      <c r="H1546" s="5" t="s">
        <v>6356</v>
      </c>
      <c r="I1546" s="6" t="s">
        <v>39</v>
      </c>
      <c r="J1546" s="6">
        <v>0</v>
      </c>
      <c r="K1546" s="6">
        <v>430000000</v>
      </c>
      <c r="L1546" s="5" t="s">
        <v>40</v>
      </c>
      <c r="M1546" s="6" t="s">
        <v>94</v>
      </c>
      <c r="N1546" s="6" t="s">
        <v>73</v>
      </c>
      <c r="O1546" s="6" t="s">
        <v>43</v>
      </c>
      <c r="P1546" s="6" t="s">
        <v>84</v>
      </c>
      <c r="Q1546" s="6" t="s">
        <v>51</v>
      </c>
      <c r="R1546" s="6" t="s">
        <v>96</v>
      </c>
      <c r="S1546" s="6" t="s">
        <v>97</v>
      </c>
      <c r="T1546" s="41">
        <v>50</v>
      </c>
      <c r="U1546" s="41">
        <v>600.75</v>
      </c>
      <c r="V1546" s="41">
        <f t="shared" si="111"/>
        <v>30037.5</v>
      </c>
      <c r="W1546" s="41">
        <f t="shared" si="112"/>
        <v>33642</v>
      </c>
      <c r="X1546" s="6"/>
      <c r="Y1546" s="6">
        <v>2016</v>
      </c>
      <c r="Z1546" s="42"/>
    </row>
    <row r="1547" spans="1:26" ht="51" x14ac:dyDescent="0.2">
      <c r="A1547" s="6" t="s">
        <v>6357</v>
      </c>
      <c r="B1547" s="5" t="s">
        <v>32</v>
      </c>
      <c r="C1547" s="5" t="s">
        <v>962</v>
      </c>
      <c r="D1547" s="5" t="s">
        <v>963</v>
      </c>
      <c r="E1547" s="5" t="s">
        <v>6358</v>
      </c>
      <c r="F1547" s="5" t="s">
        <v>965</v>
      </c>
      <c r="G1547" s="5" t="s">
        <v>6359</v>
      </c>
      <c r="H1547" s="5" t="s">
        <v>6360</v>
      </c>
      <c r="I1547" s="6" t="s">
        <v>47</v>
      </c>
      <c r="J1547" s="6">
        <v>75</v>
      </c>
      <c r="K1547" s="6">
        <v>430000000</v>
      </c>
      <c r="L1547" s="5" t="s">
        <v>40</v>
      </c>
      <c r="M1547" s="6" t="s">
        <v>41</v>
      </c>
      <c r="N1547" s="6" t="s">
        <v>73</v>
      </c>
      <c r="O1547" s="6" t="s">
        <v>43</v>
      </c>
      <c r="P1547" s="6" t="s">
        <v>84</v>
      </c>
      <c r="Q1547" s="6" t="s">
        <v>45</v>
      </c>
      <c r="R1547" s="6" t="s">
        <v>96</v>
      </c>
      <c r="S1547" s="6" t="s">
        <v>97</v>
      </c>
      <c r="T1547" s="41">
        <v>6</v>
      </c>
      <c r="U1547" s="41">
        <v>574695</v>
      </c>
      <c r="V1547" s="41">
        <f t="shared" si="111"/>
        <v>3448170</v>
      </c>
      <c r="W1547" s="41">
        <f t="shared" si="112"/>
        <v>3861950.4000000004</v>
      </c>
      <c r="X1547" s="6" t="s">
        <v>47</v>
      </c>
      <c r="Y1547" s="6">
        <v>2016</v>
      </c>
      <c r="Z1547" s="42"/>
    </row>
    <row r="1548" spans="1:26" ht="51" x14ac:dyDescent="0.2">
      <c r="A1548" s="6" t="s">
        <v>6361</v>
      </c>
      <c r="B1548" s="5" t="s">
        <v>32</v>
      </c>
      <c r="C1548" s="5" t="s">
        <v>962</v>
      </c>
      <c r="D1548" s="5" t="s">
        <v>963</v>
      </c>
      <c r="E1548" s="5" t="s">
        <v>6362</v>
      </c>
      <c r="F1548" s="5" t="s">
        <v>965</v>
      </c>
      <c r="G1548" s="5" t="s">
        <v>6363</v>
      </c>
      <c r="H1548" s="5" t="s">
        <v>6364</v>
      </c>
      <c r="I1548" s="6" t="s">
        <v>47</v>
      </c>
      <c r="J1548" s="6">
        <v>75</v>
      </c>
      <c r="K1548" s="6">
        <v>430000000</v>
      </c>
      <c r="L1548" s="5" t="s">
        <v>40</v>
      </c>
      <c r="M1548" s="6" t="s">
        <v>41</v>
      </c>
      <c r="N1548" s="6" t="s">
        <v>73</v>
      </c>
      <c r="O1548" s="6" t="s">
        <v>43</v>
      </c>
      <c r="P1548" s="6" t="s">
        <v>84</v>
      </c>
      <c r="Q1548" s="6" t="s">
        <v>45</v>
      </c>
      <c r="R1548" s="6" t="s">
        <v>96</v>
      </c>
      <c r="S1548" s="6" t="s">
        <v>97</v>
      </c>
      <c r="T1548" s="41">
        <v>8</v>
      </c>
      <c r="U1548" s="41">
        <v>275400</v>
      </c>
      <c r="V1548" s="41">
        <f t="shared" si="111"/>
        <v>2203200</v>
      </c>
      <c r="W1548" s="41">
        <f t="shared" si="112"/>
        <v>2467584.0000000005</v>
      </c>
      <c r="X1548" s="6" t="s">
        <v>47</v>
      </c>
      <c r="Y1548" s="6">
        <v>2016</v>
      </c>
      <c r="Z1548" s="42"/>
    </row>
    <row r="1549" spans="1:26" ht="51" x14ac:dyDescent="0.2">
      <c r="A1549" s="6" t="s">
        <v>6365</v>
      </c>
      <c r="B1549" s="5" t="s">
        <v>32</v>
      </c>
      <c r="C1549" s="5" t="s">
        <v>6366</v>
      </c>
      <c r="D1549" s="5" t="s">
        <v>6367</v>
      </c>
      <c r="E1549" s="5" t="s">
        <v>6368</v>
      </c>
      <c r="F1549" s="5" t="s">
        <v>6369</v>
      </c>
      <c r="G1549" s="5" t="s">
        <v>6370</v>
      </c>
      <c r="H1549" s="5" t="s">
        <v>6371</v>
      </c>
      <c r="I1549" s="6" t="s">
        <v>39</v>
      </c>
      <c r="J1549" s="6">
        <v>65</v>
      </c>
      <c r="K1549" s="6">
        <v>430000000</v>
      </c>
      <c r="L1549" s="5" t="s">
        <v>40</v>
      </c>
      <c r="M1549" s="6" t="s">
        <v>41</v>
      </c>
      <c r="N1549" s="6" t="s">
        <v>73</v>
      </c>
      <c r="O1549" s="6" t="s">
        <v>43</v>
      </c>
      <c r="P1549" s="6" t="s">
        <v>84</v>
      </c>
      <c r="Q1549" s="6" t="s">
        <v>45</v>
      </c>
      <c r="R1549" s="6">
        <v>166</v>
      </c>
      <c r="S1549" s="6" t="s">
        <v>152</v>
      </c>
      <c r="T1549" s="41">
        <v>383766.60884991201</v>
      </c>
      <c r="U1549" s="41">
        <v>911.25</v>
      </c>
      <c r="V1549" s="41">
        <f t="shared" si="111"/>
        <v>349707322.31448233</v>
      </c>
      <c r="W1549" s="41">
        <f t="shared" si="112"/>
        <v>391672200.99222022</v>
      </c>
      <c r="X1549" s="6" t="s">
        <v>47</v>
      </c>
      <c r="Y1549" s="6">
        <v>2016</v>
      </c>
      <c r="Z1549" s="42"/>
    </row>
    <row r="1550" spans="1:26" ht="51" x14ac:dyDescent="0.2">
      <c r="A1550" s="6" t="s">
        <v>6372</v>
      </c>
      <c r="B1550" s="5" t="s">
        <v>32</v>
      </c>
      <c r="C1550" s="5" t="s">
        <v>6373</v>
      </c>
      <c r="D1550" s="5" t="s">
        <v>6374</v>
      </c>
      <c r="E1550" s="5" t="s">
        <v>6375</v>
      </c>
      <c r="F1550" s="5" t="s">
        <v>6376</v>
      </c>
      <c r="G1550" s="5" t="s">
        <v>6377</v>
      </c>
      <c r="H1550" s="5" t="s">
        <v>6378</v>
      </c>
      <c r="I1550" s="6" t="s">
        <v>47</v>
      </c>
      <c r="J1550" s="6">
        <v>0</v>
      </c>
      <c r="K1550" s="6">
        <v>430000000</v>
      </c>
      <c r="L1550" s="5" t="s">
        <v>40</v>
      </c>
      <c r="M1550" s="6" t="s">
        <v>41</v>
      </c>
      <c r="N1550" s="6" t="s">
        <v>73</v>
      </c>
      <c r="O1550" s="6" t="s">
        <v>43</v>
      </c>
      <c r="P1550" s="6" t="s">
        <v>84</v>
      </c>
      <c r="Q1550" s="6" t="s">
        <v>51</v>
      </c>
      <c r="R1550" s="6">
        <v>715</v>
      </c>
      <c r="S1550" s="6" t="s">
        <v>191</v>
      </c>
      <c r="T1550" s="41">
        <v>90</v>
      </c>
      <c r="U1550" s="41">
        <v>20925</v>
      </c>
      <c r="V1550" s="41">
        <f t="shared" si="111"/>
        <v>1883250</v>
      </c>
      <c r="W1550" s="41">
        <f t="shared" si="112"/>
        <v>2109240</v>
      </c>
      <c r="X1550" s="6"/>
      <c r="Y1550" s="6">
        <v>2016</v>
      </c>
      <c r="Z1550" s="42"/>
    </row>
    <row r="1551" spans="1:26" ht="51" x14ac:dyDescent="0.2">
      <c r="A1551" s="6" t="s">
        <v>6379</v>
      </c>
      <c r="B1551" s="5" t="s">
        <v>32</v>
      </c>
      <c r="C1551" s="5" t="s">
        <v>6380</v>
      </c>
      <c r="D1551" s="5" t="s">
        <v>4819</v>
      </c>
      <c r="E1551" s="5" t="s">
        <v>6381</v>
      </c>
      <c r="F1551" s="5" t="s">
        <v>6382</v>
      </c>
      <c r="G1551" s="5" t="s">
        <v>6383</v>
      </c>
      <c r="H1551" s="5" t="s">
        <v>6384</v>
      </c>
      <c r="I1551" s="6" t="s">
        <v>39</v>
      </c>
      <c r="J1551" s="6">
        <v>0</v>
      </c>
      <c r="K1551" s="6">
        <v>430000000</v>
      </c>
      <c r="L1551" s="5" t="s">
        <v>40</v>
      </c>
      <c r="M1551" s="6" t="s">
        <v>41</v>
      </c>
      <c r="N1551" s="6" t="s">
        <v>73</v>
      </c>
      <c r="O1551" s="6" t="s">
        <v>43</v>
      </c>
      <c r="P1551" s="6" t="s">
        <v>84</v>
      </c>
      <c r="Q1551" s="6" t="s">
        <v>51</v>
      </c>
      <c r="R1551" s="6" t="s">
        <v>96</v>
      </c>
      <c r="S1551" s="6" t="s">
        <v>97</v>
      </c>
      <c r="T1551" s="41">
        <v>13</v>
      </c>
      <c r="U1551" s="41">
        <v>671</v>
      </c>
      <c r="V1551" s="41">
        <f t="shared" si="111"/>
        <v>8723</v>
      </c>
      <c r="W1551" s="41">
        <f t="shared" si="112"/>
        <v>9769.76</v>
      </c>
      <c r="X1551" s="6"/>
      <c r="Y1551" s="6">
        <v>2016</v>
      </c>
      <c r="Z1551" s="42"/>
    </row>
    <row r="1552" spans="1:26" ht="51" x14ac:dyDescent="0.2">
      <c r="A1552" s="6" t="s">
        <v>6385</v>
      </c>
      <c r="B1552" s="5" t="s">
        <v>32</v>
      </c>
      <c r="C1552" s="5" t="s">
        <v>6380</v>
      </c>
      <c r="D1552" s="5" t="s">
        <v>4819</v>
      </c>
      <c r="E1552" s="5" t="s">
        <v>6381</v>
      </c>
      <c r="F1552" s="5" t="s">
        <v>6382</v>
      </c>
      <c r="G1552" s="5" t="s">
        <v>6383</v>
      </c>
      <c r="H1552" s="5" t="s">
        <v>6386</v>
      </c>
      <c r="I1552" s="6" t="s">
        <v>39</v>
      </c>
      <c r="J1552" s="6">
        <v>0</v>
      </c>
      <c r="K1552" s="6">
        <v>430000000</v>
      </c>
      <c r="L1552" s="5" t="s">
        <v>40</v>
      </c>
      <c r="M1552" s="6" t="s">
        <v>41</v>
      </c>
      <c r="N1552" s="6" t="s">
        <v>73</v>
      </c>
      <c r="O1552" s="6" t="s">
        <v>43</v>
      </c>
      <c r="P1552" s="6" t="s">
        <v>84</v>
      </c>
      <c r="Q1552" s="6" t="s">
        <v>51</v>
      </c>
      <c r="R1552" s="6" t="s">
        <v>96</v>
      </c>
      <c r="S1552" s="6" t="s">
        <v>97</v>
      </c>
      <c r="T1552" s="41">
        <v>22</v>
      </c>
      <c r="U1552" s="41">
        <v>671</v>
      </c>
      <c r="V1552" s="41">
        <f t="shared" si="111"/>
        <v>14762</v>
      </c>
      <c r="W1552" s="41">
        <f t="shared" si="112"/>
        <v>16533.440000000002</v>
      </c>
      <c r="X1552" s="6"/>
      <c r="Y1552" s="6">
        <v>2016</v>
      </c>
      <c r="Z1552" s="42"/>
    </row>
    <row r="1553" spans="1:26" ht="63.75" x14ac:dyDescent="0.2">
      <c r="A1553" s="6" t="s">
        <v>6387</v>
      </c>
      <c r="B1553" s="5" t="s">
        <v>32</v>
      </c>
      <c r="C1553" s="5" t="s">
        <v>6388</v>
      </c>
      <c r="D1553" s="5" t="s">
        <v>1390</v>
      </c>
      <c r="E1553" s="5" t="s">
        <v>6389</v>
      </c>
      <c r="F1553" s="5" t="s">
        <v>6390</v>
      </c>
      <c r="G1553" s="5" t="s">
        <v>6391</v>
      </c>
      <c r="H1553" s="5" t="s">
        <v>6392</v>
      </c>
      <c r="I1553" s="6" t="s">
        <v>47</v>
      </c>
      <c r="J1553" s="6">
        <v>0</v>
      </c>
      <c r="K1553" s="6">
        <v>430000000</v>
      </c>
      <c r="L1553" s="5" t="s">
        <v>40</v>
      </c>
      <c r="M1553" s="6" t="s">
        <v>41</v>
      </c>
      <c r="N1553" s="6" t="s">
        <v>73</v>
      </c>
      <c r="O1553" s="6" t="s">
        <v>43</v>
      </c>
      <c r="P1553" s="6" t="s">
        <v>84</v>
      </c>
      <c r="Q1553" s="6" t="s">
        <v>51</v>
      </c>
      <c r="R1553" s="6" t="s">
        <v>85</v>
      </c>
      <c r="S1553" s="6" t="s">
        <v>86</v>
      </c>
      <c r="T1553" s="41">
        <v>300</v>
      </c>
      <c r="U1553" s="41">
        <v>3105</v>
      </c>
      <c r="V1553" s="41">
        <f t="shared" si="111"/>
        <v>931500</v>
      </c>
      <c r="W1553" s="41">
        <f t="shared" si="112"/>
        <v>1043280.0000000001</v>
      </c>
      <c r="X1553" s="6"/>
      <c r="Y1553" s="6">
        <v>2016</v>
      </c>
      <c r="Z1553" s="42"/>
    </row>
    <row r="1554" spans="1:26" ht="51" x14ac:dyDescent="0.2">
      <c r="A1554" s="6" t="s">
        <v>6393</v>
      </c>
      <c r="B1554" s="5" t="s">
        <v>32</v>
      </c>
      <c r="C1554" s="5" t="s">
        <v>6388</v>
      </c>
      <c r="D1554" s="5" t="s">
        <v>1390</v>
      </c>
      <c r="E1554" s="5" t="s">
        <v>6394</v>
      </c>
      <c r="F1554" s="5" t="s">
        <v>6390</v>
      </c>
      <c r="G1554" s="5" t="s">
        <v>6395</v>
      </c>
      <c r="H1554" s="5" t="s">
        <v>6396</v>
      </c>
      <c r="I1554" s="6" t="s">
        <v>47</v>
      </c>
      <c r="J1554" s="6">
        <v>0</v>
      </c>
      <c r="K1554" s="6">
        <v>430000000</v>
      </c>
      <c r="L1554" s="5" t="s">
        <v>40</v>
      </c>
      <c r="M1554" s="6" t="s">
        <v>41</v>
      </c>
      <c r="N1554" s="6" t="s">
        <v>73</v>
      </c>
      <c r="O1554" s="6" t="s">
        <v>43</v>
      </c>
      <c r="P1554" s="6" t="s">
        <v>84</v>
      </c>
      <c r="Q1554" s="6" t="s">
        <v>51</v>
      </c>
      <c r="R1554" s="6" t="s">
        <v>85</v>
      </c>
      <c r="S1554" s="6" t="s">
        <v>86</v>
      </c>
      <c r="T1554" s="41">
        <v>10</v>
      </c>
      <c r="U1554" s="41">
        <v>3105</v>
      </c>
      <c r="V1554" s="41">
        <f t="shared" si="111"/>
        <v>31050</v>
      </c>
      <c r="W1554" s="41">
        <f t="shared" si="112"/>
        <v>34776</v>
      </c>
      <c r="X1554" s="6"/>
      <c r="Y1554" s="6">
        <v>2016</v>
      </c>
      <c r="Z1554" s="42"/>
    </row>
    <row r="1555" spans="1:26" ht="63.75" x14ac:dyDescent="0.2">
      <c r="A1555" s="6" t="s">
        <v>6397</v>
      </c>
      <c r="B1555" s="5" t="s">
        <v>32</v>
      </c>
      <c r="C1555" s="5" t="s">
        <v>6388</v>
      </c>
      <c r="D1555" s="5" t="s">
        <v>1390</v>
      </c>
      <c r="E1555" s="5" t="s">
        <v>6389</v>
      </c>
      <c r="F1555" s="5" t="s">
        <v>6390</v>
      </c>
      <c r="G1555" s="5" t="s">
        <v>6398</v>
      </c>
      <c r="H1555" s="5" t="s">
        <v>6399</v>
      </c>
      <c r="I1555" s="6" t="s">
        <v>47</v>
      </c>
      <c r="J1555" s="6">
        <v>0</v>
      </c>
      <c r="K1555" s="6">
        <v>430000000</v>
      </c>
      <c r="L1555" s="5" t="s">
        <v>40</v>
      </c>
      <c r="M1555" s="6" t="s">
        <v>41</v>
      </c>
      <c r="N1555" s="6" t="s">
        <v>73</v>
      </c>
      <c r="O1555" s="6" t="s">
        <v>43</v>
      </c>
      <c r="P1555" s="6" t="s">
        <v>84</v>
      </c>
      <c r="Q1555" s="6" t="s">
        <v>51</v>
      </c>
      <c r="R1555" s="6" t="s">
        <v>85</v>
      </c>
      <c r="S1555" s="6" t="s">
        <v>86</v>
      </c>
      <c r="T1555" s="41">
        <v>100</v>
      </c>
      <c r="U1555" s="41">
        <v>3200</v>
      </c>
      <c r="V1555" s="41">
        <f t="shared" si="111"/>
        <v>320000</v>
      </c>
      <c r="W1555" s="41">
        <f t="shared" si="112"/>
        <v>358400.00000000006</v>
      </c>
      <c r="X1555" s="6"/>
      <c r="Y1555" s="6">
        <v>2016</v>
      </c>
      <c r="Z1555" s="42"/>
    </row>
    <row r="1556" spans="1:26" ht="255" x14ac:dyDescent="0.2">
      <c r="A1556" s="6" t="s">
        <v>6400</v>
      </c>
      <c r="B1556" s="5" t="s">
        <v>32</v>
      </c>
      <c r="C1556" s="5" t="s">
        <v>6388</v>
      </c>
      <c r="D1556" s="5" t="s">
        <v>1390</v>
      </c>
      <c r="E1556" s="5" t="s">
        <v>6394</v>
      </c>
      <c r="F1556" s="5" t="s">
        <v>6390</v>
      </c>
      <c r="G1556" s="5" t="s">
        <v>6401</v>
      </c>
      <c r="H1556" s="5" t="s">
        <v>6402</v>
      </c>
      <c r="I1556" s="6" t="s">
        <v>47</v>
      </c>
      <c r="J1556" s="6">
        <v>0</v>
      </c>
      <c r="K1556" s="6">
        <v>430000000</v>
      </c>
      <c r="L1556" s="5" t="s">
        <v>40</v>
      </c>
      <c r="M1556" s="6" t="s">
        <v>41</v>
      </c>
      <c r="N1556" s="6" t="s">
        <v>73</v>
      </c>
      <c r="O1556" s="6" t="s">
        <v>43</v>
      </c>
      <c r="P1556" s="6" t="s">
        <v>84</v>
      </c>
      <c r="Q1556" s="6" t="s">
        <v>51</v>
      </c>
      <c r="R1556" s="6" t="s">
        <v>85</v>
      </c>
      <c r="S1556" s="6" t="s">
        <v>86</v>
      </c>
      <c r="T1556" s="41">
        <v>10</v>
      </c>
      <c r="U1556" s="41">
        <v>3200</v>
      </c>
      <c r="V1556" s="41">
        <f t="shared" si="111"/>
        <v>32000</v>
      </c>
      <c r="W1556" s="41">
        <f t="shared" si="112"/>
        <v>35840</v>
      </c>
      <c r="X1556" s="6"/>
      <c r="Y1556" s="6">
        <v>2016</v>
      </c>
      <c r="Z1556" s="42"/>
    </row>
    <row r="1557" spans="1:26" ht="51" x14ac:dyDescent="0.2">
      <c r="A1557" s="6" t="s">
        <v>6403</v>
      </c>
      <c r="B1557" s="5" t="s">
        <v>32</v>
      </c>
      <c r="C1557" s="5" t="s">
        <v>6404</v>
      </c>
      <c r="D1557" s="5" t="s">
        <v>3604</v>
      </c>
      <c r="E1557" s="5" t="s">
        <v>6405</v>
      </c>
      <c r="F1557" s="5" t="s">
        <v>4852</v>
      </c>
      <c r="G1557" s="5" t="s">
        <v>6405</v>
      </c>
      <c r="H1557" s="5" t="s">
        <v>6406</v>
      </c>
      <c r="I1557" s="6" t="s">
        <v>39</v>
      </c>
      <c r="J1557" s="6">
        <v>0</v>
      </c>
      <c r="K1557" s="6">
        <v>430000000</v>
      </c>
      <c r="L1557" s="5" t="s">
        <v>40</v>
      </c>
      <c r="M1557" s="6" t="s">
        <v>41</v>
      </c>
      <c r="N1557" s="6" t="s">
        <v>73</v>
      </c>
      <c r="O1557" s="6" t="s">
        <v>43</v>
      </c>
      <c r="P1557" s="6" t="s">
        <v>84</v>
      </c>
      <c r="Q1557" s="6" t="s">
        <v>51</v>
      </c>
      <c r="R1557" s="6">
        <v>166</v>
      </c>
      <c r="S1557" s="6" t="s">
        <v>152</v>
      </c>
      <c r="T1557" s="41">
        <v>20</v>
      </c>
      <c r="U1557" s="41">
        <v>1053</v>
      </c>
      <c r="V1557" s="41">
        <f t="shared" si="111"/>
        <v>21060</v>
      </c>
      <c r="W1557" s="41">
        <f t="shared" si="112"/>
        <v>23587.200000000001</v>
      </c>
      <c r="X1557" s="6"/>
      <c r="Y1557" s="6">
        <v>2016</v>
      </c>
      <c r="Z1557" s="42"/>
    </row>
    <row r="1558" spans="1:26" ht="51" x14ac:dyDescent="0.2">
      <c r="A1558" s="6" t="s">
        <v>6407</v>
      </c>
      <c r="B1558" s="5" t="s">
        <v>32</v>
      </c>
      <c r="C1558" s="5" t="s">
        <v>6404</v>
      </c>
      <c r="D1558" s="5" t="s">
        <v>3604</v>
      </c>
      <c r="E1558" s="5" t="s">
        <v>6408</v>
      </c>
      <c r="F1558" s="5" t="s">
        <v>4852</v>
      </c>
      <c r="G1558" s="5" t="s">
        <v>6408</v>
      </c>
      <c r="H1558" s="5" t="s">
        <v>6409</v>
      </c>
      <c r="I1558" s="6" t="s">
        <v>39</v>
      </c>
      <c r="J1558" s="6">
        <v>0</v>
      </c>
      <c r="K1558" s="6">
        <v>430000000</v>
      </c>
      <c r="L1558" s="5" t="s">
        <v>40</v>
      </c>
      <c r="M1558" s="6" t="s">
        <v>41</v>
      </c>
      <c r="N1558" s="6" t="s">
        <v>73</v>
      </c>
      <c r="O1558" s="6" t="s">
        <v>43</v>
      </c>
      <c r="P1558" s="6" t="s">
        <v>84</v>
      </c>
      <c r="Q1558" s="6" t="s">
        <v>51</v>
      </c>
      <c r="R1558" s="6">
        <v>166</v>
      </c>
      <c r="S1558" s="6" t="s">
        <v>152</v>
      </c>
      <c r="T1558" s="41">
        <v>20</v>
      </c>
      <c r="U1558" s="41">
        <v>1053</v>
      </c>
      <c r="V1558" s="41">
        <f t="shared" si="111"/>
        <v>21060</v>
      </c>
      <c r="W1558" s="41">
        <f t="shared" si="112"/>
        <v>23587.200000000001</v>
      </c>
      <c r="X1558" s="6"/>
      <c r="Y1558" s="6">
        <v>2016</v>
      </c>
      <c r="Z1558" s="42"/>
    </row>
    <row r="1559" spans="1:26" ht="51" x14ac:dyDescent="0.2">
      <c r="A1559" s="6" t="s">
        <v>6410</v>
      </c>
      <c r="B1559" s="5" t="s">
        <v>32</v>
      </c>
      <c r="C1559" s="5" t="s">
        <v>2944</v>
      </c>
      <c r="D1559" s="5" t="s">
        <v>6411</v>
      </c>
      <c r="E1559" s="5" t="s">
        <v>6412</v>
      </c>
      <c r="F1559" s="5" t="s">
        <v>6413</v>
      </c>
      <c r="G1559" s="5" t="s">
        <v>6414</v>
      </c>
      <c r="H1559" s="5" t="s">
        <v>6415</v>
      </c>
      <c r="I1559" s="6" t="s">
        <v>47</v>
      </c>
      <c r="J1559" s="6">
        <v>0</v>
      </c>
      <c r="K1559" s="6">
        <v>430000000</v>
      </c>
      <c r="L1559" s="5" t="s">
        <v>40</v>
      </c>
      <c r="M1559" s="6" t="s">
        <v>94</v>
      </c>
      <c r="N1559" s="6" t="s">
        <v>73</v>
      </c>
      <c r="O1559" s="6" t="s">
        <v>43</v>
      </c>
      <c r="P1559" s="6" t="s">
        <v>84</v>
      </c>
      <c r="Q1559" s="6" t="s">
        <v>45</v>
      </c>
      <c r="R1559" s="6">
        <v>112</v>
      </c>
      <c r="S1559" s="6" t="s">
        <v>1730</v>
      </c>
      <c r="T1559" s="41">
        <v>400</v>
      </c>
      <c r="U1559" s="41">
        <v>1215</v>
      </c>
      <c r="V1559" s="41">
        <f t="shared" si="111"/>
        <v>486000</v>
      </c>
      <c r="W1559" s="41">
        <f t="shared" si="112"/>
        <v>544320</v>
      </c>
      <c r="X1559" s="6" t="s">
        <v>47</v>
      </c>
      <c r="Y1559" s="6">
        <v>2016</v>
      </c>
      <c r="Z1559" s="42"/>
    </row>
    <row r="1560" spans="1:26" ht="51" x14ac:dyDescent="0.2">
      <c r="A1560" s="6" t="s">
        <v>6416</v>
      </c>
      <c r="B1560" s="5" t="s">
        <v>32</v>
      </c>
      <c r="C1560" s="5" t="s">
        <v>6417</v>
      </c>
      <c r="D1560" s="5" t="s">
        <v>6418</v>
      </c>
      <c r="E1560" s="5" t="s">
        <v>6419</v>
      </c>
      <c r="F1560" s="5" t="s">
        <v>6420</v>
      </c>
      <c r="G1560" s="5" t="s">
        <v>6421</v>
      </c>
      <c r="H1560" s="5" t="s">
        <v>6422</v>
      </c>
      <c r="I1560" s="6" t="s">
        <v>39</v>
      </c>
      <c r="J1560" s="6">
        <v>0</v>
      </c>
      <c r="K1560" s="6">
        <v>430000000</v>
      </c>
      <c r="L1560" s="5" t="s">
        <v>40</v>
      </c>
      <c r="M1560" s="6" t="s">
        <v>41</v>
      </c>
      <c r="N1560" s="6" t="s">
        <v>73</v>
      </c>
      <c r="O1560" s="6" t="s">
        <v>43</v>
      </c>
      <c r="P1560" s="6" t="s">
        <v>84</v>
      </c>
      <c r="Q1560" s="6" t="s">
        <v>51</v>
      </c>
      <c r="R1560" s="6" t="s">
        <v>96</v>
      </c>
      <c r="S1560" s="6" t="s">
        <v>97</v>
      </c>
      <c r="T1560" s="41">
        <v>675</v>
      </c>
      <c r="U1560" s="41">
        <v>500</v>
      </c>
      <c r="V1560" s="41">
        <f t="shared" si="111"/>
        <v>337500</v>
      </c>
      <c r="W1560" s="41">
        <f t="shared" si="112"/>
        <v>378000.00000000006</v>
      </c>
      <c r="X1560" s="6"/>
      <c r="Y1560" s="6">
        <v>2016</v>
      </c>
      <c r="Z1560" s="42"/>
    </row>
    <row r="1561" spans="1:26" ht="51" x14ac:dyDescent="0.2">
      <c r="A1561" s="6" t="s">
        <v>6423</v>
      </c>
      <c r="B1561" s="5" t="s">
        <v>32</v>
      </c>
      <c r="C1561" s="5" t="s">
        <v>6424</v>
      </c>
      <c r="D1561" s="5" t="s">
        <v>4482</v>
      </c>
      <c r="E1561" s="5" t="s">
        <v>6425</v>
      </c>
      <c r="F1561" s="5" t="s">
        <v>6426</v>
      </c>
      <c r="G1561" s="5" t="s">
        <v>6425</v>
      </c>
      <c r="H1561" s="5" t="s">
        <v>6427</v>
      </c>
      <c r="I1561" s="6" t="s">
        <v>39</v>
      </c>
      <c r="J1561" s="6">
        <v>0</v>
      </c>
      <c r="K1561" s="6">
        <v>430000000</v>
      </c>
      <c r="L1561" s="5" t="s">
        <v>40</v>
      </c>
      <c r="M1561" s="6" t="s">
        <v>41</v>
      </c>
      <c r="N1561" s="6" t="s">
        <v>73</v>
      </c>
      <c r="O1561" s="6" t="s">
        <v>43</v>
      </c>
      <c r="P1561" s="6" t="s">
        <v>84</v>
      </c>
      <c r="Q1561" s="6" t="s">
        <v>51</v>
      </c>
      <c r="R1561" s="6" t="s">
        <v>96</v>
      </c>
      <c r="S1561" s="6" t="s">
        <v>97</v>
      </c>
      <c r="T1561" s="41">
        <v>5</v>
      </c>
      <c r="U1561" s="41">
        <v>9000</v>
      </c>
      <c r="V1561" s="41">
        <f t="shared" si="111"/>
        <v>45000</v>
      </c>
      <c r="W1561" s="41">
        <f t="shared" si="112"/>
        <v>50400.000000000007</v>
      </c>
      <c r="X1561" s="6"/>
      <c r="Y1561" s="6">
        <v>2016</v>
      </c>
      <c r="Z1561" s="42"/>
    </row>
    <row r="1562" spans="1:26" ht="51" x14ac:dyDescent="0.2">
      <c r="A1562" s="6" t="s">
        <v>6428</v>
      </c>
      <c r="B1562" s="5" t="s">
        <v>32</v>
      </c>
      <c r="C1562" s="5" t="s">
        <v>2944</v>
      </c>
      <c r="D1562" s="5" t="s">
        <v>6429</v>
      </c>
      <c r="E1562" s="5" t="s">
        <v>6430</v>
      </c>
      <c r="F1562" s="5" t="s">
        <v>6431</v>
      </c>
      <c r="G1562" s="5" t="s">
        <v>6432</v>
      </c>
      <c r="H1562" s="5" t="s">
        <v>6433</v>
      </c>
      <c r="I1562" s="6" t="s">
        <v>60</v>
      </c>
      <c r="J1562" s="6">
        <v>0</v>
      </c>
      <c r="K1562" s="6">
        <v>430000000</v>
      </c>
      <c r="L1562" s="5" t="s">
        <v>40</v>
      </c>
      <c r="M1562" s="6" t="s">
        <v>94</v>
      </c>
      <c r="N1562" s="6" t="s">
        <v>73</v>
      </c>
      <c r="O1562" s="6" t="s">
        <v>43</v>
      </c>
      <c r="P1562" s="6" t="s">
        <v>84</v>
      </c>
      <c r="Q1562" s="6" t="s">
        <v>51</v>
      </c>
      <c r="R1562" s="6" t="s">
        <v>96</v>
      </c>
      <c r="S1562" s="6" t="s">
        <v>97</v>
      </c>
      <c r="T1562" s="41">
        <v>10</v>
      </c>
      <c r="U1562" s="41">
        <v>20250</v>
      </c>
      <c r="V1562" s="41">
        <f t="shared" si="111"/>
        <v>202500</v>
      </c>
      <c r="W1562" s="41">
        <f t="shared" si="112"/>
        <v>226800.00000000003</v>
      </c>
      <c r="X1562" s="6"/>
      <c r="Y1562" s="6">
        <v>2016</v>
      </c>
      <c r="Z1562" s="42"/>
    </row>
    <row r="1563" spans="1:26" ht="51" x14ac:dyDescent="0.2">
      <c r="A1563" s="6" t="s">
        <v>6434</v>
      </c>
      <c r="B1563" s="5" t="s">
        <v>32</v>
      </c>
      <c r="C1563" s="5" t="s">
        <v>6435</v>
      </c>
      <c r="D1563" s="5" t="s">
        <v>6436</v>
      </c>
      <c r="E1563" s="5" t="s">
        <v>6437</v>
      </c>
      <c r="F1563" s="5" t="s">
        <v>6438</v>
      </c>
      <c r="G1563" s="5" t="s">
        <v>6439</v>
      </c>
      <c r="H1563" s="5" t="s">
        <v>6440</v>
      </c>
      <c r="I1563" s="6" t="s">
        <v>39</v>
      </c>
      <c r="J1563" s="6">
        <v>0</v>
      </c>
      <c r="K1563" s="6">
        <v>430000000</v>
      </c>
      <c r="L1563" s="5" t="s">
        <v>40</v>
      </c>
      <c r="M1563" s="6" t="s">
        <v>41</v>
      </c>
      <c r="N1563" s="6" t="s">
        <v>73</v>
      </c>
      <c r="O1563" s="6" t="s">
        <v>43</v>
      </c>
      <c r="P1563" s="6" t="s">
        <v>84</v>
      </c>
      <c r="Q1563" s="6" t="s">
        <v>51</v>
      </c>
      <c r="R1563" s="6" t="s">
        <v>96</v>
      </c>
      <c r="S1563" s="6" t="s">
        <v>97</v>
      </c>
      <c r="T1563" s="41">
        <v>2</v>
      </c>
      <c r="U1563" s="41">
        <v>2700</v>
      </c>
      <c r="V1563" s="41">
        <f t="shared" si="111"/>
        <v>5400</v>
      </c>
      <c r="W1563" s="41">
        <f t="shared" si="112"/>
        <v>6048.0000000000009</v>
      </c>
      <c r="X1563" s="6"/>
      <c r="Y1563" s="6">
        <v>2016</v>
      </c>
      <c r="Z1563" s="42"/>
    </row>
    <row r="1564" spans="1:26" ht="51" x14ac:dyDescent="0.2">
      <c r="A1564" s="6" t="s">
        <v>6441</v>
      </c>
      <c r="B1564" s="5" t="s">
        <v>32</v>
      </c>
      <c r="C1564" s="5" t="s">
        <v>5226</v>
      </c>
      <c r="D1564" s="5" t="s">
        <v>5220</v>
      </c>
      <c r="E1564" s="5" t="s">
        <v>5232</v>
      </c>
      <c r="F1564" s="5" t="s">
        <v>5228</v>
      </c>
      <c r="G1564" s="5" t="s">
        <v>6442</v>
      </c>
      <c r="H1564" s="5" t="s">
        <v>6443</v>
      </c>
      <c r="I1564" s="6" t="s">
        <v>39</v>
      </c>
      <c r="J1564" s="6">
        <v>0</v>
      </c>
      <c r="K1564" s="6">
        <v>430000000</v>
      </c>
      <c r="L1564" s="5" t="s">
        <v>40</v>
      </c>
      <c r="M1564" s="6" t="s">
        <v>41</v>
      </c>
      <c r="N1564" s="6" t="s">
        <v>73</v>
      </c>
      <c r="O1564" s="6" t="s">
        <v>43</v>
      </c>
      <c r="P1564" s="6" t="s">
        <v>84</v>
      </c>
      <c r="Q1564" s="6" t="s">
        <v>51</v>
      </c>
      <c r="R1564" s="6" t="s">
        <v>96</v>
      </c>
      <c r="S1564" s="6" t="s">
        <v>97</v>
      </c>
      <c r="T1564" s="41">
        <v>40</v>
      </c>
      <c r="U1564" s="41">
        <v>1200</v>
      </c>
      <c r="V1564" s="41">
        <f t="shared" si="111"/>
        <v>48000</v>
      </c>
      <c r="W1564" s="41">
        <f t="shared" si="112"/>
        <v>53760.000000000007</v>
      </c>
      <c r="X1564" s="6"/>
      <c r="Y1564" s="6">
        <v>2016</v>
      </c>
      <c r="Z1564" s="42"/>
    </row>
    <row r="1565" spans="1:26" ht="51" x14ac:dyDescent="0.2">
      <c r="A1565" s="6" t="s">
        <v>6444</v>
      </c>
      <c r="B1565" s="5" t="s">
        <v>32</v>
      </c>
      <c r="C1565" s="5" t="s">
        <v>5219</v>
      </c>
      <c r="D1565" s="5" t="s">
        <v>5220</v>
      </c>
      <c r="E1565" s="5" t="s">
        <v>5236</v>
      </c>
      <c r="F1565" s="5" t="s">
        <v>5222</v>
      </c>
      <c r="G1565" s="5" t="s">
        <v>6442</v>
      </c>
      <c r="H1565" s="5" t="s">
        <v>6445</v>
      </c>
      <c r="I1565" s="6" t="s">
        <v>39</v>
      </c>
      <c r="J1565" s="6">
        <v>0</v>
      </c>
      <c r="K1565" s="6">
        <v>430000000</v>
      </c>
      <c r="L1565" s="5" t="s">
        <v>40</v>
      </c>
      <c r="M1565" s="6" t="s">
        <v>41</v>
      </c>
      <c r="N1565" s="6" t="s">
        <v>73</v>
      </c>
      <c r="O1565" s="6" t="s">
        <v>43</v>
      </c>
      <c r="P1565" s="6" t="s">
        <v>84</v>
      </c>
      <c r="Q1565" s="6" t="s">
        <v>51</v>
      </c>
      <c r="R1565" s="6" t="s">
        <v>96</v>
      </c>
      <c r="S1565" s="6" t="s">
        <v>97</v>
      </c>
      <c r="T1565" s="41">
        <v>50</v>
      </c>
      <c r="U1565" s="41">
        <v>1200</v>
      </c>
      <c r="V1565" s="41">
        <f t="shared" si="111"/>
        <v>60000</v>
      </c>
      <c r="W1565" s="41">
        <f t="shared" si="112"/>
        <v>67200</v>
      </c>
      <c r="X1565" s="6"/>
      <c r="Y1565" s="6">
        <v>2016</v>
      </c>
      <c r="Z1565" s="42"/>
    </row>
    <row r="1566" spans="1:26" ht="51" x14ac:dyDescent="0.2">
      <c r="A1566" s="6" t="s">
        <v>6446</v>
      </c>
      <c r="B1566" s="5" t="s">
        <v>32</v>
      </c>
      <c r="C1566" s="5" t="s">
        <v>2944</v>
      </c>
      <c r="D1566" s="5" t="s">
        <v>6447</v>
      </c>
      <c r="E1566" s="5" t="s">
        <v>6447</v>
      </c>
      <c r="F1566" s="5" t="s">
        <v>6448</v>
      </c>
      <c r="G1566" s="5" t="s">
        <v>6449</v>
      </c>
      <c r="H1566" s="5" t="s">
        <v>6450</v>
      </c>
      <c r="I1566" s="6" t="s">
        <v>60</v>
      </c>
      <c r="J1566" s="6">
        <v>0</v>
      </c>
      <c r="K1566" s="6">
        <v>430000000</v>
      </c>
      <c r="L1566" s="5" t="s">
        <v>40</v>
      </c>
      <c r="M1566" s="6" t="s">
        <v>94</v>
      </c>
      <c r="N1566" s="6" t="s">
        <v>73</v>
      </c>
      <c r="O1566" s="6" t="s">
        <v>43</v>
      </c>
      <c r="P1566" s="6" t="s">
        <v>84</v>
      </c>
      <c r="Q1566" s="6" t="s">
        <v>51</v>
      </c>
      <c r="R1566" s="6" t="s">
        <v>96</v>
      </c>
      <c r="S1566" s="6" t="s">
        <v>97</v>
      </c>
      <c r="T1566" s="41">
        <v>1</v>
      </c>
      <c r="U1566" s="41">
        <v>406300</v>
      </c>
      <c r="V1566" s="41">
        <f t="shared" si="111"/>
        <v>406300</v>
      </c>
      <c r="W1566" s="41">
        <f t="shared" si="112"/>
        <v>455056.00000000006</v>
      </c>
      <c r="X1566" s="6"/>
      <c r="Y1566" s="6">
        <v>2016</v>
      </c>
      <c r="Z1566" s="42"/>
    </row>
    <row r="1567" spans="1:26" ht="51" x14ac:dyDescent="0.2">
      <c r="A1567" s="6" t="s">
        <v>6451</v>
      </c>
      <c r="B1567" s="5" t="s">
        <v>32</v>
      </c>
      <c r="C1567" s="5" t="s">
        <v>2737</v>
      </c>
      <c r="D1567" s="5" t="s">
        <v>2738</v>
      </c>
      <c r="E1567" s="5" t="s">
        <v>2739</v>
      </c>
      <c r="F1567" s="5" t="s">
        <v>2740</v>
      </c>
      <c r="G1567" s="5" t="s">
        <v>6452</v>
      </c>
      <c r="H1567" s="5" t="s">
        <v>2745</v>
      </c>
      <c r="I1567" s="6" t="s">
        <v>39</v>
      </c>
      <c r="J1567" s="6">
        <v>0</v>
      </c>
      <c r="K1567" s="6">
        <v>430000000</v>
      </c>
      <c r="L1567" s="5" t="s">
        <v>40</v>
      </c>
      <c r="M1567" s="6" t="s">
        <v>41</v>
      </c>
      <c r="N1567" s="6" t="s">
        <v>73</v>
      </c>
      <c r="O1567" s="6" t="s">
        <v>43</v>
      </c>
      <c r="P1567" s="6" t="s">
        <v>84</v>
      </c>
      <c r="Q1567" s="6" t="s">
        <v>51</v>
      </c>
      <c r="R1567" s="6" t="s">
        <v>96</v>
      </c>
      <c r="S1567" s="6" t="s">
        <v>97</v>
      </c>
      <c r="T1567" s="41">
        <v>1</v>
      </c>
      <c r="U1567" s="41">
        <v>23000</v>
      </c>
      <c r="V1567" s="41">
        <f t="shared" si="111"/>
        <v>23000</v>
      </c>
      <c r="W1567" s="41">
        <f t="shared" si="112"/>
        <v>25760.000000000004</v>
      </c>
      <c r="X1567" s="6"/>
      <c r="Y1567" s="6">
        <v>2016</v>
      </c>
      <c r="Z1567" s="42"/>
    </row>
    <row r="1568" spans="1:26" ht="51" x14ac:dyDescent="0.2">
      <c r="A1568" s="6" t="s">
        <v>6453</v>
      </c>
      <c r="B1568" s="5" t="s">
        <v>32</v>
      </c>
      <c r="C1568" s="5" t="s">
        <v>6454</v>
      </c>
      <c r="D1568" s="5" t="s">
        <v>6455</v>
      </c>
      <c r="E1568" s="5" t="s">
        <v>2751</v>
      </c>
      <c r="F1568" s="5" t="s">
        <v>6456</v>
      </c>
      <c r="G1568" s="5" t="s">
        <v>6457</v>
      </c>
      <c r="H1568" s="5" t="s">
        <v>6458</v>
      </c>
      <c r="I1568" s="6" t="s">
        <v>39</v>
      </c>
      <c r="J1568" s="6">
        <v>0</v>
      </c>
      <c r="K1568" s="6">
        <v>430000000</v>
      </c>
      <c r="L1568" s="5" t="s">
        <v>40</v>
      </c>
      <c r="M1568" s="6" t="s">
        <v>41</v>
      </c>
      <c r="N1568" s="6" t="s">
        <v>73</v>
      </c>
      <c r="O1568" s="6" t="s">
        <v>43</v>
      </c>
      <c r="P1568" s="6" t="s">
        <v>84</v>
      </c>
      <c r="Q1568" s="6" t="s">
        <v>51</v>
      </c>
      <c r="R1568" s="6">
        <v>736</v>
      </c>
      <c r="S1568" s="6" t="s">
        <v>213</v>
      </c>
      <c r="T1568" s="41">
        <v>20</v>
      </c>
      <c r="U1568" s="41">
        <v>3800</v>
      </c>
      <c r="V1568" s="41">
        <f t="shared" si="111"/>
        <v>76000</v>
      </c>
      <c r="W1568" s="41">
        <f t="shared" si="112"/>
        <v>85120.000000000015</v>
      </c>
      <c r="X1568" s="6"/>
      <c r="Y1568" s="6">
        <v>2016</v>
      </c>
      <c r="Z1568" s="42"/>
    </row>
    <row r="1569" spans="1:26" ht="229.5" x14ac:dyDescent="0.2">
      <c r="A1569" s="6" t="s">
        <v>6459</v>
      </c>
      <c r="B1569" s="5" t="s">
        <v>32</v>
      </c>
      <c r="C1569" s="5" t="s">
        <v>6460</v>
      </c>
      <c r="D1569" s="5" t="s">
        <v>6461</v>
      </c>
      <c r="E1569" s="5" t="s">
        <v>6462</v>
      </c>
      <c r="F1569" s="5" t="s">
        <v>6463</v>
      </c>
      <c r="G1569" s="5" t="s">
        <v>6464</v>
      </c>
      <c r="H1569" s="5" t="s">
        <v>6465</v>
      </c>
      <c r="I1569" s="6" t="s">
        <v>39</v>
      </c>
      <c r="J1569" s="6">
        <v>0</v>
      </c>
      <c r="K1569" s="6">
        <v>430000000</v>
      </c>
      <c r="L1569" s="5" t="s">
        <v>40</v>
      </c>
      <c r="M1569" s="6" t="s">
        <v>94</v>
      </c>
      <c r="N1569" s="6" t="s">
        <v>73</v>
      </c>
      <c r="O1569" s="6" t="s">
        <v>43</v>
      </c>
      <c r="P1569" s="6" t="s">
        <v>84</v>
      </c>
      <c r="Q1569" s="6" t="s">
        <v>51</v>
      </c>
      <c r="R1569" s="6" t="s">
        <v>96</v>
      </c>
      <c r="S1569" s="6" t="s">
        <v>97</v>
      </c>
      <c r="T1569" s="41">
        <v>4</v>
      </c>
      <c r="U1569" s="41">
        <v>90000</v>
      </c>
      <c r="V1569" s="41"/>
      <c r="W1569" s="41"/>
      <c r="X1569" s="6"/>
      <c r="Y1569" s="6">
        <v>2016</v>
      </c>
      <c r="Z1569" s="6" t="s">
        <v>1629</v>
      </c>
    </row>
    <row r="1570" spans="1:26" ht="51" x14ac:dyDescent="0.2">
      <c r="A1570" s="6" t="s">
        <v>6466</v>
      </c>
      <c r="B1570" s="5" t="s">
        <v>32</v>
      </c>
      <c r="C1570" s="5" t="s">
        <v>6388</v>
      </c>
      <c r="D1570" s="5" t="s">
        <v>1390</v>
      </c>
      <c r="E1570" s="5" t="s">
        <v>6394</v>
      </c>
      <c r="F1570" s="5" t="s">
        <v>6390</v>
      </c>
      <c r="G1570" s="5" t="s">
        <v>6467</v>
      </c>
      <c r="H1570" s="5" t="s">
        <v>6468</v>
      </c>
      <c r="I1570" s="6" t="s">
        <v>47</v>
      </c>
      <c r="J1570" s="6">
        <v>0</v>
      </c>
      <c r="K1570" s="6">
        <v>430000000</v>
      </c>
      <c r="L1570" s="5" t="s">
        <v>40</v>
      </c>
      <c r="M1570" s="6" t="s">
        <v>41</v>
      </c>
      <c r="N1570" s="6" t="s">
        <v>73</v>
      </c>
      <c r="O1570" s="6" t="s">
        <v>43</v>
      </c>
      <c r="P1570" s="6" t="s">
        <v>84</v>
      </c>
      <c r="Q1570" s="6" t="s">
        <v>51</v>
      </c>
      <c r="R1570" s="6" t="s">
        <v>85</v>
      </c>
      <c r="S1570" s="6" t="s">
        <v>86</v>
      </c>
      <c r="T1570" s="41">
        <v>10</v>
      </c>
      <c r="U1570" s="41">
        <v>3600</v>
      </c>
      <c r="V1570" s="41">
        <f t="shared" ref="V1570:V1581" si="113">T1570*U1570</f>
        <v>36000</v>
      </c>
      <c r="W1570" s="41">
        <f t="shared" ref="W1570:W1581" si="114">V1570*1.12</f>
        <v>40320.000000000007</v>
      </c>
      <c r="X1570" s="6"/>
      <c r="Y1570" s="6">
        <v>2016</v>
      </c>
      <c r="Z1570" s="42"/>
    </row>
    <row r="1571" spans="1:26" ht="51" x14ac:dyDescent="0.2">
      <c r="A1571" s="6" t="s">
        <v>6469</v>
      </c>
      <c r="B1571" s="5" t="s">
        <v>32</v>
      </c>
      <c r="C1571" s="5" t="s">
        <v>6470</v>
      </c>
      <c r="D1571" s="5" t="s">
        <v>6471</v>
      </c>
      <c r="E1571" s="5" t="s">
        <v>6472</v>
      </c>
      <c r="F1571" s="5" t="s">
        <v>6473</v>
      </c>
      <c r="G1571" s="5" t="s">
        <v>6474</v>
      </c>
      <c r="H1571" s="5" t="s">
        <v>6475</v>
      </c>
      <c r="I1571" s="6" t="s">
        <v>39</v>
      </c>
      <c r="J1571" s="6">
        <v>0</v>
      </c>
      <c r="K1571" s="6">
        <v>430000000</v>
      </c>
      <c r="L1571" s="5" t="s">
        <v>40</v>
      </c>
      <c r="M1571" s="6" t="s">
        <v>41</v>
      </c>
      <c r="N1571" s="6" t="s">
        <v>73</v>
      </c>
      <c r="O1571" s="6" t="s">
        <v>43</v>
      </c>
      <c r="P1571" s="6" t="s">
        <v>84</v>
      </c>
      <c r="Q1571" s="6" t="s">
        <v>51</v>
      </c>
      <c r="R1571" s="6" t="s">
        <v>96</v>
      </c>
      <c r="S1571" s="6" t="s">
        <v>97</v>
      </c>
      <c r="T1571" s="41">
        <v>1</v>
      </c>
      <c r="U1571" s="41">
        <v>42000</v>
      </c>
      <c r="V1571" s="41">
        <f t="shared" si="113"/>
        <v>42000</v>
      </c>
      <c r="W1571" s="41">
        <f t="shared" si="114"/>
        <v>47040.000000000007</v>
      </c>
      <c r="X1571" s="6"/>
      <c r="Y1571" s="6">
        <v>2016</v>
      </c>
      <c r="Z1571" s="42"/>
    </row>
    <row r="1572" spans="1:26" ht="51" x14ac:dyDescent="0.2">
      <c r="A1572" s="6" t="s">
        <v>6476</v>
      </c>
      <c r="B1572" s="5" t="s">
        <v>32</v>
      </c>
      <c r="C1572" s="5" t="s">
        <v>6477</v>
      </c>
      <c r="D1572" s="5" t="s">
        <v>6478</v>
      </c>
      <c r="E1572" s="5" t="s">
        <v>6479</v>
      </c>
      <c r="F1572" s="5" t="s">
        <v>6480</v>
      </c>
      <c r="G1572" s="5" t="s">
        <v>6481</v>
      </c>
      <c r="H1572" s="5" t="s">
        <v>6482</v>
      </c>
      <c r="I1572" s="6" t="s">
        <v>39</v>
      </c>
      <c r="J1572" s="6">
        <v>0</v>
      </c>
      <c r="K1572" s="6">
        <v>430000000</v>
      </c>
      <c r="L1572" s="5" t="s">
        <v>40</v>
      </c>
      <c r="M1572" s="6" t="s">
        <v>41</v>
      </c>
      <c r="N1572" s="6" t="s">
        <v>73</v>
      </c>
      <c r="O1572" s="6" t="s">
        <v>43</v>
      </c>
      <c r="P1572" s="6" t="s">
        <v>84</v>
      </c>
      <c r="Q1572" s="6" t="s">
        <v>51</v>
      </c>
      <c r="R1572" s="6" t="s">
        <v>96</v>
      </c>
      <c r="S1572" s="6" t="s">
        <v>97</v>
      </c>
      <c r="T1572" s="41">
        <v>10</v>
      </c>
      <c r="U1572" s="41">
        <v>5000</v>
      </c>
      <c r="V1572" s="41">
        <f t="shared" si="113"/>
        <v>50000</v>
      </c>
      <c r="W1572" s="41">
        <f t="shared" si="114"/>
        <v>56000.000000000007</v>
      </c>
      <c r="X1572" s="6"/>
      <c r="Y1572" s="6">
        <v>2016</v>
      </c>
      <c r="Z1572" s="42"/>
    </row>
    <row r="1573" spans="1:26" ht="51" x14ac:dyDescent="0.2">
      <c r="A1573" s="6" t="s">
        <v>6483</v>
      </c>
      <c r="B1573" s="5" t="s">
        <v>32</v>
      </c>
      <c r="C1573" s="5" t="s">
        <v>6484</v>
      </c>
      <c r="D1573" s="5" t="s">
        <v>6485</v>
      </c>
      <c r="E1573" s="5" t="s">
        <v>6486</v>
      </c>
      <c r="F1573" s="5" t="s">
        <v>6487</v>
      </c>
      <c r="G1573" s="5" t="s">
        <v>6488</v>
      </c>
      <c r="H1573" s="5" t="s">
        <v>6489</v>
      </c>
      <c r="I1573" s="6" t="s">
        <v>47</v>
      </c>
      <c r="J1573" s="6">
        <v>0</v>
      </c>
      <c r="K1573" s="6">
        <v>430000000</v>
      </c>
      <c r="L1573" s="5" t="s">
        <v>40</v>
      </c>
      <c r="M1573" s="6" t="s">
        <v>94</v>
      </c>
      <c r="N1573" s="6" t="s">
        <v>73</v>
      </c>
      <c r="O1573" s="6" t="s">
        <v>43</v>
      </c>
      <c r="P1573" s="6" t="s">
        <v>74</v>
      </c>
      <c r="Q1573" s="6" t="s">
        <v>51</v>
      </c>
      <c r="R1573" s="6" t="s">
        <v>96</v>
      </c>
      <c r="S1573" s="6" t="s">
        <v>97</v>
      </c>
      <c r="T1573" s="41">
        <v>3</v>
      </c>
      <c r="U1573" s="41">
        <v>535000</v>
      </c>
      <c r="V1573" s="41">
        <f t="shared" si="113"/>
        <v>1605000</v>
      </c>
      <c r="W1573" s="41">
        <f t="shared" si="114"/>
        <v>1797600.0000000002</v>
      </c>
      <c r="X1573" s="6"/>
      <c r="Y1573" s="6">
        <v>2016</v>
      </c>
      <c r="Z1573" s="42"/>
    </row>
    <row r="1574" spans="1:26" ht="51" x14ac:dyDescent="0.2">
      <c r="A1574" s="6" t="s">
        <v>6490</v>
      </c>
      <c r="B1574" s="5" t="s">
        <v>32</v>
      </c>
      <c r="C1574" s="5" t="s">
        <v>6491</v>
      </c>
      <c r="D1574" s="5" t="s">
        <v>6492</v>
      </c>
      <c r="E1574" s="5" t="s">
        <v>6493</v>
      </c>
      <c r="F1574" s="12" t="s">
        <v>6494</v>
      </c>
      <c r="G1574" s="5" t="s">
        <v>6495</v>
      </c>
      <c r="H1574" s="5" t="s">
        <v>6496</v>
      </c>
      <c r="I1574" s="6" t="s">
        <v>47</v>
      </c>
      <c r="J1574" s="6">
        <v>0</v>
      </c>
      <c r="K1574" s="6">
        <v>430000000</v>
      </c>
      <c r="L1574" s="5" t="s">
        <v>40</v>
      </c>
      <c r="M1574" s="6" t="s">
        <v>94</v>
      </c>
      <c r="N1574" s="6" t="s">
        <v>73</v>
      </c>
      <c r="O1574" s="6" t="s">
        <v>43</v>
      </c>
      <c r="P1574" s="6" t="s">
        <v>74</v>
      </c>
      <c r="Q1574" s="6" t="s">
        <v>51</v>
      </c>
      <c r="R1574" s="6" t="s">
        <v>96</v>
      </c>
      <c r="S1574" s="6" t="s">
        <v>97</v>
      </c>
      <c r="T1574" s="41">
        <v>2</v>
      </c>
      <c r="U1574" s="41">
        <v>568000</v>
      </c>
      <c r="V1574" s="41">
        <f t="shared" si="113"/>
        <v>1136000</v>
      </c>
      <c r="W1574" s="41">
        <f t="shared" si="114"/>
        <v>1272320.0000000002</v>
      </c>
      <c r="X1574" s="6"/>
      <c r="Y1574" s="6">
        <v>2016</v>
      </c>
      <c r="Z1574" s="42"/>
    </row>
    <row r="1575" spans="1:26" ht="51" x14ac:dyDescent="0.2">
      <c r="A1575" s="6" t="s">
        <v>6497</v>
      </c>
      <c r="B1575" s="5" t="s">
        <v>32</v>
      </c>
      <c r="C1575" s="5" t="s">
        <v>6498</v>
      </c>
      <c r="D1575" s="12" t="s">
        <v>6499</v>
      </c>
      <c r="E1575" s="5" t="s">
        <v>6500</v>
      </c>
      <c r="F1575" s="12" t="s">
        <v>6501</v>
      </c>
      <c r="G1575" s="5" t="s">
        <v>6502</v>
      </c>
      <c r="H1575" s="5" t="s">
        <v>6503</v>
      </c>
      <c r="I1575" s="6" t="s">
        <v>47</v>
      </c>
      <c r="J1575" s="6">
        <v>0</v>
      </c>
      <c r="K1575" s="6">
        <v>430000000</v>
      </c>
      <c r="L1575" s="5" t="s">
        <v>40</v>
      </c>
      <c r="M1575" s="6" t="s">
        <v>94</v>
      </c>
      <c r="N1575" s="6" t="s">
        <v>73</v>
      </c>
      <c r="O1575" s="6" t="s">
        <v>43</v>
      </c>
      <c r="P1575" s="6" t="s">
        <v>74</v>
      </c>
      <c r="Q1575" s="6" t="s">
        <v>51</v>
      </c>
      <c r="R1575" s="6" t="s">
        <v>96</v>
      </c>
      <c r="S1575" s="6" t="s">
        <v>97</v>
      </c>
      <c r="T1575" s="41">
        <v>2</v>
      </c>
      <c r="U1575" s="41">
        <v>25730</v>
      </c>
      <c r="V1575" s="41">
        <f t="shared" si="113"/>
        <v>51460</v>
      </c>
      <c r="W1575" s="41">
        <f t="shared" si="114"/>
        <v>57635.200000000004</v>
      </c>
      <c r="X1575" s="6"/>
      <c r="Y1575" s="6">
        <v>2016</v>
      </c>
      <c r="Z1575" s="42"/>
    </row>
    <row r="1576" spans="1:26" ht="51" x14ac:dyDescent="0.2">
      <c r="A1576" s="6" t="s">
        <v>6504</v>
      </c>
      <c r="B1576" s="5" t="s">
        <v>32</v>
      </c>
      <c r="C1576" s="5" t="s">
        <v>6505</v>
      </c>
      <c r="D1576" s="12" t="s">
        <v>6506</v>
      </c>
      <c r="E1576" s="5" t="s">
        <v>6507</v>
      </c>
      <c r="F1576" s="12" t="s">
        <v>6508</v>
      </c>
      <c r="G1576" s="5" t="s">
        <v>6509</v>
      </c>
      <c r="H1576" s="5" t="s">
        <v>6510</v>
      </c>
      <c r="I1576" s="6" t="s">
        <v>47</v>
      </c>
      <c r="J1576" s="6">
        <v>0</v>
      </c>
      <c r="K1576" s="6">
        <v>430000000</v>
      </c>
      <c r="L1576" s="5" t="s">
        <v>40</v>
      </c>
      <c r="M1576" s="6" t="s">
        <v>94</v>
      </c>
      <c r="N1576" s="6" t="s">
        <v>73</v>
      </c>
      <c r="O1576" s="6" t="s">
        <v>43</v>
      </c>
      <c r="P1576" s="6" t="s">
        <v>74</v>
      </c>
      <c r="Q1576" s="6" t="s">
        <v>51</v>
      </c>
      <c r="R1576" s="6" t="s">
        <v>96</v>
      </c>
      <c r="S1576" s="6" t="s">
        <v>97</v>
      </c>
      <c r="T1576" s="41">
        <v>2</v>
      </c>
      <c r="U1576" s="41">
        <v>70420</v>
      </c>
      <c r="V1576" s="41">
        <f t="shared" si="113"/>
        <v>140840</v>
      </c>
      <c r="W1576" s="41">
        <f t="shared" si="114"/>
        <v>157740.80000000002</v>
      </c>
      <c r="X1576" s="6"/>
      <c r="Y1576" s="6">
        <v>2016</v>
      </c>
      <c r="Z1576" s="42"/>
    </row>
    <row r="1577" spans="1:26" ht="51" x14ac:dyDescent="0.2">
      <c r="A1577" s="6" t="s">
        <v>6511</v>
      </c>
      <c r="B1577" s="5" t="s">
        <v>32</v>
      </c>
      <c r="C1577" s="5" t="s">
        <v>6512</v>
      </c>
      <c r="D1577" s="12" t="s">
        <v>6513</v>
      </c>
      <c r="E1577" s="5" t="s">
        <v>6514</v>
      </c>
      <c r="F1577" s="12" t="s">
        <v>6515</v>
      </c>
      <c r="G1577" s="5" t="s">
        <v>6516</v>
      </c>
      <c r="H1577" s="5" t="s">
        <v>6517</v>
      </c>
      <c r="I1577" s="6" t="s">
        <v>47</v>
      </c>
      <c r="J1577" s="6">
        <v>0</v>
      </c>
      <c r="K1577" s="6">
        <v>430000000</v>
      </c>
      <c r="L1577" s="5" t="s">
        <v>40</v>
      </c>
      <c r="M1577" s="6" t="s">
        <v>94</v>
      </c>
      <c r="N1577" s="6" t="s">
        <v>73</v>
      </c>
      <c r="O1577" s="6" t="s">
        <v>43</v>
      </c>
      <c r="P1577" s="6" t="s">
        <v>74</v>
      </c>
      <c r="Q1577" s="6" t="s">
        <v>51</v>
      </c>
      <c r="R1577" s="6" t="s">
        <v>96</v>
      </c>
      <c r="S1577" s="6" t="s">
        <v>97</v>
      </c>
      <c r="T1577" s="41">
        <v>1</v>
      </c>
      <c r="U1577" s="41">
        <v>226000</v>
      </c>
      <c r="V1577" s="41">
        <f t="shared" si="113"/>
        <v>226000</v>
      </c>
      <c r="W1577" s="41">
        <f t="shared" si="114"/>
        <v>253120.00000000003</v>
      </c>
      <c r="X1577" s="6"/>
      <c r="Y1577" s="6">
        <v>2016</v>
      </c>
      <c r="Z1577" s="42"/>
    </row>
    <row r="1578" spans="1:26" ht="51" x14ac:dyDescent="0.2">
      <c r="A1578" s="6" t="s">
        <v>6518</v>
      </c>
      <c r="B1578" s="5" t="s">
        <v>32</v>
      </c>
      <c r="C1578" s="5" t="s">
        <v>6519</v>
      </c>
      <c r="D1578" s="5" t="s">
        <v>6455</v>
      </c>
      <c r="E1578" s="5" t="s">
        <v>6520</v>
      </c>
      <c r="F1578" s="5" t="s">
        <v>6456</v>
      </c>
      <c r="G1578" s="5" t="s">
        <v>6520</v>
      </c>
      <c r="H1578" s="5" t="s">
        <v>6521</v>
      </c>
      <c r="I1578" s="6" t="s">
        <v>47</v>
      </c>
      <c r="J1578" s="6">
        <v>0</v>
      </c>
      <c r="K1578" s="6">
        <v>430000000</v>
      </c>
      <c r="L1578" s="5" t="s">
        <v>40</v>
      </c>
      <c r="M1578" s="6" t="s">
        <v>94</v>
      </c>
      <c r="N1578" s="6" t="s">
        <v>73</v>
      </c>
      <c r="O1578" s="6" t="s">
        <v>43</v>
      </c>
      <c r="P1578" s="6" t="s">
        <v>84</v>
      </c>
      <c r="Q1578" s="6" t="s">
        <v>51</v>
      </c>
      <c r="R1578" s="6">
        <v>736</v>
      </c>
      <c r="S1578" s="6" t="s">
        <v>213</v>
      </c>
      <c r="T1578" s="41">
        <v>100</v>
      </c>
      <c r="U1578" s="41">
        <v>1000</v>
      </c>
      <c r="V1578" s="41">
        <f t="shared" si="113"/>
        <v>100000</v>
      </c>
      <c r="W1578" s="41">
        <f t="shared" si="114"/>
        <v>112000.00000000001</v>
      </c>
      <c r="X1578" s="6"/>
      <c r="Y1578" s="6">
        <v>2016</v>
      </c>
      <c r="Z1578" s="42"/>
    </row>
    <row r="1579" spans="1:26" ht="51" x14ac:dyDescent="0.2">
      <c r="A1579" s="6" t="s">
        <v>6522</v>
      </c>
      <c r="B1579" s="5" t="s">
        <v>32</v>
      </c>
      <c r="C1579" s="5" t="s">
        <v>6523</v>
      </c>
      <c r="D1579" s="5" t="s">
        <v>6524</v>
      </c>
      <c r="E1579" s="5" t="s">
        <v>6525</v>
      </c>
      <c r="F1579" s="5" t="s">
        <v>6526</v>
      </c>
      <c r="G1579" s="5" t="s">
        <v>6527</v>
      </c>
      <c r="H1579" s="5" t="s">
        <v>6528</v>
      </c>
      <c r="I1579" s="6" t="s">
        <v>47</v>
      </c>
      <c r="J1579" s="6">
        <v>0</v>
      </c>
      <c r="K1579" s="6">
        <v>430000000</v>
      </c>
      <c r="L1579" s="5" t="s">
        <v>40</v>
      </c>
      <c r="M1579" s="6" t="s">
        <v>94</v>
      </c>
      <c r="N1579" s="6" t="s">
        <v>42</v>
      </c>
      <c r="O1579" s="6" t="s">
        <v>43</v>
      </c>
      <c r="P1579" s="6" t="s">
        <v>303</v>
      </c>
      <c r="Q1579" s="6" t="s">
        <v>51</v>
      </c>
      <c r="R1579" s="6" t="s">
        <v>96</v>
      </c>
      <c r="S1579" s="6" t="s">
        <v>97</v>
      </c>
      <c r="T1579" s="41">
        <v>10</v>
      </c>
      <c r="U1579" s="41">
        <v>75000</v>
      </c>
      <c r="V1579" s="41">
        <f t="shared" si="113"/>
        <v>750000</v>
      </c>
      <c r="W1579" s="41">
        <f t="shared" si="114"/>
        <v>840000.00000000012</v>
      </c>
      <c r="X1579" s="6"/>
      <c r="Y1579" s="6">
        <v>2016</v>
      </c>
      <c r="Z1579" s="42"/>
    </row>
    <row r="1580" spans="1:26" ht="51" x14ac:dyDescent="0.2">
      <c r="A1580" s="6" t="s">
        <v>6529</v>
      </c>
      <c r="B1580" s="5" t="s">
        <v>32</v>
      </c>
      <c r="C1580" s="5" t="s">
        <v>6530</v>
      </c>
      <c r="D1580" s="5" t="s">
        <v>6531</v>
      </c>
      <c r="E1580" s="5" t="s">
        <v>6532</v>
      </c>
      <c r="F1580" s="5" t="s">
        <v>6533</v>
      </c>
      <c r="G1580" s="5" t="s">
        <v>6534</v>
      </c>
      <c r="H1580" s="5" t="s">
        <v>6535</v>
      </c>
      <c r="I1580" s="6" t="s">
        <v>47</v>
      </c>
      <c r="J1580" s="6">
        <v>0</v>
      </c>
      <c r="K1580" s="6">
        <v>430000000</v>
      </c>
      <c r="L1580" s="5" t="s">
        <v>40</v>
      </c>
      <c r="M1580" s="6" t="s">
        <v>94</v>
      </c>
      <c r="N1580" s="6" t="s">
        <v>42</v>
      </c>
      <c r="O1580" s="6" t="s">
        <v>43</v>
      </c>
      <c r="P1580" s="6" t="s">
        <v>303</v>
      </c>
      <c r="Q1580" s="6" t="s">
        <v>51</v>
      </c>
      <c r="R1580" s="6" t="s">
        <v>96</v>
      </c>
      <c r="S1580" s="6" t="s">
        <v>97</v>
      </c>
      <c r="T1580" s="41">
        <v>3</v>
      </c>
      <c r="U1580" s="41">
        <v>112000</v>
      </c>
      <c r="V1580" s="41">
        <f t="shared" si="113"/>
        <v>336000</v>
      </c>
      <c r="W1580" s="41">
        <f t="shared" si="114"/>
        <v>376320.00000000006</v>
      </c>
      <c r="X1580" s="6"/>
      <c r="Y1580" s="6">
        <v>2016</v>
      </c>
      <c r="Z1580" s="42"/>
    </row>
    <row r="1581" spans="1:26" ht="51" x14ac:dyDescent="0.2">
      <c r="A1581" s="6" t="s">
        <v>6536</v>
      </c>
      <c r="B1581" s="5" t="s">
        <v>32</v>
      </c>
      <c r="C1581" s="5" t="s">
        <v>6537</v>
      </c>
      <c r="D1581" s="12" t="s">
        <v>6506</v>
      </c>
      <c r="E1581" s="5" t="s">
        <v>6538</v>
      </c>
      <c r="F1581" s="12" t="s">
        <v>6539</v>
      </c>
      <c r="G1581" s="5" t="s">
        <v>6540</v>
      </c>
      <c r="H1581" s="5" t="s">
        <v>6541</v>
      </c>
      <c r="I1581" s="6" t="s">
        <v>47</v>
      </c>
      <c r="J1581" s="6">
        <v>0</v>
      </c>
      <c r="K1581" s="6">
        <v>430000000</v>
      </c>
      <c r="L1581" s="5" t="s">
        <v>40</v>
      </c>
      <c r="M1581" s="6" t="s">
        <v>94</v>
      </c>
      <c r="N1581" s="6" t="s">
        <v>42</v>
      </c>
      <c r="O1581" s="6" t="s">
        <v>43</v>
      </c>
      <c r="P1581" s="6" t="s">
        <v>84</v>
      </c>
      <c r="Q1581" s="6" t="s">
        <v>51</v>
      </c>
      <c r="R1581" s="6" t="s">
        <v>96</v>
      </c>
      <c r="S1581" s="6" t="s">
        <v>97</v>
      </c>
      <c r="T1581" s="41">
        <v>20</v>
      </c>
      <c r="U1581" s="41">
        <v>35000</v>
      </c>
      <c r="V1581" s="41">
        <f t="shared" si="113"/>
        <v>700000</v>
      </c>
      <c r="W1581" s="41">
        <f t="shared" si="114"/>
        <v>784000.00000000012</v>
      </c>
      <c r="X1581" s="6"/>
      <c r="Y1581" s="6">
        <v>2016</v>
      </c>
      <c r="Z1581" s="42"/>
    </row>
    <row r="1582" spans="1:26" ht="51" x14ac:dyDescent="0.2">
      <c r="A1582" s="6" t="s">
        <v>6542</v>
      </c>
      <c r="B1582" s="5" t="s">
        <v>32</v>
      </c>
      <c r="C1582" s="5" t="s">
        <v>6543</v>
      </c>
      <c r="D1582" s="5" t="s">
        <v>6544</v>
      </c>
      <c r="E1582" s="5" t="s">
        <v>6545</v>
      </c>
      <c r="F1582" s="5" t="s">
        <v>6546</v>
      </c>
      <c r="G1582" s="5" t="s">
        <v>6547</v>
      </c>
      <c r="H1582" s="5" t="s">
        <v>6548</v>
      </c>
      <c r="I1582" s="6" t="s">
        <v>47</v>
      </c>
      <c r="J1582" s="6">
        <v>0</v>
      </c>
      <c r="K1582" s="6">
        <v>430000000</v>
      </c>
      <c r="L1582" s="5" t="s">
        <v>40</v>
      </c>
      <c r="M1582" s="6" t="s">
        <v>94</v>
      </c>
      <c r="N1582" s="6" t="s">
        <v>73</v>
      </c>
      <c r="O1582" s="6" t="s">
        <v>43</v>
      </c>
      <c r="P1582" s="6" t="s">
        <v>84</v>
      </c>
      <c r="Q1582" s="6" t="s">
        <v>51</v>
      </c>
      <c r="R1582" s="6" t="s">
        <v>96</v>
      </c>
      <c r="S1582" s="6" t="s">
        <v>97</v>
      </c>
      <c r="T1582" s="41">
        <v>30</v>
      </c>
      <c r="U1582" s="41">
        <v>50000</v>
      </c>
      <c r="V1582" s="41"/>
      <c r="W1582" s="41"/>
      <c r="X1582" s="6"/>
      <c r="Y1582" s="6">
        <v>2016</v>
      </c>
      <c r="Z1582" s="6" t="s">
        <v>686</v>
      </c>
    </row>
    <row r="1583" spans="1:26" ht="51" x14ac:dyDescent="0.2">
      <c r="A1583" s="6" t="s">
        <v>6549</v>
      </c>
      <c r="B1583" s="5" t="s">
        <v>32</v>
      </c>
      <c r="C1583" s="5" t="s">
        <v>6543</v>
      </c>
      <c r="D1583" s="5" t="s">
        <v>6544</v>
      </c>
      <c r="E1583" s="5" t="s">
        <v>6545</v>
      </c>
      <c r="F1583" s="5" t="s">
        <v>6546</v>
      </c>
      <c r="G1583" s="5" t="s">
        <v>6547</v>
      </c>
      <c r="H1583" s="5" t="s">
        <v>6548</v>
      </c>
      <c r="I1583" s="6" t="s">
        <v>47</v>
      </c>
      <c r="J1583" s="6">
        <v>0</v>
      </c>
      <c r="K1583" s="6">
        <v>430000000</v>
      </c>
      <c r="L1583" s="5" t="s">
        <v>40</v>
      </c>
      <c r="M1583" s="6" t="s">
        <v>685</v>
      </c>
      <c r="N1583" s="6" t="s">
        <v>73</v>
      </c>
      <c r="O1583" s="6" t="s">
        <v>43</v>
      </c>
      <c r="P1583" s="6" t="s">
        <v>84</v>
      </c>
      <c r="Q1583" s="6" t="s">
        <v>51</v>
      </c>
      <c r="R1583" s="6" t="s">
        <v>96</v>
      </c>
      <c r="S1583" s="6" t="s">
        <v>97</v>
      </c>
      <c r="T1583" s="41">
        <v>30</v>
      </c>
      <c r="U1583" s="41">
        <v>50000</v>
      </c>
      <c r="V1583" s="41"/>
      <c r="W1583" s="41"/>
      <c r="X1583" s="6"/>
      <c r="Y1583" s="6">
        <v>2016</v>
      </c>
      <c r="Z1583" s="6" t="s">
        <v>1629</v>
      </c>
    </row>
    <row r="1584" spans="1:26" ht="51" x14ac:dyDescent="0.2">
      <c r="A1584" s="6" t="s">
        <v>6550</v>
      </c>
      <c r="B1584" s="5" t="s">
        <v>32</v>
      </c>
      <c r="C1584" s="5" t="s">
        <v>2737</v>
      </c>
      <c r="D1584" s="5" t="s">
        <v>2738</v>
      </c>
      <c r="E1584" s="5" t="s">
        <v>2739</v>
      </c>
      <c r="F1584" s="5" t="s">
        <v>2740</v>
      </c>
      <c r="G1584" s="5" t="s">
        <v>6551</v>
      </c>
      <c r="H1584" s="5" t="s">
        <v>6552</v>
      </c>
      <c r="I1584" s="6" t="s">
        <v>39</v>
      </c>
      <c r="J1584" s="6">
        <v>0</v>
      </c>
      <c r="K1584" s="6">
        <v>430000000</v>
      </c>
      <c r="L1584" s="5" t="s">
        <v>40</v>
      </c>
      <c r="M1584" s="6" t="s">
        <v>41</v>
      </c>
      <c r="N1584" s="6" t="s">
        <v>73</v>
      </c>
      <c r="O1584" s="6" t="s">
        <v>43</v>
      </c>
      <c r="P1584" s="6" t="s">
        <v>84</v>
      </c>
      <c r="Q1584" s="6" t="s">
        <v>51</v>
      </c>
      <c r="R1584" s="6" t="s">
        <v>96</v>
      </c>
      <c r="S1584" s="6" t="s">
        <v>97</v>
      </c>
      <c r="T1584" s="41">
        <v>2</v>
      </c>
      <c r="U1584" s="41">
        <v>30000</v>
      </c>
      <c r="V1584" s="41">
        <f>T1584*U1584</f>
        <v>60000</v>
      </c>
      <c r="W1584" s="41">
        <f>V1584*1.12</f>
        <v>67200</v>
      </c>
      <c r="X1584" s="6"/>
      <c r="Y1584" s="6">
        <v>2016</v>
      </c>
      <c r="Z1584" s="42"/>
    </row>
    <row r="1585" spans="1:26" ht="114.75" x14ac:dyDescent="0.2">
      <c r="A1585" s="6" t="s">
        <v>6553</v>
      </c>
      <c r="B1585" s="5" t="s">
        <v>32</v>
      </c>
      <c r="C1585" s="5" t="s">
        <v>6554</v>
      </c>
      <c r="D1585" s="12" t="s">
        <v>6555</v>
      </c>
      <c r="E1585" s="5" t="s">
        <v>6556</v>
      </c>
      <c r="F1585" s="12" t="s">
        <v>6557</v>
      </c>
      <c r="G1585" s="5" t="s">
        <v>6558</v>
      </c>
      <c r="H1585" s="5" t="s">
        <v>6559</v>
      </c>
      <c r="I1585" s="6" t="s">
        <v>47</v>
      </c>
      <c r="J1585" s="6">
        <v>0</v>
      </c>
      <c r="K1585" s="6">
        <v>430000000</v>
      </c>
      <c r="L1585" s="5" t="s">
        <v>40</v>
      </c>
      <c r="M1585" s="6" t="s">
        <v>6560</v>
      </c>
      <c r="N1585" s="6" t="s">
        <v>42</v>
      </c>
      <c r="O1585" s="6" t="s">
        <v>43</v>
      </c>
      <c r="P1585" s="6" t="s">
        <v>84</v>
      </c>
      <c r="Q1585" s="6" t="s">
        <v>51</v>
      </c>
      <c r="R1585" s="6" t="s">
        <v>96</v>
      </c>
      <c r="S1585" s="6" t="s">
        <v>97</v>
      </c>
      <c r="T1585" s="41">
        <v>15</v>
      </c>
      <c r="U1585" s="41">
        <v>95000</v>
      </c>
      <c r="V1585" s="41"/>
      <c r="W1585" s="41"/>
      <c r="X1585" s="6"/>
      <c r="Y1585" s="6">
        <v>2016</v>
      </c>
      <c r="Z1585" s="6"/>
    </row>
    <row r="1586" spans="1:26" ht="114.75" x14ac:dyDescent="0.2">
      <c r="A1586" s="6" t="s">
        <v>6561</v>
      </c>
      <c r="B1586" s="5" t="s">
        <v>32</v>
      </c>
      <c r="C1586" s="5" t="s">
        <v>6554</v>
      </c>
      <c r="D1586" s="12" t="s">
        <v>6555</v>
      </c>
      <c r="E1586" s="5" t="s">
        <v>6556</v>
      </c>
      <c r="F1586" s="12" t="s">
        <v>6557</v>
      </c>
      <c r="G1586" s="5" t="s">
        <v>6558</v>
      </c>
      <c r="H1586" s="5" t="s">
        <v>6559</v>
      </c>
      <c r="I1586" s="6" t="s">
        <v>47</v>
      </c>
      <c r="J1586" s="6">
        <v>0</v>
      </c>
      <c r="K1586" s="6">
        <v>430000000</v>
      </c>
      <c r="L1586" s="5" t="s">
        <v>40</v>
      </c>
      <c r="M1586" s="6" t="s">
        <v>685</v>
      </c>
      <c r="N1586" s="6" t="s">
        <v>42</v>
      </c>
      <c r="O1586" s="6" t="s">
        <v>43</v>
      </c>
      <c r="P1586" s="6" t="s">
        <v>84</v>
      </c>
      <c r="Q1586" s="6" t="s">
        <v>51</v>
      </c>
      <c r="R1586" s="6" t="s">
        <v>96</v>
      </c>
      <c r="S1586" s="6" t="s">
        <v>97</v>
      </c>
      <c r="T1586" s="41">
        <v>15</v>
      </c>
      <c r="U1586" s="41">
        <v>95000</v>
      </c>
      <c r="V1586" s="41">
        <f t="shared" ref="V1586:V1591" si="115">T1586*U1586</f>
        <v>1425000</v>
      </c>
      <c r="W1586" s="41">
        <f t="shared" ref="W1586:W1591" si="116">V1586*1.12</f>
        <v>1596000.0000000002</v>
      </c>
      <c r="X1586" s="6"/>
      <c r="Y1586" s="6">
        <v>2016</v>
      </c>
      <c r="Z1586" s="6" t="s">
        <v>686</v>
      </c>
    </row>
    <row r="1587" spans="1:26" ht="51" x14ac:dyDescent="0.2">
      <c r="A1587" s="6" t="s">
        <v>6562</v>
      </c>
      <c r="B1587" s="5" t="s">
        <v>32</v>
      </c>
      <c r="C1587" s="5" t="s">
        <v>576</v>
      </c>
      <c r="D1587" s="5" t="s">
        <v>577</v>
      </c>
      <c r="E1587" s="5" t="s">
        <v>578</v>
      </c>
      <c r="F1587" s="5" t="s">
        <v>579</v>
      </c>
      <c r="G1587" s="5" t="s">
        <v>6563</v>
      </c>
      <c r="H1587" s="5" t="s">
        <v>6564</v>
      </c>
      <c r="I1587" s="6" t="s">
        <v>39</v>
      </c>
      <c r="J1587" s="6">
        <v>0</v>
      </c>
      <c r="K1587" s="6">
        <v>430000000</v>
      </c>
      <c r="L1587" s="5" t="s">
        <v>40</v>
      </c>
      <c r="M1587" s="6" t="s">
        <v>41</v>
      </c>
      <c r="N1587" s="6" t="s">
        <v>73</v>
      </c>
      <c r="O1587" s="6" t="s">
        <v>43</v>
      </c>
      <c r="P1587" s="6" t="s">
        <v>84</v>
      </c>
      <c r="Q1587" s="6" t="s">
        <v>51</v>
      </c>
      <c r="R1587" s="6" t="s">
        <v>96</v>
      </c>
      <c r="S1587" s="6" t="s">
        <v>97</v>
      </c>
      <c r="T1587" s="41">
        <v>20</v>
      </c>
      <c r="U1587" s="41">
        <v>4500</v>
      </c>
      <c r="V1587" s="41">
        <f t="shared" si="115"/>
        <v>90000</v>
      </c>
      <c r="W1587" s="41">
        <f t="shared" si="116"/>
        <v>100800.00000000001</v>
      </c>
      <c r="X1587" s="6"/>
      <c r="Y1587" s="6">
        <v>2016</v>
      </c>
      <c r="Z1587" s="42"/>
    </row>
    <row r="1588" spans="1:26" ht="51" x14ac:dyDescent="0.2">
      <c r="A1588" s="6" t="s">
        <v>6565</v>
      </c>
      <c r="B1588" s="5" t="s">
        <v>32</v>
      </c>
      <c r="C1588" s="5" t="s">
        <v>576</v>
      </c>
      <c r="D1588" s="5" t="s">
        <v>577</v>
      </c>
      <c r="E1588" s="5" t="s">
        <v>578</v>
      </c>
      <c r="F1588" s="5" t="s">
        <v>579</v>
      </c>
      <c r="G1588" s="5" t="s">
        <v>6566</v>
      </c>
      <c r="H1588" s="5" t="s">
        <v>6567</v>
      </c>
      <c r="I1588" s="6" t="s">
        <v>39</v>
      </c>
      <c r="J1588" s="6">
        <v>0</v>
      </c>
      <c r="K1588" s="6">
        <v>430000000</v>
      </c>
      <c r="L1588" s="5" t="s">
        <v>40</v>
      </c>
      <c r="M1588" s="6" t="s">
        <v>49</v>
      </c>
      <c r="N1588" s="6" t="s">
        <v>95</v>
      </c>
      <c r="O1588" s="6" t="s">
        <v>43</v>
      </c>
      <c r="P1588" s="6" t="s">
        <v>84</v>
      </c>
      <c r="Q1588" s="6" t="s">
        <v>51</v>
      </c>
      <c r="R1588" s="6" t="s">
        <v>96</v>
      </c>
      <c r="S1588" s="6" t="s">
        <v>97</v>
      </c>
      <c r="T1588" s="41">
        <v>6</v>
      </c>
      <c r="U1588" s="41">
        <v>4500</v>
      </c>
      <c r="V1588" s="41">
        <f t="shared" si="115"/>
        <v>27000</v>
      </c>
      <c r="W1588" s="41">
        <f t="shared" si="116"/>
        <v>30240.000000000004</v>
      </c>
      <c r="X1588" s="6"/>
      <c r="Y1588" s="6">
        <v>2016</v>
      </c>
      <c r="Z1588" s="42"/>
    </row>
    <row r="1589" spans="1:26" ht="51" x14ac:dyDescent="0.2">
      <c r="A1589" s="6" t="s">
        <v>6568</v>
      </c>
      <c r="B1589" s="5" t="s">
        <v>32</v>
      </c>
      <c r="C1589" s="5" t="s">
        <v>6569</v>
      </c>
      <c r="D1589" s="5" t="s">
        <v>6570</v>
      </c>
      <c r="E1589" s="5" t="s">
        <v>6571</v>
      </c>
      <c r="F1589" s="5" t="s">
        <v>6572</v>
      </c>
      <c r="G1589" s="5" t="s">
        <v>6573</v>
      </c>
      <c r="H1589" s="5" t="s">
        <v>6574</v>
      </c>
      <c r="I1589" s="6" t="s">
        <v>39</v>
      </c>
      <c r="J1589" s="6">
        <v>0</v>
      </c>
      <c r="K1589" s="6">
        <v>430000000</v>
      </c>
      <c r="L1589" s="5" t="s">
        <v>40</v>
      </c>
      <c r="M1589" s="6" t="s">
        <v>41</v>
      </c>
      <c r="N1589" s="6" t="s">
        <v>95</v>
      </c>
      <c r="O1589" s="6" t="s">
        <v>43</v>
      </c>
      <c r="P1589" s="6" t="s">
        <v>44</v>
      </c>
      <c r="Q1589" s="6" t="s">
        <v>51</v>
      </c>
      <c r="R1589" s="6" t="s">
        <v>96</v>
      </c>
      <c r="S1589" s="6" t="s">
        <v>97</v>
      </c>
      <c r="T1589" s="41">
        <v>4</v>
      </c>
      <c r="U1589" s="41">
        <v>14500</v>
      </c>
      <c r="V1589" s="41">
        <f t="shared" si="115"/>
        <v>58000</v>
      </c>
      <c r="W1589" s="41">
        <f t="shared" si="116"/>
        <v>64960.000000000007</v>
      </c>
      <c r="X1589" s="6"/>
      <c r="Y1589" s="6">
        <v>2016</v>
      </c>
      <c r="Z1589" s="42"/>
    </row>
    <row r="1590" spans="1:26" ht="51" x14ac:dyDescent="0.2">
      <c r="A1590" s="6" t="s">
        <v>6575</v>
      </c>
      <c r="B1590" s="5" t="s">
        <v>32</v>
      </c>
      <c r="C1590" s="5" t="s">
        <v>6576</v>
      </c>
      <c r="D1590" s="5" t="s">
        <v>6577</v>
      </c>
      <c r="E1590" s="5" t="s">
        <v>6578</v>
      </c>
      <c r="F1590" s="5" t="s">
        <v>6579</v>
      </c>
      <c r="G1590" s="5" t="s">
        <v>6580</v>
      </c>
      <c r="H1590" s="5" t="s">
        <v>6581</v>
      </c>
      <c r="I1590" s="6" t="s">
        <v>39</v>
      </c>
      <c r="J1590" s="6">
        <v>0</v>
      </c>
      <c r="K1590" s="6">
        <v>430000000</v>
      </c>
      <c r="L1590" s="5" t="s">
        <v>40</v>
      </c>
      <c r="M1590" s="6" t="s">
        <v>94</v>
      </c>
      <c r="N1590" s="6" t="s">
        <v>42</v>
      </c>
      <c r="O1590" s="6" t="s">
        <v>43</v>
      </c>
      <c r="P1590" s="6" t="s">
        <v>303</v>
      </c>
      <c r="Q1590" s="6" t="s">
        <v>51</v>
      </c>
      <c r="R1590" s="6" t="s">
        <v>96</v>
      </c>
      <c r="S1590" s="6" t="s">
        <v>97</v>
      </c>
      <c r="T1590" s="41">
        <v>20</v>
      </c>
      <c r="U1590" s="41">
        <v>2025</v>
      </c>
      <c r="V1590" s="41">
        <f t="shared" si="115"/>
        <v>40500</v>
      </c>
      <c r="W1590" s="41">
        <f t="shared" si="116"/>
        <v>45360.000000000007</v>
      </c>
      <c r="X1590" s="6"/>
      <c r="Y1590" s="6">
        <v>2016</v>
      </c>
      <c r="Z1590" s="42"/>
    </row>
    <row r="1591" spans="1:26" ht="89.25" x14ac:dyDescent="0.2">
      <c r="A1591" s="6" t="s">
        <v>6582</v>
      </c>
      <c r="B1591" s="5" t="s">
        <v>32</v>
      </c>
      <c r="C1591" s="5" t="s">
        <v>6583</v>
      </c>
      <c r="D1591" s="12" t="s">
        <v>2304</v>
      </c>
      <c r="E1591" s="5" t="s">
        <v>6584</v>
      </c>
      <c r="F1591" s="12" t="s">
        <v>6585</v>
      </c>
      <c r="G1591" s="5" t="s">
        <v>6586</v>
      </c>
      <c r="H1591" s="5" t="s">
        <v>6587</v>
      </c>
      <c r="I1591" s="6" t="s">
        <v>47</v>
      </c>
      <c r="J1591" s="6">
        <v>0</v>
      </c>
      <c r="K1591" s="6">
        <v>430000000</v>
      </c>
      <c r="L1591" s="5" t="s">
        <v>40</v>
      </c>
      <c r="M1591" s="6" t="s">
        <v>41</v>
      </c>
      <c r="N1591" s="6" t="s">
        <v>73</v>
      </c>
      <c r="O1591" s="6" t="s">
        <v>43</v>
      </c>
      <c r="P1591" s="6" t="s">
        <v>84</v>
      </c>
      <c r="Q1591" s="6" t="s">
        <v>51</v>
      </c>
      <c r="R1591" s="6" t="s">
        <v>96</v>
      </c>
      <c r="S1591" s="6" t="s">
        <v>97</v>
      </c>
      <c r="T1591" s="41">
        <v>1</v>
      </c>
      <c r="U1591" s="41">
        <v>1640000</v>
      </c>
      <c r="V1591" s="41">
        <f t="shared" si="115"/>
        <v>1640000</v>
      </c>
      <c r="W1591" s="41">
        <f t="shared" si="116"/>
        <v>1836800.0000000002</v>
      </c>
      <c r="X1591" s="6"/>
      <c r="Y1591" s="6">
        <v>2016</v>
      </c>
      <c r="Z1591" s="42"/>
    </row>
    <row r="1592" spans="1:26" ht="51" x14ac:dyDescent="0.2">
      <c r="A1592" s="6" t="s">
        <v>6588</v>
      </c>
      <c r="B1592" s="5" t="s">
        <v>32</v>
      </c>
      <c r="C1592" s="5" t="s">
        <v>6589</v>
      </c>
      <c r="D1592" s="5" t="s">
        <v>1527</v>
      </c>
      <c r="E1592" s="5" t="s">
        <v>6590</v>
      </c>
      <c r="F1592" s="5" t="s">
        <v>6591</v>
      </c>
      <c r="G1592" s="5" t="s">
        <v>6592</v>
      </c>
      <c r="H1592" s="5" t="s">
        <v>6593</v>
      </c>
      <c r="I1592" s="6" t="s">
        <v>47</v>
      </c>
      <c r="J1592" s="6">
        <v>0</v>
      </c>
      <c r="K1592" s="6">
        <v>430000000</v>
      </c>
      <c r="L1592" s="5" t="s">
        <v>40</v>
      </c>
      <c r="M1592" s="6" t="s">
        <v>41</v>
      </c>
      <c r="N1592" s="6" t="s">
        <v>73</v>
      </c>
      <c r="O1592" s="6" t="s">
        <v>43</v>
      </c>
      <c r="P1592" s="6" t="s">
        <v>84</v>
      </c>
      <c r="Q1592" s="6" t="s">
        <v>51</v>
      </c>
      <c r="R1592" s="6" t="s">
        <v>96</v>
      </c>
      <c r="S1592" s="6" t="s">
        <v>97</v>
      </c>
      <c r="T1592" s="41">
        <v>6</v>
      </c>
      <c r="U1592" s="41">
        <v>27000</v>
      </c>
      <c r="V1592" s="41"/>
      <c r="W1592" s="41"/>
      <c r="X1592" s="6"/>
      <c r="Y1592" s="6">
        <v>2016</v>
      </c>
      <c r="Z1592" s="6" t="s">
        <v>1629</v>
      </c>
    </row>
    <row r="1593" spans="1:26" ht="51" x14ac:dyDescent="0.2">
      <c r="A1593" s="6" t="s">
        <v>6594</v>
      </c>
      <c r="B1593" s="5" t="s">
        <v>32</v>
      </c>
      <c r="C1593" s="5" t="s">
        <v>6595</v>
      </c>
      <c r="D1593" s="5" t="s">
        <v>6596</v>
      </c>
      <c r="E1593" s="5" t="s">
        <v>6597</v>
      </c>
      <c r="F1593" s="5" t="s">
        <v>6598</v>
      </c>
      <c r="G1593" s="5" t="s">
        <v>6599</v>
      </c>
      <c r="H1593" s="5" t="s">
        <v>6600</v>
      </c>
      <c r="I1593" s="6" t="s">
        <v>60</v>
      </c>
      <c r="J1593" s="6">
        <v>0</v>
      </c>
      <c r="K1593" s="6">
        <v>430000000</v>
      </c>
      <c r="L1593" s="5" t="s">
        <v>40</v>
      </c>
      <c r="M1593" s="6" t="s">
        <v>6601</v>
      </c>
      <c r="N1593" s="6" t="s">
        <v>73</v>
      </c>
      <c r="O1593" s="6" t="s">
        <v>43</v>
      </c>
      <c r="P1593" s="6" t="s">
        <v>84</v>
      </c>
      <c r="Q1593" s="6" t="s">
        <v>51</v>
      </c>
      <c r="R1593" s="6" t="s">
        <v>96</v>
      </c>
      <c r="S1593" s="6" t="s">
        <v>97</v>
      </c>
      <c r="T1593" s="41">
        <v>1443</v>
      </c>
      <c r="U1593" s="41">
        <v>3172.5</v>
      </c>
      <c r="V1593" s="41">
        <f>T1593*U1593</f>
        <v>4577917.5</v>
      </c>
      <c r="W1593" s="41">
        <f>V1593*1.12</f>
        <v>5127267.6000000006</v>
      </c>
      <c r="X1593" s="6"/>
      <c r="Y1593" s="6">
        <v>2016</v>
      </c>
      <c r="Z1593" s="42"/>
    </row>
    <row r="1594" spans="1:26" ht="51" x14ac:dyDescent="0.2">
      <c r="A1594" s="6" t="s">
        <v>6602</v>
      </c>
      <c r="B1594" s="5" t="s">
        <v>32</v>
      </c>
      <c r="C1594" s="5" t="s">
        <v>6603</v>
      </c>
      <c r="D1594" s="5" t="s">
        <v>468</v>
      </c>
      <c r="E1594" s="5" t="s">
        <v>6604</v>
      </c>
      <c r="F1594" s="5" t="s">
        <v>6605</v>
      </c>
      <c r="G1594" s="5" t="s">
        <v>6604</v>
      </c>
      <c r="H1594" s="5" t="s">
        <v>6606</v>
      </c>
      <c r="I1594" s="6" t="s">
        <v>39</v>
      </c>
      <c r="J1594" s="6">
        <v>0</v>
      </c>
      <c r="K1594" s="6">
        <v>430000000</v>
      </c>
      <c r="L1594" s="5" t="s">
        <v>40</v>
      </c>
      <c r="M1594" s="6" t="s">
        <v>94</v>
      </c>
      <c r="N1594" s="6" t="s">
        <v>42</v>
      </c>
      <c r="O1594" s="6" t="s">
        <v>43</v>
      </c>
      <c r="P1594" s="6" t="s">
        <v>303</v>
      </c>
      <c r="Q1594" s="6" t="s">
        <v>51</v>
      </c>
      <c r="R1594" s="6" t="s">
        <v>231</v>
      </c>
      <c r="S1594" s="6" t="s">
        <v>232</v>
      </c>
      <c r="T1594" s="41">
        <v>1000</v>
      </c>
      <c r="U1594" s="41">
        <v>938.25</v>
      </c>
      <c r="V1594" s="41">
        <f>T1594*U1594</f>
        <v>938250</v>
      </c>
      <c r="W1594" s="41">
        <f>V1594*1.12</f>
        <v>1050840</v>
      </c>
      <c r="X1594" s="6"/>
      <c r="Y1594" s="6">
        <v>2016</v>
      </c>
      <c r="Z1594" s="42"/>
    </row>
    <row r="1595" spans="1:26" ht="51" x14ac:dyDescent="0.2">
      <c r="A1595" s="6" t="s">
        <v>6607</v>
      </c>
      <c r="B1595" s="5" t="s">
        <v>32</v>
      </c>
      <c r="C1595" s="5" t="s">
        <v>6608</v>
      </c>
      <c r="D1595" s="5" t="s">
        <v>1725</v>
      </c>
      <c r="E1595" s="5" t="s">
        <v>6609</v>
      </c>
      <c r="F1595" s="5" t="s">
        <v>6610</v>
      </c>
      <c r="G1595" s="5" t="s">
        <v>6611</v>
      </c>
      <c r="H1595" s="5" t="s">
        <v>6612</v>
      </c>
      <c r="I1595" s="6" t="s">
        <v>47</v>
      </c>
      <c r="J1595" s="6">
        <v>0</v>
      </c>
      <c r="K1595" s="6">
        <v>430000000</v>
      </c>
      <c r="L1595" s="5" t="s">
        <v>40</v>
      </c>
      <c r="M1595" s="6" t="s">
        <v>94</v>
      </c>
      <c r="N1595" s="6" t="s">
        <v>73</v>
      </c>
      <c r="O1595" s="6" t="s">
        <v>43</v>
      </c>
      <c r="P1595" s="6" t="s">
        <v>84</v>
      </c>
      <c r="Q1595" s="6" t="s">
        <v>51</v>
      </c>
      <c r="R1595" s="6">
        <v>112</v>
      </c>
      <c r="S1595" s="6" t="s">
        <v>1730</v>
      </c>
      <c r="T1595" s="41">
        <v>400</v>
      </c>
      <c r="U1595" s="41">
        <v>2565</v>
      </c>
      <c r="V1595" s="41">
        <f>T1595*U1595</f>
        <v>1026000</v>
      </c>
      <c r="W1595" s="41">
        <f>V1595*1.12</f>
        <v>1149120</v>
      </c>
      <c r="X1595" s="6"/>
      <c r="Y1595" s="6">
        <v>2016</v>
      </c>
      <c r="Z1595" s="42"/>
    </row>
    <row r="1596" spans="1:26" ht="153" x14ac:dyDescent="0.2">
      <c r="A1596" s="6" t="s">
        <v>6613</v>
      </c>
      <c r="B1596" s="5" t="s">
        <v>32</v>
      </c>
      <c r="C1596" s="5" t="s">
        <v>5790</v>
      </c>
      <c r="D1596" s="5" t="s">
        <v>2304</v>
      </c>
      <c r="E1596" s="5" t="s">
        <v>6614</v>
      </c>
      <c r="F1596" s="5" t="s">
        <v>5792</v>
      </c>
      <c r="G1596" s="5" t="s">
        <v>6615</v>
      </c>
      <c r="H1596" s="5" t="s">
        <v>6616</v>
      </c>
      <c r="I1596" s="6" t="s">
        <v>47</v>
      </c>
      <c r="J1596" s="6">
        <v>0</v>
      </c>
      <c r="K1596" s="6">
        <v>430000000</v>
      </c>
      <c r="L1596" s="5" t="s">
        <v>40</v>
      </c>
      <c r="M1596" s="6" t="s">
        <v>94</v>
      </c>
      <c r="N1596" s="6" t="s">
        <v>73</v>
      </c>
      <c r="O1596" s="6" t="s">
        <v>43</v>
      </c>
      <c r="P1596" s="6" t="s">
        <v>84</v>
      </c>
      <c r="Q1596" s="6" t="s">
        <v>51</v>
      </c>
      <c r="R1596" s="6" t="s">
        <v>96</v>
      </c>
      <c r="S1596" s="6" t="s">
        <v>97</v>
      </c>
      <c r="T1596" s="41">
        <v>2</v>
      </c>
      <c r="U1596" s="41">
        <v>190350</v>
      </c>
      <c r="V1596" s="41"/>
      <c r="W1596" s="41"/>
      <c r="X1596" s="6"/>
      <c r="Y1596" s="6">
        <v>2016</v>
      </c>
      <c r="Z1596" s="5"/>
    </row>
    <row r="1597" spans="1:26" ht="153" x14ac:dyDescent="0.2">
      <c r="A1597" s="6" t="s">
        <v>6617</v>
      </c>
      <c r="B1597" s="5" t="s">
        <v>32</v>
      </c>
      <c r="C1597" s="5" t="s">
        <v>5790</v>
      </c>
      <c r="D1597" s="5" t="s">
        <v>2304</v>
      </c>
      <c r="E1597" s="5" t="s">
        <v>6614</v>
      </c>
      <c r="F1597" s="5" t="s">
        <v>5792</v>
      </c>
      <c r="G1597" s="5" t="s">
        <v>6615</v>
      </c>
      <c r="H1597" s="14" t="s">
        <v>6618</v>
      </c>
      <c r="I1597" s="6" t="s">
        <v>47</v>
      </c>
      <c r="J1597" s="6">
        <v>0</v>
      </c>
      <c r="K1597" s="6">
        <v>430000000</v>
      </c>
      <c r="L1597" s="5" t="s">
        <v>40</v>
      </c>
      <c r="M1597" s="6" t="s">
        <v>591</v>
      </c>
      <c r="N1597" s="6" t="s">
        <v>73</v>
      </c>
      <c r="O1597" s="6" t="s">
        <v>43</v>
      </c>
      <c r="P1597" s="6" t="s">
        <v>84</v>
      </c>
      <c r="Q1597" s="6" t="s">
        <v>51</v>
      </c>
      <c r="R1597" s="6" t="s">
        <v>96</v>
      </c>
      <c r="S1597" s="6" t="s">
        <v>97</v>
      </c>
      <c r="T1597" s="41">
        <v>2</v>
      </c>
      <c r="U1597" s="41">
        <v>17718943</v>
      </c>
      <c r="V1597" s="44"/>
      <c r="W1597" s="44"/>
      <c r="X1597" s="6"/>
      <c r="Y1597" s="6">
        <v>2016</v>
      </c>
      <c r="Z1597" s="6" t="s">
        <v>6619</v>
      </c>
    </row>
    <row r="1598" spans="1:26" ht="153" x14ac:dyDescent="0.2">
      <c r="A1598" s="6" t="s">
        <v>6620</v>
      </c>
      <c r="B1598" s="5" t="s">
        <v>32</v>
      </c>
      <c r="C1598" s="5" t="s">
        <v>5790</v>
      </c>
      <c r="D1598" s="5" t="s">
        <v>2304</v>
      </c>
      <c r="E1598" s="5" t="s">
        <v>6614</v>
      </c>
      <c r="F1598" s="5" t="s">
        <v>5792</v>
      </c>
      <c r="G1598" s="5" t="s">
        <v>6615</v>
      </c>
      <c r="H1598" s="14" t="s">
        <v>6618</v>
      </c>
      <c r="I1598" s="6" t="s">
        <v>47</v>
      </c>
      <c r="J1598" s="6">
        <v>0</v>
      </c>
      <c r="K1598" s="6">
        <v>430000000</v>
      </c>
      <c r="L1598" s="5" t="s">
        <v>40</v>
      </c>
      <c r="M1598" s="6" t="s">
        <v>6298</v>
      </c>
      <c r="N1598" s="6" t="s">
        <v>73</v>
      </c>
      <c r="O1598" s="6" t="s">
        <v>43</v>
      </c>
      <c r="P1598" s="6" t="s">
        <v>74</v>
      </c>
      <c r="Q1598" s="6" t="s">
        <v>51</v>
      </c>
      <c r="R1598" s="6" t="s">
        <v>96</v>
      </c>
      <c r="S1598" s="6" t="s">
        <v>97</v>
      </c>
      <c r="T1598" s="41">
        <v>2</v>
      </c>
      <c r="U1598" s="41">
        <v>17718943</v>
      </c>
      <c r="V1598" s="44">
        <f>T1598*U1598</f>
        <v>35437886</v>
      </c>
      <c r="W1598" s="44">
        <f>V1598*1.12</f>
        <v>39690432.32</v>
      </c>
      <c r="X1598" s="6"/>
      <c r="Y1598" s="6">
        <v>2016</v>
      </c>
      <c r="Z1598" s="6" t="s">
        <v>6621</v>
      </c>
    </row>
    <row r="1599" spans="1:26" ht="51" x14ac:dyDescent="0.2">
      <c r="A1599" s="6" t="s">
        <v>6622</v>
      </c>
      <c r="B1599" s="5" t="s">
        <v>32</v>
      </c>
      <c r="C1599" s="5" t="s">
        <v>1905</v>
      </c>
      <c r="D1599" s="12" t="s">
        <v>1906</v>
      </c>
      <c r="E1599" s="5" t="s">
        <v>6623</v>
      </c>
      <c r="F1599" s="12" t="s">
        <v>999</v>
      </c>
      <c r="G1599" s="5" t="s">
        <v>6624</v>
      </c>
      <c r="H1599" s="5" t="s">
        <v>6625</v>
      </c>
      <c r="I1599" s="6" t="s">
        <v>47</v>
      </c>
      <c r="J1599" s="6">
        <v>0</v>
      </c>
      <c r="K1599" s="6">
        <v>430000000</v>
      </c>
      <c r="L1599" s="5" t="s">
        <v>40</v>
      </c>
      <c r="M1599" s="6" t="s">
        <v>41</v>
      </c>
      <c r="N1599" s="6" t="s">
        <v>73</v>
      </c>
      <c r="O1599" s="6" t="s">
        <v>43</v>
      </c>
      <c r="P1599" s="6" t="s">
        <v>84</v>
      </c>
      <c r="Q1599" s="6" t="s">
        <v>51</v>
      </c>
      <c r="R1599" s="6" t="s">
        <v>96</v>
      </c>
      <c r="S1599" s="6" t="s">
        <v>97</v>
      </c>
      <c r="T1599" s="41">
        <v>8</v>
      </c>
      <c r="U1599" s="41">
        <v>89100</v>
      </c>
      <c r="V1599" s="41">
        <f>T1599*U1599</f>
        <v>712800</v>
      </c>
      <c r="W1599" s="41">
        <f>V1599*1.12</f>
        <v>798336.00000000012</v>
      </c>
      <c r="X1599" s="6"/>
      <c r="Y1599" s="6">
        <v>2016</v>
      </c>
      <c r="Z1599" s="42"/>
    </row>
    <row r="1600" spans="1:26" ht="51" x14ac:dyDescent="0.2">
      <c r="A1600" s="6" t="s">
        <v>6626</v>
      </c>
      <c r="B1600" s="5" t="s">
        <v>32</v>
      </c>
      <c r="C1600" s="5" t="s">
        <v>6627</v>
      </c>
      <c r="D1600" s="5" t="s">
        <v>2050</v>
      </c>
      <c r="E1600" s="5" t="s">
        <v>6362</v>
      </c>
      <c r="F1600" s="5" t="s">
        <v>6628</v>
      </c>
      <c r="G1600" s="5" t="s">
        <v>6629</v>
      </c>
      <c r="H1600" s="5" t="s">
        <v>6630</v>
      </c>
      <c r="I1600" s="6" t="s">
        <v>47</v>
      </c>
      <c r="J1600" s="6">
        <v>75</v>
      </c>
      <c r="K1600" s="6">
        <v>430000000</v>
      </c>
      <c r="L1600" s="5" t="s">
        <v>40</v>
      </c>
      <c r="M1600" s="6" t="s">
        <v>41</v>
      </c>
      <c r="N1600" s="6" t="s">
        <v>73</v>
      </c>
      <c r="O1600" s="6" t="s">
        <v>43</v>
      </c>
      <c r="P1600" s="6" t="s">
        <v>6631</v>
      </c>
      <c r="Q1600" s="6" t="s">
        <v>45</v>
      </c>
      <c r="R1600" s="6" t="s">
        <v>75</v>
      </c>
      <c r="S1600" s="6" t="s">
        <v>76</v>
      </c>
      <c r="T1600" s="41">
        <v>6</v>
      </c>
      <c r="U1600" s="41">
        <v>4496360.42</v>
      </c>
      <c r="V1600" s="41">
        <f>U1600*T1600</f>
        <v>26978162.52</v>
      </c>
      <c r="W1600" s="41">
        <f>V1600*1.12</f>
        <v>30215542.022400003</v>
      </c>
      <c r="X1600" s="6" t="s">
        <v>47</v>
      </c>
      <c r="Y1600" s="6">
        <v>2016</v>
      </c>
      <c r="Z1600" s="42"/>
    </row>
    <row r="1601" spans="1:26" ht="51" x14ac:dyDescent="0.2">
      <c r="A1601" s="6" t="s">
        <v>6632</v>
      </c>
      <c r="B1601" s="5" t="s">
        <v>32</v>
      </c>
      <c r="C1601" s="5" t="s">
        <v>6633</v>
      </c>
      <c r="D1601" s="5" t="s">
        <v>6634</v>
      </c>
      <c r="E1601" s="5" t="s">
        <v>6635</v>
      </c>
      <c r="F1601" s="5" t="s">
        <v>6636</v>
      </c>
      <c r="G1601" s="5" t="s">
        <v>6637</v>
      </c>
      <c r="H1601" s="5" t="s">
        <v>6638</v>
      </c>
      <c r="I1601" s="6" t="s">
        <v>47</v>
      </c>
      <c r="J1601" s="6">
        <v>0</v>
      </c>
      <c r="K1601" s="6">
        <v>430000000</v>
      </c>
      <c r="L1601" s="5" t="s">
        <v>40</v>
      </c>
      <c r="M1601" s="6" t="s">
        <v>41</v>
      </c>
      <c r="N1601" s="6" t="s">
        <v>73</v>
      </c>
      <c r="O1601" s="6" t="s">
        <v>43</v>
      </c>
      <c r="P1601" s="6" t="s">
        <v>6631</v>
      </c>
      <c r="Q1601" s="6" t="s">
        <v>51</v>
      </c>
      <c r="R1601" s="6" t="s">
        <v>96</v>
      </c>
      <c r="S1601" s="6" t="s">
        <v>5377</v>
      </c>
      <c r="T1601" s="41">
        <v>4</v>
      </c>
      <c r="U1601" s="41">
        <v>477162.22</v>
      </c>
      <c r="V1601" s="41">
        <f>U1601*T1601</f>
        <v>1908648.88</v>
      </c>
      <c r="W1601" s="41">
        <f>V1601*1.12</f>
        <v>2137686.7456</v>
      </c>
      <c r="X1601" s="6"/>
      <c r="Y1601" s="6">
        <v>2016</v>
      </c>
      <c r="Z1601" s="42"/>
    </row>
    <row r="1602" spans="1:26" ht="51" x14ac:dyDescent="0.2">
      <c r="A1602" s="6" t="s">
        <v>6639</v>
      </c>
      <c r="B1602" s="5" t="s">
        <v>32</v>
      </c>
      <c r="C1602" s="5" t="s">
        <v>6633</v>
      </c>
      <c r="D1602" s="5" t="s">
        <v>6634</v>
      </c>
      <c r="E1602" s="5" t="s">
        <v>6635</v>
      </c>
      <c r="F1602" s="5" t="s">
        <v>6636</v>
      </c>
      <c r="G1602" s="5" t="s">
        <v>6637</v>
      </c>
      <c r="H1602" s="5" t="s">
        <v>6640</v>
      </c>
      <c r="I1602" s="6" t="s">
        <v>47</v>
      </c>
      <c r="J1602" s="6">
        <v>0</v>
      </c>
      <c r="K1602" s="6">
        <v>430000000</v>
      </c>
      <c r="L1602" s="5" t="s">
        <v>40</v>
      </c>
      <c r="M1602" s="6" t="s">
        <v>41</v>
      </c>
      <c r="N1602" s="6" t="s">
        <v>73</v>
      </c>
      <c r="O1602" s="6" t="s">
        <v>43</v>
      </c>
      <c r="P1602" s="6" t="s">
        <v>6631</v>
      </c>
      <c r="Q1602" s="6" t="s">
        <v>51</v>
      </c>
      <c r="R1602" s="6" t="s">
        <v>96</v>
      </c>
      <c r="S1602" s="6" t="s">
        <v>5377</v>
      </c>
      <c r="T1602" s="41">
        <v>4</v>
      </c>
      <c r="U1602" s="41">
        <v>553031.64</v>
      </c>
      <c r="V1602" s="41">
        <f>U1602*T1602</f>
        <v>2212126.56</v>
      </c>
      <c r="W1602" s="41">
        <f>V1602*1.12</f>
        <v>2477581.7472000001</v>
      </c>
      <c r="X1602" s="6"/>
      <c r="Y1602" s="6">
        <v>2016</v>
      </c>
      <c r="Z1602" s="42"/>
    </row>
    <row r="1603" spans="1:26" ht="51" x14ac:dyDescent="0.2">
      <c r="A1603" s="6" t="s">
        <v>6641</v>
      </c>
      <c r="B1603" s="5" t="s">
        <v>32</v>
      </c>
      <c r="C1603" s="5" t="s">
        <v>6642</v>
      </c>
      <c r="D1603" s="5" t="s">
        <v>1068</v>
      </c>
      <c r="E1603" s="5" t="s">
        <v>6643</v>
      </c>
      <c r="F1603" s="5" t="s">
        <v>6644</v>
      </c>
      <c r="G1603" s="5" t="s">
        <v>6645</v>
      </c>
      <c r="H1603" s="5" t="s">
        <v>6646</v>
      </c>
      <c r="I1603" s="6" t="s">
        <v>47</v>
      </c>
      <c r="J1603" s="6">
        <v>0</v>
      </c>
      <c r="K1603" s="6">
        <v>430000000</v>
      </c>
      <c r="L1603" s="5" t="s">
        <v>40</v>
      </c>
      <c r="M1603" s="6" t="s">
        <v>41</v>
      </c>
      <c r="N1603" s="6" t="s">
        <v>73</v>
      </c>
      <c r="O1603" s="6" t="s">
        <v>43</v>
      </c>
      <c r="P1603" s="6" t="s">
        <v>84</v>
      </c>
      <c r="Q1603" s="6" t="s">
        <v>51</v>
      </c>
      <c r="R1603" s="6" t="s">
        <v>96</v>
      </c>
      <c r="S1603" s="6" t="s">
        <v>97</v>
      </c>
      <c r="T1603" s="41">
        <v>4</v>
      </c>
      <c r="U1603" s="41">
        <v>22788</v>
      </c>
      <c r="V1603" s="41"/>
      <c r="W1603" s="41"/>
      <c r="X1603" s="6"/>
      <c r="Y1603" s="6">
        <v>2016</v>
      </c>
      <c r="Z1603" s="6" t="s">
        <v>1629</v>
      </c>
    </row>
    <row r="1604" spans="1:26" ht="51" x14ac:dyDescent="0.2">
      <c r="A1604" s="6" t="s">
        <v>6647</v>
      </c>
      <c r="B1604" s="5" t="s">
        <v>32</v>
      </c>
      <c r="C1604" s="5" t="s">
        <v>6642</v>
      </c>
      <c r="D1604" s="5" t="s">
        <v>1068</v>
      </c>
      <c r="E1604" s="5" t="s">
        <v>6648</v>
      </c>
      <c r="F1604" s="5" t="s">
        <v>6644</v>
      </c>
      <c r="G1604" s="5" t="s">
        <v>6649</v>
      </c>
      <c r="H1604" s="5" t="s">
        <v>6650</v>
      </c>
      <c r="I1604" s="6" t="s">
        <v>47</v>
      </c>
      <c r="J1604" s="6">
        <v>0</v>
      </c>
      <c r="K1604" s="6">
        <v>430000000</v>
      </c>
      <c r="L1604" s="5" t="s">
        <v>40</v>
      </c>
      <c r="M1604" s="6" t="s">
        <v>41</v>
      </c>
      <c r="N1604" s="6" t="s">
        <v>73</v>
      </c>
      <c r="O1604" s="6" t="s">
        <v>43</v>
      </c>
      <c r="P1604" s="6" t="s">
        <v>84</v>
      </c>
      <c r="Q1604" s="6" t="s">
        <v>51</v>
      </c>
      <c r="R1604" s="6" t="s">
        <v>96</v>
      </c>
      <c r="S1604" s="6" t="s">
        <v>97</v>
      </c>
      <c r="T1604" s="41">
        <v>5</v>
      </c>
      <c r="U1604" s="41">
        <v>18900</v>
      </c>
      <c r="V1604" s="41"/>
      <c r="W1604" s="41"/>
      <c r="X1604" s="6"/>
      <c r="Y1604" s="6">
        <v>2016</v>
      </c>
      <c r="Z1604" s="6" t="s">
        <v>1629</v>
      </c>
    </row>
    <row r="1605" spans="1:26" ht="63.75" x14ac:dyDescent="0.2">
      <c r="A1605" s="6" t="s">
        <v>6651</v>
      </c>
      <c r="B1605" s="5" t="s">
        <v>32</v>
      </c>
      <c r="C1605" s="5" t="s">
        <v>6642</v>
      </c>
      <c r="D1605" s="5" t="s">
        <v>1068</v>
      </c>
      <c r="E1605" s="5" t="s">
        <v>6652</v>
      </c>
      <c r="F1605" s="5" t="s">
        <v>6644</v>
      </c>
      <c r="G1605" s="5" t="s">
        <v>6653</v>
      </c>
      <c r="H1605" s="5" t="s">
        <v>6654</v>
      </c>
      <c r="I1605" s="6" t="s">
        <v>47</v>
      </c>
      <c r="J1605" s="6">
        <v>0</v>
      </c>
      <c r="K1605" s="6">
        <v>430000000</v>
      </c>
      <c r="L1605" s="5" t="s">
        <v>40</v>
      </c>
      <c r="M1605" s="6" t="s">
        <v>41</v>
      </c>
      <c r="N1605" s="6" t="s">
        <v>73</v>
      </c>
      <c r="O1605" s="6" t="s">
        <v>43</v>
      </c>
      <c r="P1605" s="6" t="s">
        <v>84</v>
      </c>
      <c r="Q1605" s="6" t="s">
        <v>51</v>
      </c>
      <c r="R1605" s="6" t="s">
        <v>96</v>
      </c>
      <c r="S1605" s="6" t="s">
        <v>97</v>
      </c>
      <c r="T1605" s="41">
        <v>5</v>
      </c>
      <c r="U1605" s="41">
        <v>81000</v>
      </c>
      <c r="V1605" s="41"/>
      <c r="W1605" s="41"/>
      <c r="X1605" s="6"/>
      <c r="Y1605" s="6">
        <v>2016</v>
      </c>
      <c r="Z1605" s="6" t="s">
        <v>1629</v>
      </c>
    </row>
    <row r="1606" spans="1:26" ht="76.5" x14ac:dyDescent="0.2">
      <c r="A1606" s="6" t="s">
        <v>6655</v>
      </c>
      <c r="B1606" s="5" t="s">
        <v>32</v>
      </c>
      <c r="C1606" s="5" t="s">
        <v>6642</v>
      </c>
      <c r="D1606" s="5" t="s">
        <v>1068</v>
      </c>
      <c r="E1606" s="5" t="s">
        <v>6656</v>
      </c>
      <c r="F1606" s="5" t="s">
        <v>6644</v>
      </c>
      <c r="G1606" s="5" t="s">
        <v>6657</v>
      </c>
      <c r="H1606" s="5" t="s">
        <v>6658</v>
      </c>
      <c r="I1606" s="6" t="s">
        <v>47</v>
      </c>
      <c r="J1606" s="6">
        <v>0</v>
      </c>
      <c r="K1606" s="6">
        <v>430000000</v>
      </c>
      <c r="L1606" s="5" t="s">
        <v>40</v>
      </c>
      <c r="M1606" s="6" t="s">
        <v>41</v>
      </c>
      <c r="N1606" s="6" t="s">
        <v>73</v>
      </c>
      <c r="O1606" s="6" t="s">
        <v>43</v>
      </c>
      <c r="P1606" s="6" t="s">
        <v>84</v>
      </c>
      <c r="Q1606" s="6" t="s">
        <v>51</v>
      </c>
      <c r="R1606" s="6" t="s">
        <v>96</v>
      </c>
      <c r="S1606" s="6" t="s">
        <v>97</v>
      </c>
      <c r="T1606" s="41">
        <v>5</v>
      </c>
      <c r="U1606" s="41">
        <v>74250</v>
      </c>
      <c r="V1606" s="41"/>
      <c r="W1606" s="41"/>
      <c r="X1606" s="6"/>
      <c r="Y1606" s="6">
        <v>2016</v>
      </c>
      <c r="Z1606" s="6" t="s">
        <v>1629</v>
      </c>
    </row>
    <row r="1607" spans="1:26" ht="63.75" x14ac:dyDescent="0.2">
      <c r="A1607" s="6" t="s">
        <v>6659</v>
      </c>
      <c r="B1607" s="5" t="s">
        <v>32</v>
      </c>
      <c r="C1607" s="5" t="s">
        <v>6642</v>
      </c>
      <c r="D1607" s="5" t="s">
        <v>1068</v>
      </c>
      <c r="E1607" s="5" t="s">
        <v>6660</v>
      </c>
      <c r="F1607" s="5" t="s">
        <v>6644</v>
      </c>
      <c r="G1607" s="5" t="s">
        <v>6661</v>
      </c>
      <c r="H1607" s="5" t="s">
        <v>6662</v>
      </c>
      <c r="I1607" s="6" t="s">
        <v>47</v>
      </c>
      <c r="J1607" s="6">
        <v>0</v>
      </c>
      <c r="K1607" s="6">
        <v>430000000</v>
      </c>
      <c r="L1607" s="5" t="s">
        <v>40</v>
      </c>
      <c r="M1607" s="6" t="s">
        <v>41</v>
      </c>
      <c r="N1607" s="6" t="s">
        <v>73</v>
      </c>
      <c r="O1607" s="6" t="s">
        <v>43</v>
      </c>
      <c r="P1607" s="6" t="s">
        <v>84</v>
      </c>
      <c r="Q1607" s="6" t="s">
        <v>51</v>
      </c>
      <c r="R1607" s="6" t="s">
        <v>96</v>
      </c>
      <c r="S1607" s="6" t="s">
        <v>97</v>
      </c>
      <c r="T1607" s="41">
        <v>5</v>
      </c>
      <c r="U1607" s="41">
        <v>63450</v>
      </c>
      <c r="V1607" s="41">
        <f t="shared" ref="V1607:V1635" si="117">T1607*U1607</f>
        <v>317250</v>
      </c>
      <c r="W1607" s="41">
        <f t="shared" ref="W1607:W1635" si="118">V1607*1.12</f>
        <v>355320.00000000006</v>
      </c>
      <c r="X1607" s="6"/>
      <c r="Y1607" s="6">
        <v>2016</v>
      </c>
      <c r="Z1607" s="42"/>
    </row>
    <row r="1608" spans="1:26" ht="63.75" x14ac:dyDescent="0.2">
      <c r="A1608" s="6" t="s">
        <v>6663</v>
      </c>
      <c r="B1608" s="5" t="s">
        <v>32</v>
      </c>
      <c r="C1608" s="5" t="s">
        <v>6642</v>
      </c>
      <c r="D1608" s="5" t="s">
        <v>1068</v>
      </c>
      <c r="E1608" s="5" t="s">
        <v>6664</v>
      </c>
      <c r="F1608" s="5" t="s">
        <v>6644</v>
      </c>
      <c r="G1608" s="5" t="s">
        <v>6665</v>
      </c>
      <c r="H1608" s="5" t="s">
        <v>6666</v>
      </c>
      <c r="I1608" s="6" t="s">
        <v>47</v>
      </c>
      <c r="J1608" s="6">
        <v>0</v>
      </c>
      <c r="K1608" s="6">
        <v>430000000</v>
      </c>
      <c r="L1608" s="5" t="s">
        <v>40</v>
      </c>
      <c r="M1608" s="6" t="s">
        <v>41</v>
      </c>
      <c r="N1608" s="6" t="s">
        <v>73</v>
      </c>
      <c r="O1608" s="6" t="s">
        <v>43</v>
      </c>
      <c r="P1608" s="6" t="s">
        <v>84</v>
      </c>
      <c r="Q1608" s="6" t="s">
        <v>51</v>
      </c>
      <c r="R1608" s="6" t="s">
        <v>96</v>
      </c>
      <c r="S1608" s="6" t="s">
        <v>97</v>
      </c>
      <c r="T1608" s="41">
        <v>5</v>
      </c>
      <c r="U1608" s="41">
        <v>60750</v>
      </c>
      <c r="V1608" s="41">
        <f t="shared" si="117"/>
        <v>303750</v>
      </c>
      <c r="W1608" s="41">
        <f t="shared" si="118"/>
        <v>340200.00000000006</v>
      </c>
      <c r="X1608" s="6"/>
      <c r="Y1608" s="6">
        <v>2016</v>
      </c>
      <c r="Z1608" s="42"/>
    </row>
    <row r="1609" spans="1:26" ht="89.25" x14ac:dyDescent="0.2">
      <c r="A1609" s="6" t="s">
        <v>6667</v>
      </c>
      <c r="B1609" s="5" t="s">
        <v>32</v>
      </c>
      <c r="C1609" s="5" t="s">
        <v>6642</v>
      </c>
      <c r="D1609" s="5" t="s">
        <v>1068</v>
      </c>
      <c r="E1609" s="5" t="s">
        <v>6668</v>
      </c>
      <c r="F1609" s="5" t="s">
        <v>6644</v>
      </c>
      <c r="G1609" s="5" t="s">
        <v>6669</v>
      </c>
      <c r="H1609" s="5" t="s">
        <v>6670</v>
      </c>
      <c r="I1609" s="6" t="s">
        <v>47</v>
      </c>
      <c r="J1609" s="6">
        <v>0</v>
      </c>
      <c r="K1609" s="6">
        <v>430000000</v>
      </c>
      <c r="L1609" s="5" t="s">
        <v>40</v>
      </c>
      <c r="M1609" s="6" t="s">
        <v>41</v>
      </c>
      <c r="N1609" s="6" t="s">
        <v>73</v>
      </c>
      <c r="O1609" s="6" t="s">
        <v>43</v>
      </c>
      <c r="P1609" s="6" t="s">
        <v>84</v>
      </c>
      <c r="Q1609" s="6" t="s">
        <v>51</v>
      </c>
      <c r="R1609" s="6" t="s">
        <v>96</v>
      </c>
      <c r="S1609" s="6" t="s">
        <v>97</v>
      </c>
      <c r="T1609" s="41">
        <v>5</v>
      </c>
      <c r="U1609" s="41">
        <v>54000</v>
      </c>
      <c r="V1609" s="41">
        <f t="shared" si="117"/>
        <v>270000</v>
      </c>
      <c r="W1609" s="41">
        <f t="shared" si="118"/>
        <v>302400</v>
      </c>
      <c r="X1609" s="6"/>
      <c r="Y1609" s="6">
        <v>2016</v>
      </c>
      <c r="Z1609" s="42"/>
    </row>
    <row r="1610" spans="1:26" ht="51" x14ac:dyDescent="0.2">
      <c r="A1610" s="6" t="s">
        <v>6671</v>
      </c>
      <c r="B1610" s="5" t="s">
        <v>32</v>
      </c>
      <c r="C1610" s="5" t="s">
        <v>1905</v>
      </c>
      <c r="D1610" s="5" t="s">
        <v>1906</v>
      </c>
      <c r="E1610" s="5" t="s">
        <v>1907</v>
      </c>
      <c r="F1610" s="5" t="s">
        <v>999</v>
      </c>
      <c r="G1610" s="5" t="s">
        <v>6672</v>
      </c>
      <c r="H1610" s="5" t="s">
        <v>6673</v>
      </c>
      <c r="I1610" s="6" t="s">
        <v>47</v>
      </c>
      <c r="J1610" s="6">
        <v>0</v>
      </c>
      <c r="K1610" s="6">
        <v>430000000</v>
      </c>
      <c r="L1610" s="5" t="s">
        <v>40</v>
      </c>
      <c r="M1610" s="6" t="s">
        <v>94</v>
      </c>
      <c r="N1610" s="6" t="s">
        <v>73</v>
      </c>
      <c r="O1610" s="6" t="s">
        <v>43</v>
      </c>
      <c r="P1610" s="6" t="s">
        <v>84</v>
      </c>
      <c r="Q1610" s="6" t="s">
        <v>51</v>
      </c>
      <c r="R1610" s="6" t="s">
        <v>96</v>
      </c>
      <c r="S1610" s="6" t="s">
        <v>97</v>
      </c>
      <c r="T1610" s="41">
        <v>12</v>
      </c>
      <c r="U1610" s="41">
        <v>52650</v>
      </c>
      <c r="V1610" s="41">
        <f t="shared" si="117"/>
        <v>631800</v>
      </c>
      <c r="W1610" s="41">
        <f t="shared" si="118"/>
        <v>707616.00000000012</v>
      </c>
      <c r="X1610" s="6"/>
      <c r="Y1610" s="6">
        <v>2016</v>
      </c>
      <c r="Z1610" s="42"/>
    </row>
    <row r="1611" spans="1:26" ht="51" x14ac:dyDescent="0.2">
      <c r="A1611" s="6" t="s">
        <v>6674</v>
      </c>
      <c r="B1611" s="5" t="s">
        <v>32</v>
      </c>
      <c r="C1611" s="5" t="s">
        <v>1905</v>
      </c>
      <c r="D1611" s="5" t="s">
        <v>1906</v>
      </c>
      <c r="E1611" s="5" t="s">
        <v>1907</v>
      </c>
      <c r="F1611" s="5" t="s">
        <v>999</v>
      </c>
      <c r="G1611" s="5" t="s">
        <v>6675</v>
      </c>
      <c r="H1611" s="5" t="s">
        <v>6676</v>
      </c>
      <c r="I1611" s="6" t="s">
        <v>47</v>
      </c>
      <c r="J1611" s="6">
        <v>0</v>
      </c>
      <c r="K1611" s="6">
        <v>430000000</v>
      </c>
      <c r="L1611" s="5" t="s">
        <v>40</v>
      </c>
      <c r="M1611" s="6" t="s">
        <v>94</v>
      </c>
      <c r="N1611" s="6" t="s">
        <v>73</v>
      </c>
      <c r="O1611" s="6" t="s">
        <v>43</v>
      </c>
      <c r="P1611" s="6" t="s">
        <v>84</v>
      </c>
      <c r="Q1611" s="6" t="s">
        <v>51</v>
      </c>
      <c r="R1611" s="6" t="s">
        <v>96</v>
      </c>
      <c r="S1611" s="6" t="s">
        <v>97</v>
      </c>
      <c r="T1611" s="41">
        <v>2</v>
      </c>
      <c r="U1611" s="41">
        <v>2106</v>
      </c>
      <c r="V1611" s="41">
        <f t="shared" si="117"/>
        <v>4212</v>
      </c>
      <c r="W1611" s="41">
        <f t="shared" si="118"/>
        <v>4717.4400000000005</v>
      </c>
      <c r="X1611" s="6"/>
      <c r="Y1611" s="6">
        <v>2016</v>
      </c>
      <c r="Z1611" s="42"/>
    </row>
    <row r="1612" spans="1:26" ht="51" x14ac:dyDescent="0.2">
      <c r="A1612" s="6" t="s">
        <v>6677</v>
      </c>
      <c r="B1612" s="5" t="s">
        <v>32</v>
      </c>
      <c r="C1612" s="5" t="s">
        <v>1905</v>
      </c>
      <c r="D1612" s="5" t="s">
        <v>1906</v>
      </c>
      <c r="E1612" s="5" t="s">
        <v>1907</v>
      </c>
      <c r="F1612" s="5" t="s">
        <v>999</v>
      </c>
      <c r="G1612" s="5" t="s">
        <v>6678</v>
      </c>
      <c r="H1612" s="5" t="s">
        <v>6679</v>
      </c>
      <c r="I1612" s="6" t="s">
        <v>47</v>
      </c>
      <c r="J1612" s="6">
        <v>0</v>
      </c>
      <c r="K1612" s="6">
        <v>430000000</v>
      </c>
      <c r="L1612" s="5" t="s">
        <v>40</v>
      </c>
      <c r="M1612" s="6" t="s">
        <v>94</v>
      </c>
      <c r="N1612" s="6" t="s">
        <v>73</v>
      </c>
      <c r="O1612" s="6" t="s">
        <v>43</v>
      </c>
      <c r="P1612" s="6" t="s">
        <v>84</v>
      </c>
      <c r="Q1612" s="6" t="s">
        <v>51</v>
      </c>
      <c r="R1612" s="6" t="s">
        <v>96</v>
      </c>
      <c r="S1612" s="6" t="s">
        <v>97</v>
      </c>
      <c r="T1612" s="41">
        <v>2</v>
      </c>
      <c r="U1612" s="41">
        <v>3159</v>
      </c>
      <c r="V1612" s="41">
        <f t="shared" si="117"/>
        <v>6318</v>
      </c>
      <c r="W1612" s="41">
        <f t="shared" si="118"/>
        <v>7076.1600000000008</v>
      </c>
      <c r="X1612" s="6"/>
      <c r="Y1612" s="6">
        <v>2016</v>
      </c>
      <c r="Z1612" s="42"/>
    </row>
    <row r="1613" spans="1:26" ht="51" x14ac:dyDescent="0.2">
      <c r="A1613" s="6" t="s">
        <v>6680</v>
      </c>
      <c r="B1613" s="5" t="s">
        <v>32</v>
      </c>
      <c r="C1613" s="5" t="s">
        <v>1905</v>
      </c>
      <c r="D1613" s="5" t="s">
        <v>1906</v>
      </c>
      <c r="E1613" s="5" t="s">
        <v>1907</v>
      </c>
      <c r="F1613" s="5" t="s">
        <v>999</v>
      </c>
      <c r="G1613" s="5" t="s">
        <v>6681</v>
      </c>
      <c r="H1613" s="5" t="s">
        <v>6682</v>
      </c>
      <c r="I1613" s="6" t="s">
        <v>47</v>
      </c>
      <c r="J1613" s="6">
        <v>0</v>
      </c>
      <c r="K1613" s="6">
        <v>430000000</v>
      </c>
      <c r="L1613" s="5" t="s">
        <v>40</v>
      </c>
      <c r="M1613" s="6" t="s">
        <v>94</v>
      </c>
      <c r="N1613" s="6" t="s">
        <v>73</v>
      </c>
      <c r="O1613" s="6" t="s">
        <v>43</v>
      </c>
      <c r="P1613" s="6" t="s">
        <v>84</v>
      </c>
      <c r="Q1613" s="6" t="s">
        <v>51</v>
      </c>
      <c r="R1613" s="6" t="s">
        <v>96</v>
      </c>
      <c r="S1613" s="6" t="s">
        <v>97</v>
      </c>
      <c r="T1613" s="41">
        <v>2</v>
      </c>
      <c r="U1613" s="41">
        <v>2808</v>
      </c>
      <c r="V1613" s="41">
        <f t="shared" si="117"/>
        <v>5616</v>
      </c>
      <c r="W1613" s="41">
        <f t="shared" si="118"/>
        <v>6289.920000000001</v>
      </c>
      <c r="X1613" s="6"/>
      <c r="Y1613" s="6">
        <v>2016</v>
      </c>
      <c r="Z1613" s="42"/>
    </row>
    <row r="1614" spans="1:26" ht="51" x14ac:dyDescent="0.2">
      <c r="A1614" s="6" t="s">
        <v>6683</v>
      </c>
      <c r="B1614" s="5" t="s">
        <v>32</v>
      </c>
      <c r="C1614" s="5" t="s">
        <v>1905</v>
      </c>
      <c r="D1614" s="5" t="s">
        <v>1906</v>
      </c>
      <c r="E1614" s="5" t="s">
        <v>1907</v>
      </c>
      <c r="F1614" s="5" t="s">
        <v>999</v>
      </c>
      <c r="G1614" s="5" t="s">
        <v>6684</v>
      </c>
      <c r="H1614" s="5" t="s">
        <v>6685</v>
      </c>
      <c r="I1614" s="6" t="s">
        <v>47</v>
      </c>
      <c r="J1614" s="6">
        <v>0</v>
      </c>
      <c r="K1614" s="6">
        <v>430000000</v>
      </c>
      <c r="L1614" s="5" t="s">
        <v>40</v>
      </c>
      <c r="M1614" s="6" t="s">
        <v>94</v>
      </c>
      <c r="N1614" s="6" t="s">
        <v>73</v>
      </c>
      <c r="O1614" s="6" t="s">
        <v>43</v>
      </c>
      <c r="P1614" s="6" t="s">
        <v>84</v>
      </c>
      <c r="Q1614" s="6" t="s">
        <v>51</v>
      </c>
      <c r="R1614" s="6" t="s">
        <v>96</v>
      </c>
      <c r="S1614" s="6" t="s">
        <v>97</v>
      </c>
      <c r="T1614" s="41">
        <v>2</v>
      </c>
      <c r="U1614" s="41">
        <v>4455</v>
      </c>
      <c r="V1614" s="41">
        <f t="shared" si="117"/>
        <v>8910</v>
      </c>
      <c r="W1614" s="41">
        <f t="shared" si="118"/>
        <v>9979.2000000000007</v>
      </c>
      <c r="X1614" s="6"/>
      <c r="Y1614" s="6">
        <v>2016</v>
      </c>
      <c r="Z1614" s="42"/>
    </row>
    <row r="1615" spans="1:26" ht="51" x14ac:dyDescent="0.2">
      <c r="A1615" s="6" t="s">
        <v>6686</v>
      </c>
      <c r="B1615" s="5" t="s">
        <v>32</v>
      </c>
      <c r="C1615" s="5" t="s">
        <v>1905</v>
      </c>
      <c r="D1615" s="5" t="s">
        <v>1906</v>
      </c>
      <c r="E1615" s="5" t="s">
        <v>1907</v>
      </c>
      <c r="F1615" s="5" t="s">
        <v>999</v>
      </c>
      <c r="G1615" s="5" t="s">
        <v>6687</v>
      </c>
      <c r="H1615" s="5" t="s">
        <v>6688</v>
      </c>
      <c r="I1615" s="6" t="s">
        <v>47</v>
      </c>
      <c r="J1615" s="6">
        <v>0</v>
      </c>
      <c r="K1615" s="6">
        <v>430000000</v>
      </c>
      <c r="L1615" s="5" t="s">
        <v>40</v>
      </c>
      <c r="M1615" s="6" t="s">
        <v>94</v>
      </c>
      <c r="N1615" s="6" t="s">
        <v>73</v>
      </c>
      <c r="O1615" s="6" t="s">
        <v>43</v>
      </c>
      <c r="P1615" s="6" t="s">
        <v>84</v>
      </c>
      <c r="Q1615" s="6" t="s">
        <v>51</v>
      </c>
      <c r="R1615" s="6" t="s">
        <v>96</v>
      </c>
      <c r="S1615" s="6" t="s">
        <v>97</v>
      </c>
      <c r="T1615" s="41">
        <v>2</v>
      </c>
      <c r="U1615" s="41">
        <v>4725</v>
      </c>
      <c r="V1615" s="41">
        <f t="shared" si="117"/>
        <v>9450</v>
      </c>
      <c r="W1615" s="41">
        <f t="shared" si="118"/>
        <v>10584.000000000002</v>
      </c>
      <c r="X1615" s="6"/>
      <c r="Y1615" s="6">
        <v>2016</v>
      </c>
      <c r="Z1615" s="42"/>
    </row>
    <row r="1616" spans="1:26" ht="51" x14ac:dyDescent="0.2">
      <c r="A1616" s="6" t="s">
        <v>6689</v>
      </c>
      <c r="B1616" s="5" t="s">
        <v>32</v>
      </c>
      <c r="C1616" s="5" t="s">
        <v>1905</v>
      </c>
      <c r="D1616" s="5" t="s">
        <v>1906</v>
      </c>
      <c r="E1616" s="5" t="s">
        <v>1907</v>
      </c>
      <c r="F1616" s="5" t="s">
        <v>999</v>
      </c>
      <c r="G1616" s="5" t="s">
        <v>6690</v>
      </c>
      <c r="H1616" s="5" t="s">
        <v>6691</v>
      </c>
      <c r="I1616" s="6" t="s">
        <v>47</v>
      </c>
      <c r="J1616" s="6">
        <v>0</v>
      </c>
      <c r="K1616" s="6">
        <v>430000000</v>
      </c>
      <c r="L1616" s="5" t="s">
        <v>40</v>
      </c>
      <c r="M1616" s="6" t="s">
        <v>94</v>
      </c>
      <c r="N1616" s="6" t="s">
        <v>73</v>
      </c>
      <c r="O1616" s="6" t="s">
        <v>43</v>
      </c>
      <c r="P1616" s="6" t="s">
        <v>84</v>
      </c>
      <c r="Q1616" s="6" t="s">
        <v>51</v>
      </c>
      <c r="R1616" s="6" t="s">
        <v>96</v>
      </c>
      <c r="S1616" s="6" t="s">
        <v>97</v>
      </c>
      <c r="T1616" s="41">
        <v>2</v>
      </c>
      <c r="U1616" s="41">
        <v>6318</v>
      </c>
      <c r="V1616" s="41">
        <f t="shared" si="117"/>
        <v>12636</v>
      </c>
      <c r="W1616" s="41">
        <f t="shared" si="118"/>
        <v>14152.320000000002</v>
      </c>
      <c r="X1616" s="6"/>
      <c r="Y1616" s="6">
        <v>2016</v>
      </c>
      <c r="Z1616" s="42"/>
    </row>
    <row r="1617" spans="1:26" ht="51" x14ac:dyDescent="0.2">
      <c r="A1617" s="6" t="s">
        <v>6692</v>
      </c>
      <c r="B1617" s="5" t="s">
        <v>32</v>
      </c>
      <c r="C1617" s="5" t="s">
        <v>1905</v>
      </c>
      <c r="D1617" s="5" t="s">
        <v>1906</v>
      </c>
      <c r="E1617" s="5" t="s">
        <v>1907</v>
      </c>
      <c r="F1617" s="5" t="s">
        <v>999</v>
      </c>
      <c r="G1617" s="5" t="s">
        <v>6693</v>
      </c>
      <c r="H1617" s="5" t="s">
        <v>6694</v>
      </c>
      <c r="I1617" s="6" t="s">
        <v>47</v>
      </c>
      <c r="J1617" s="6">
        <v>0</v>
      </c>
      <c r="K1617" s="6">
        <v>430000000</v>
      </c>
      <c r="L1617" s="5" t="s">
        <v>40</v>
      </c>
      <c r="M1617" s="6" t="s">
        <v>94</v>
      </c>
      <c r="N1617" s="6" t="s">
        <v>73</v>
      </c>
      <c r="O1617" s="6" t="s">
        <v>43</v>
      </c>
      <c r="P1617" s="6" t="s">
        <v>84</v>
      </c>
      <c r="Q1617" s="6" t="s">
        <v>51</v>
      </c>
      <c r="R1617" s="6" t="s">
        <v>96</v>
      </c>
      <c r="S1617" s="6" t="s">
        <v>97</v>
      </c>
      <c r="T1617" s="41">
        <v>2</v>
      </c>
      <c r="U1617" s="41">
        <v>1147.5</v>
      </c>
      <c r="V1617" s="41">
        <f t="shared" si="117"/>
        <v>2295</v>
      </c>
      <c r="W1617" s="41">
        <f t="shared" si="118"/>
        <v>2570.4</v>
      </c>
      <c r="X1617" s="6"/>
      <c r="Y1617" s="6">
        <v>2016</v>
      </c>
      <c r="Z1617" s="42"/>
    </row>
    <row r="1618" spans="1:26" ht="51" x14ac:dyDescent="0.2">
      <c r="A1618" s="6" t="s">
        <v>6695</v>
      </c>
      <c r="B1618" s="5" t="s">
        <v>32</v>
      </c>
      <c r="C1618" s="5" t="s">
        <v>1905</v>
      </c>
      <c r="D1618" s="5" t="s">
        <v>1906</v>
      </c>
      <c r="E1618" s="5" t="s">
        <v>1907</v>
      </c>
      <c r="F1618" s="5" t="s">
        <v>999</v>
      </c>
      <c r="G1618" s="5" t="s">
        <v>6696</v>
      </c>
      <c r="H1618" s="5" t="s">
        <v>6697</v>
      </c>
      <c r="I1618" s="6" t="s">
        <v>47</v>
      </c>
      <c r="J1618" s="6">
        <v>0</v>
      </c>
      <c r="K1618" s="6">
        <v>430000000</v>
      </c>
      <c r="L1618" s="5" t="s">
        <v>40</v>
      </c>
      <c r="M1618" s="6" t="s">
        <v>94</v>
      </c>
      <c r="N1618" s="6" t="s">
        <v>73</v>
      </c>
      <c r="O1618" s="6" t="s">
        <v>43</v>
      </c>
      <c r="P1618" s="6" t="s">
        <v>84</v>
      </c>
      <c r="Q1618" s="6" t="s">
        <v>51</v>
      </c>
      <c r="R1618" s="6" t="s">
        <v>96</v>
      </c>
      <c r="S1618" s="6" t="s">
        <v>97</v>
      </c>
      <c r="T1618" s="41">
        <v>2</v>
      </c>
      <c r="U1618" s="41">
        <v>10530</v>
      </c>
      <c r="V1618" s="41">
        <f t="shared" si="117"/>
        <v>21060</v>
      </c>
      <c r="W1618" s="41">
        <f t="shared" si="118"/>
        <v>23587.200000000001</v>
      </c>
      <c r="X1618" s="6"/>
      <c r="Y1618" s="6">
        <v>2016</v>
      </c>
      <c r="Z1618" s="42"/>
    </row>
    <row r="1619" spans="1:26" ht="51" x14ac:dyDescent="0.2">
      <c r="A1619" s="6" t="s">
        <v>6698</v>
      </c>
      <c r="B1619" s="5" t="s">
        <v>32</v>
      </c>
      <c r="C1619" s="5" t="s">
        <v>1905</v>
      </c>
      <c r="D1619" s="5" t="s">
        <v>1906</v>
      </c>
      <c r="E1619" s="5" t="s">
        <v>1907</v>
      </c>
      <c r="F1619" s="5" t="s">
        <v>999</v>
      </c>
      <c r="G1619" s="5" t="s">
        <v>6699</v>
      </c>
      <c r="H1619" s="5" t="s">
        <v>6700</v>
      </c>
      <c r="I1619" s="6" t="s">
        <v>47</v>
      </c>
      <c r="J1619" s="6">
        <v>0</v>
      </c>
      <c r="K1619" s="6">
        <v>430000000</v>
      </c>
      <c r="L1619" s="5" t="s">
        <v>40</v>
      </c>
      <c r="M1619" s="6" t="s">
        <v>94</v>
      </c>
      <c r="N1619" s="6" t="s">
        <v>73</v>
      </c>
      <c r="O1619" s="6" t="s">
        <v>43</v>
      </c>
      <c r="P1619" s="6" t="s">
        <v>84</v>
      </c>
      <c r="Q1619" s="6" t="s">
        <v>51</v>
      </c>
      <c r="R1619" s="6" t="s">
        <v>96</v>
      </c>
      <c r="S1619" s="6" t="s">
        <v>97</v>
      </c>
      <c r="T1619" s="41">
        <v>2</v>
      </c>
      <c r="U1619" s="41">
        <v>3712.5</v>
      </c>
      <c r="V1619" s="41">
        <f t="shared" si="117"/>
        <v>7425</v>
      </c>
      <c r="W1619" s="41">
        <f t="shared" si="118"/>
        <v>8316</v>
      </c>
      <c r="X1619" s="6"/>
      <c r="Y1619" s="6">
        <v>2016</v>
      </c>
      <c r="Z1619" s="42"/>
    </row>
    <row r="1620" spans="1:26" ht="51" x14ac:dyDescent="0.2">
      <c r="A1620" s="6" t="s">
        <v>6701</v>
      </c>
      <c r="B1620" s="5" t="s">
        <v>32</v>
      </c>
      <c r="C1620" s="5" t="s">
        <v>1905</v>
      </c>
      <c r="D1620" s="5" t="s">
        <v>1906</v>
      </c>
      <c r="E1620" s="5" t="s">
        <v>1907</v>
      </c>
      <c r="F1620" s="5" t="s">
        <v>999</v>
      </c>
      <c r="G1620" s="5" t="s">
        <v>6702</v>
      </c>
      <c r="H1620" s="5" t="s">
        <v>6703</v>
      </c>
      <c r="I1620" s="6" t="s">
        <v>47</v>
      </c>
      <c r="J1620" s="6">
        <v>0</v>
      </c>
      <c r="K1620" s="6">
        <v>430000000</v>
      </c>
      <c r="L1620" s="5" t="s">
        <v>40</v>
      </c>
      <c r="M1620" s="6" t="s">
        <v>94</v>
      </c>
      <c r="N1620" s="6" t="s">
        <v>73</v>
      </c>
      <c r="O1620" s="6" t="s">
        <v>43</v>
      </c>
      <c r="P1620" s="6" t="s">
        <v>84</v>
      </c>
      <c r="Q1620" s="6" t="s">
        <v>51</v>
      </c>
      <c r="R1620" s="6" t="s">
        <v>96</v>
      </c>
      <c r="S1620" s="6" t="s">
        <v>97</v>
      </c>
      <c r="T1620" s="41">
        <v>2</v>
      </c>
      <c r="U1620" s="41">
        <v>3915</v>
      </c>
      <c r="V1620" s="41">
        <f t="shared" si="117"/>
        <v>7830</v>
      </c>
      <c r="W1620" s="41">
        <f t="shared" si="118"/>
        <v>8769.6</v>
      </c>
      <c r="X1620" s="6"/>
      <c r="Y1620" s="6">
        <v>2016</v>
      </c>
      <c r="Z1620" s="42"/>
    </row>
    <row r="1621" spans="1:26" ht="51" x14ac:dyDescent="0.2">
      <c r="A1621" s="6" t="s">
        <v>6704</v>
      </c>
      <c r="B1621" s="5" t="s">
        <v>32</v>
      </c>
      <c r="C1621" s="5" t="s">
        <v>1905</v>
      </c>
      <c r="D1621" s="5" t="s">
        <v>1906</v>
      </c>
      <c r="E1621" s="5" t="s">
        <v>1907</v>
      </c>
      <c r="F1621" s="5" t="s">
        <v>999</v>
      </c>
      <c r="G1621" s="5" t="s">
        <v>6705</v>
      </c>
      <c r="H1621" s="5" t="s">
        <v>6706</v>
      </c>
      <c r="I1621" s="6" t="s">
        <v>47</v>
      </c>
      <c r="J1621" s="6">
        <v>0</v>
      </c>
      <c r="K1621" s="6">
        <v>430000000</v>
      </c>
      <c r="L1621" s="5" t="s">
        <v>40</v>
      </c>
      <c r="M1621" s="6" t="s">
        <v>94</v>
      </c>
      <c r="N1621" s="6" t="s">
        <v>73</v>
      </c>
      <c r="O1621" s="6" t="s">
        <v>43</v>
      </c>
      <c r="P1621" s="6" t="s">
        <v>84</v>
      </c>
      <c r="Q1621" s="6" t="s">
        <v>51</v>
      </c>
      <c r="R1621" s="6" t="s">
        <v>96</v>
      </c>
      <c r="S1621" s="6" t="s">
        <v>97</v>
      </c>
      <c r="T1621" s="41">
        <v>2</v>
      </c>
      <c r="U1621" s="41">
        <v>9126</v>
      </c>
      <c r="V1621" s="41">
        <f t="shared" si="117"/>
        <v>18252</v>
      </c>
      <c r="W1621" s="41">
        <f t="shared" si="118"/>
        <v>20442.240000000002</v>
      </c>
      <c r="X1621" s="6"/>
      <c r="Y1621" s="6">
        <v>2016</v>
      </c>
      <c r="Z1621" s="42"/>
    </row>
    <row r="1622" spans="1:26" ht="51" x14ac:dyDescent="0.2">
      <c r="A1622" s="6" t="s">
        <v>6707</v>
      </c>
      <c r="B1622" s="5" t="s">
        <v>32</v>
      </c>
      <c r="C1622" s="5" t="s">
        <v>1905</v>
      </c>
      <c r="D1622" s="5" t="s">
        <v>1906</v>
      </c>
      <c r="E1622" s="5" t="s">
        <v>1907</v>
      </c>
      <c r="F1622" s="5" t="s">
        <v>999</v>
      </c>
      <c r="G1622" s="5" t="s">
        <v>6708</v>
      </c>
      <c r="H1622" s="5" t="s">
        <v>6709</v>
      </c>
      <c r="I1622" s="6" t="s">
        <v>47</v>
      </c>
      <c r="J1622" s="6">
        <v>0</v>
      </c>
      <c r="K1622" s="6">
        <v>430000000</v>
      </c>
      <c r="L1622" s="5" t="s">
        <v>40</v>
      </c>
      <c r="M1622" s="6" t="s">
        <v>94</v>
      </c>
      <c r="N1622" s="6" t="s">
        <v>73</v>
      </c>
      <c r="O1622" s="6" t="s">
        <v>43</v>
      </c>
      <c r="P1622" s="6" t="s">
        <v>84</v>
      </c>
      <c r="Q1622" s="6" t="s">
        <v>51</v>
      </c>
      <c r="R1622" s="6" t="s">
        <v>96</v>
      </c>
      <c r="S1622" s="6" t="s">
        <v>97</v>
      </c>
      <c r="T1622" s="41">
        <v>2</v>
      </c>
      <c r="U1622" s="41">
        <v>1350</v>
      </c>
      <c r="V1622" s="41">
        <f t="shared" si="117"/>
        <v>2700</v>
      </c>
      <c r="W1622" s="41">
        <f t="shared" si="118"/>
        <v>3024.0000000000005</v>
      </c>
      <c r="X1622" s="6"/>
      <c r="Y1622" s="6">
        <v>2016</v>
      </c>
      <c r="Z1622" s="42"/>
    </row>
    <row r="1623" spans="1:26" ht="51" x14ac:dyDescent="0.2">
      <c r="A1623" s="6" t="s">
        <v>6710</v>
      </c>
      <c r="B1623" s="5" t="s">
        <v>32</v>
      </c>
      <c r="C1623" s="5" t="s">
        <v>1905</v>
      </c>
      <c r="D1623" s="5" t="s">
        <v>1906</v>
      </c>
      <c r="E1623" s="5" t="s">
        <v>1907</v>
      </c>
      <c r="F1623" s="5" t="s">
        <v>999</v>
      </c>
      <c r="G1623" s="5" t="s">
        <v>6711</v>
      </c>
      <c r="H1623" s="5" t="s">
        <v>6712</v>
      </c>
      <c r="I1623" s="6" t="s">
        <v>47</v>
      </c>
      <c r="J1623" s="6">
        <v>0</v>
      </c>
      <c r="K1623" s="6">
        <v>430000000</v>
      </c>
      <c r="L1623" s="5" t="s">
        <v>40</v>
      </c>
      <c r="M1623" s="6" t="s">
        <v>94</v>
      </c>
      <c r="N1623" s="6" t="s">
        <v>73</v>
      </c>
      <c r="O1623" s="6" t="s">
        <v>43</v>
      </c>
      <c r="P1623" s="6" t="s">
        <v>84</v>
      </c>
      <c r="Q1623" s="6" t="s">
        <v>51</v>
      </c>
      <c r="R1623" s="6" t="s">
        <v>96</v>
      </c>
      <c r="S1623" s="6" t="s">
        <v>97</v>
      </c>
      <c r="T1623" s="41">
        <v>2</v>
      </c>
      <c r="U1623" s="41">
        <v>2025</v>
      </c>
      <c r="V1623" s="41">
        <f t="shared" si="117"/>
        <v>4050</v>
      </c>
      <c r="W1623" s="41">
        <f t="shared" si="118"/>
        <v>4536</v>
      </c>
      <c r="X1623" s="6"/>
      <c r="Y1623" s="6">
        <v>2016</v>
      </c>
      <c r="Z1623" s="42"/>
    </row>
    <row r="1624" spans="1:26" ht="51" x14ac:dyDescent="0.2">
      <c r="A1624" s="6" t="s">
        <v>6713</v>
      </c>
      <c r="B1624" s="5" t="s">
        <v>32</v>
      </c>
      <c r="C1624" s="5" t="s">
        <v>1905</v>
      </c>
      <c r="D1624" s="5" t="s">
        <v>1906</v>
      </c>
      <c r="E1624" s="5" t="s">
        <v>1907</v>
      </c>
      <c r="F1624" s="5" t="s">
        <v>999</v>
      </c>
      <c r="G1624" s="5" t="s">
        <v>6714</v>
      </c>
      <c r="H1624" s="5" t="s">
        <v>6715</v>
      </c>
      <c r="I1624" s="6" t="s">
        <v>47</v>
      </c>
      <c r="J1624" s="6">
        <v>0</v>
      </c>
      <c r="K1624" s="6">
        <v>430000000</v>
      </c>
      <c r="L1624" s="5" t="s">
        <v>40</v>
      </c>
      <c r="M1624" s="6" t="s">
        <v>94</v>
      </c>
      <c r="N1624" s="6" t="s">
        <v>73</v>
      </c>
      <c r="O1624" s="6" t="s">
        <v>43</v>
      </c>
      <c r="P1624" s="6" t="s">
        <v>84</v>
      </c>
      <c r="Q1624" s="6" t="s">
        <v>51</v>
      </c>
      <c r="R1624" s="6" t="s">
        <v>96</v>
      </c>
      <c r="S1624" s="6" t="s">
        <v>97</v>
      </c>
      <c r="T1624" s="41">
        <v>2</v>
      </c>
      <c r="U1624" s="41">
        <v>2700</v>
      </c>
      <c r="V1624" s="41">
        <f t="shared" si="117"/>
        <v>5400</v>
      </c>
      <c r="W1624" s="41">
        <f t="shared" si="118"/>
        <v>6048.0000000000009</v>
      </c>
      <c r="X1624" s="6"/>
      <c r="Y1624" s="6">
        <v>2016</v>
      </c>
      <c r="Z1624" s="42"/>
    </row>
    <row r="1625" spans="1:26" ht="51" x14ac:dyDescent="0.2">
      <c r="A1625" s="6" t="s">
        <v>6716</v>
      </c>
      <c r="B1625" s="5" t="s">
        <v>32</v>
      </c>
      <c r="C1625" s="5" t="s">
        <v>1905</v>
      </c>
      <c r="D1625" s="5" t="s">
        <v>1906</v>
      </c>
      <c r="E1625" s="5" t="s">
        <v>1907</v>
      </c>
      <c r="F1625" s="5" t="s">
        <v>999</v>
      </c>
      <c r="G1625" s="5" t="s">
        <v>6717</v>
      </c>
      <c r="H1625" s="5" t="s">
        <v>6718</v>
      </c>
      <c r="I1625" s="6" t="s">
        <v>47</v>
      </c>
      <c r="J1625" s="6">
        <v>0</v>
      </c>
      <c r="K1625" s="6">
        <v>430000000</v>
      </c>
      <c r="L1625" s="5" t="s">
        <v>40</v>
      </c>
      <c r="M1625" s="6" t="s">
        <v>94</v>
      </c>
      <c r="N1625" s="6" t="s">
        <v>73</v>
      </c>
      <c r="O1625" s="6" t="s">
        <v>43</v>
      </c>
      <c r="P1625" s="6" t="s">
        <v>84</v>
      </c>
      <c r="Q1625" s="6" t="s">
        <v>51</v>
      </c>
      <c r="R1625" s="6" t="s">
        <v>96</v>
      </c>
      <c r="S1625" s="6" t="s">
        <v>97</v>
      </c>
      <c r="T1625" s="41">
        <v>2</v>
      </c>
      <c r="U1625" s="41">
        <v>3375</v>
      </c>
      <c r="V1625" s="41">
        <f t="shared" si="117"/>
        <v>6750</v>
      </c>
      <c r="W1625" s="41">
        <f t="shared" si="118"/>
        <v>7560.0000000000009</v>
      </c>
      <c r="X1625" s="6"/>
      <c r="Y1625" s="6">
        <v>2016</v>
      </c>
      <c r="Z1625" s="42"/>
    </row>
    <row r="1626" spans="1:26" ht="51" x14ac:dyDescent="0.2">
      <c r="A1626" s="6" t="s">
        <v>6719</v>
      </c>
      <c r="B1626" s="5" t="s">
        <v>32</v>
      </c>
      <c r="C1626" s="5" t="s">
        <v>1905</v>
      </c>
      <c r="D1626" s="5" t="s">
        <v>1906</v>
      </c>
      <c r="E1626" s="5" t="s">
        <v>1907</v>
      </c>
      <c r="F1626" s="5" t="s">
        <v>999</v>
      </c>
      <c r="G1626" s="5" t="s">
        <v>6720</v>
      </c>
      <c r="H1626" s="5" t="s">
        <v>6721</v>
      </c>
      <c r="I1626" s="6" t="s">
        <v>47</v>
      </c>
      <c r="J1626" s="6">
        <v>0</v>
      </c>
      <c r="K1626" s="6">
        <v>430000000</v>
      </c>
      <c r="L1626" s="5" t="s">
        <v>40</v>
      </c>
      <c r="M1626" s="6" t="s">
        <v>94</v>
      </c>
      <c r="N1626" s="6" t="s">
        <v>73</v>
      </c>
      <c r="O1626" s="6" t="s">
        <v>43</v>
      </c>
      <c r="P1626" s="6" t="s">
        <v>84</v>
      </c>
      <c r="Q1626" s="6" t="s">
        <v>51</v>
      </c>
      <c r="R1626" s="6" t="s">
        <v>96</v>
      </c>
      <c r="S1626" s="6" t="s">
        <v>97</v>
      </c>
      <c r="T1626" s="41">
        <v>2</v>
      </c>
      <c r="U1626" s="41">
        <v>3645</v>
      </c>
      <c r="V1626" s="41">
        <f t="shared" si="117"/>
        <v>7290</v>
      </c>
      <c r="W1626" s="41">
        <f t="shared" si="118"/>
        <v>8164.8000000000011</v>
      </c>
      <c r="X1626" s="6"/>
      <c r="Y1626" s="6">
        <v>2016</v>
      </c>
      <c r="Z1626" s="42"/>
    </row>
    <row r="1627" spans="1:26" ht="51" x14ac:dyDescent="0.2">
      <c r="A1627" s="6" t="s">
        <v>6722</v>
      </c>
      <c r="B1627" s="5" t="s">
        <v>32</v>
      </c>
      <c r="C1627" s="5" t="s">
        <v>1905</v>
      </c>
      <c r="D1627" s="5" t="s">
        <v>1906</v>
      </c>
      <c r="E1627" s="5" t="s">
        <v>1907</v>
      </c>
      <c r="F1627" s="5" t="s">
        <v>999</v>
      </c>
      <c r="G1627" s="5" t="s">
        <v>6723</v>
      </c>
      <c r="H1627" s="5" t="s">
        <v>6724</v>
      </c>
      <c r="I1627" s="6" t="s">
        <v>47</v>
      </c>
      <c r="J1627" s="6">
        <v>0</v>
      </c>
      <c r="K1627" s="6">
        <v>430000000</v>
      </c>
      <c r="L1627" s="5" t="s">
        <v>40</v>
      </c>
      <c r="M1627" s="6" t="s">
        <v>94</v>
      </c>
      <c r="N1627" s="6" t="s">
        <v>73</v>
      </c>
      <c r="O1627" s="6" t="s">
        <v>43</v>
      </c>
      <c r="P1627" s="6" t="s">
        <v>84</v>
      </c>
      <c r="Q1627" s="6" t="s">
        <v>51</v>
      </c>
      <c r="R1627" s="6" t="s">
        <v>96</v>
      </c>
      <c r="S1627" s="6" t="s">
        <v>97</v>
      </c>
      <c r="T1627" s="41">
        <v>2</v>
      </c>
      <c r="U1627" s="41">
        <v>64260</v>
      </c>
      <c r="V1627" s="41">
        <f t="shared" si="117"/>
        <v>128520</v>
      </c>
      <c r="W1627" s="41">
        <f t="shared" si="118"/>
        <v>143942.40000000002</v>
      </c>
      <c r="X1627" s="6"/>
      <c r="Y1627" s="6">
        <v>2016</v>
      </c>
      <c r="Z1627" s="42"/>
    </row>
    <row r="1628" spans="1:26" ht="51" x14ac:dyDescent="0.2">
      <c r="A1628" s="6" t="s">
        <v>6725</v>
      </c>
      <c r="B1628" s="5" t="s">
        <v>32</v>
      </c>
      <c r="C1628" s="5" t="s">
        <v>1905</v>
      </c>
      <c r="D1628" s="5" t="s">
        <v>1906</v>
      </c>
      <c r="E1628" s="5" t="s">
        <v>1907</v>
      </c>
      <c r="F1628" s="5" t="s">
        <v>999</v>
      </c>
      <c r="G1628" s="5" t="s">
        <v>6726</v>
      </c>
      <c r="H1628" s="5" t="s">
        <v>6727</v>
      </c>
      <c r="I1628" s="6" t="s">
        <v>47</v>
      </c>
      <c r="J1628" s="6">
        <v>0</v>
      </c>
      <c r="K1628" s="6">
        <v>430000000</v>
      </c>
      <c r="L1628" s="5" t="s">
        <v>40</v>
      </c>
      <c r="M1628" s="6" t="s">
        <v>94</v>
      </c>
      <c r="N1628" s="6" t="s">
        <v>73</v>
      </c>
      <c r="O1628" s="6" t="s">
        <v>43</v>
      </c>
      <c r="P1628" s="6" t="s">
        <v>84</v>
      </c>
      <c r="Q1628" s="6" t="s">
        <v>51</v>
      </c>
      <c r="R1628" s="6" t="s">
        <v>96</v>
      </c>
      <c r="S1628" s="6" t="s">
        <v>97</v>
      </c>
      <c r="T1628" s="41">
        <v>6</v>
      </c>
      <c r="U1628" s="41">
        <v>38711.25</v>
      </c>
      <c r="V1628" s="41">
        <f t="shared" si="117"/>
        <v>232267.5</v>
      </c>
      <c r="W1628" s="41">
        <f t="shared" si="118"/>
        <v>260139.60000000003</v>
      </c>
      <c r="X1628" s="6"/>
      <c r="Y1628" s="6">
        <v>2016</v>
      </c>
      <c r="Z1628" s="42"/>
    </row>
    <row r="1629" spans="1:26" ht="51" x14ac:dyDescent="0.2">
      <c r="A1629" s="6" t="s">
        <v>6728</v>
      </c>
      <c r="B1629" s="5" t="s">
        <v>32</v>
      </c>
      <c r="C1629" s="5" t="s">
        <v>1905</v>
      </c>
      <c r="D1629" s="5" t="s">
        <v>1906</v>
      </c>
      <c r="E1629" s="5" t="s">
        <v>1907</v>
      </c>
      <c r="F1629" s="5" t="s">
        <v>999</v>
      </c>
      <c r="G1629" s="5" t="s">
        <v>6729</v>
      </c>
      <c r="H1629" s="5" t="s">
        <v>6730</v>
      </c>
      <c r="I1629" s="6" t="s">
        <v>47</v>
      </c>
      <c r="J1629" s="6">
        <v>0</v>
      </c>
      <c r="K1629" s="6">
        <v>430000000</v>
      </c>
      <c r="L1629" s="5" t="s">
        <v>40</v>
      </c>
      <c r="M1629" s="6" t="s">
        <v>94</v>
      </c>
      <c r="N1629" s="6" t="s">
        <v>73</v>
      </c>
      <c r="O1629" s="6" t="s">
        <v>43</v>
      </c>
      <c r="P1629" s="6" t="s">
        <v>84</v>
      </c>
      <c r="Q1629" s="6" t="s">
        <v>51</v>
      </c>
      <c r="R1629" s="6" t="s">
        <v>96</v>
      </c>
      <c r="S1629" s="6" t="s">
        <v>97</v>
      </c>
      <c r="T1629" s="41">
        <v>6</v>
      </c>
      <c r="U1629" s="41">
        <v>8100</v>
      </c>
      <c r="V1629" s="41">
        <f t="shared" si="117"/>
        <v>48600</v>
      </c>
      <c r="W1629" s="41">
        <f t="shared" si="118"/>
        <v>54432.000000000007</v>
      </c>
      <c r="X1629" s="6"/>
      <c r="Y1629" s="6">
        <v>2016</v>
      </c>
      <c r="Z1629" s="42"/>
    </row>
    <row r="1630" spans="1:26" ht="51" x14ac:dyDescent="0.2">
      <c r="A1630" s="6" t="s">
        <v>6731</v>
      </c>
      <c r="B1630" s="5" t="s">
        <v>32</v>
      </c>
      <c r="C1630" s="5" t="s">
        <v>6732</v>
      </c>
      <c r="D1630" s="12" t="s">
        <v>6733</v>
      </c>
      <c r="E1630" s="5" t="s">
        <v>2783</v>
      </c>
      <c r="F1630" s="12" t="s">
        <v>6734</v>
      </c>
      <c r="G1630" s="5" t="s">
        <v>6735</v>
      </c>
      <c r="H1630" s="5" t="s">
        <v>6736</v>
      </c>
      <c r="I1630" s="6" t="s">
        <v>60</v>
      </c>
      <c r="J1630" s="6">
        <v>0</v>
      </c>
      <c r="K1630" s="6">
        <v>430000000</v>
      </c>
      <c r="L1630" s="5" t="s">
        <v>40</v>
      </c>
      <c r="M1630" s="6" t="s">
        <v>41</v>
      </c>
      <c r="N1630" s="6" t="s">
        <v>73</v>
      </c>
      <c r="O1630" s="6" t="s">
        <v>43</v>
      </c>
      <c r="P1630" s="6" t="s">
        <v>84</v>
      </c>
      <c r="Q1630" s="6" t="s">
        <v>51</v>
      </c>
      <c r="R1630" s="6" t="s">
        <v>96</v>
      </c>
      <c r="S1630" s="6" t="s">
        <v>97</v>
      </c>
      <c r="T1630" s="41">
        <v>50</v>
      </c>
      <c r="U1630" s="41">
        <v>870</v>
      </c>
      <c r="V1630" s="41">
        <f t="shared" si="117"/>
        <v>43500</v>
      </c>
      <c r="W1630" s="41">
        <f t="shared" si="118"/>
        <v>48720.000000000007</v>
      </c>
      <c r="X1630" s="6"/>
      <c r="Y1630" s="6">
        <v>2016</v>
      </c>
      <c r="Z1630" s="42"/>
    </row>
    <row r="1631" spans="1:26" ht="51" x14ac:dyDescent="0.2">
      <c r="A1631" s="6" t="s">
        <v>6737</v>
      </c>
      <c r="B1631" s="5" t="s">
        <v>32</v>
      </c>
      <c r="C1631" s="5" t="s">
        <v>6732</v>
      </c>
      <c r="D1631" s="12" t="s">
        <v>6733</v>
      </c>
      <c r="E1631" s="5" t="s">
        <v>2800</v>
      </c>
      <c r="F1631" s="12" t="s">
        <v>6734</v>
      </c>
      <c r="G1631" s="5" t="s">
        <v>6738</v>
      </c>
      <c r="H1631" s="5" t="s">
        <v>6739</v>
      </c>
      <c r="I1631" s="6" t="s">
        <v>60</v>
      </c>
      <c r="J1631" s="6">
        <v>0</v>
      </c>
      <c r="K1631" s="6">
        <v>430000000</v>
      </c>
      <c r="L1631" s="5" t="s">
        <v>40</v>
      </c>
      <c r="M1631" s="6" t="s">
        <v>41</v>
      </c>
      <c r="N1631" s="6" t="s">
        <v>73</v>
      </c>
      <c r="O1631" s="6" t="s">
        <v>43</v>
      </c>
      <c r="P1631" s="6" t="s">
        <v>84</v>
      </c>
      <c r="Q1631" s="6" t="s">
        <v>51</v>
      </c>
      <c r="R1631" s="6" t="s">
        <v>96</v>
      </c>
      <c r="S1631" s="6" t="s">
        <v>97</v>
      </c>
      <c r="T1631" s="41">
        <v>150</v>
      </c>
      <c r="U1631" s="41">
        <v>122</v>
      </c>
      <c r="V1631" s="41">
        <f t="shared" si="117"/>
        <v>18300</v>
      </c>
      <c r="W1631" s="41">
        <f t="shared" si="118"/>
        <v>20496.000000000004</v>
      </c>
      <c r="X1631" s="6"/>
      <c r="Y1631" s="6">
        <v>2016</v>
      </c>
      <c r="Z1631" s="42"/>
    </row>
    <row r="1632" spans="1:26" ht="51" x14ac:dyDescent="0.2">
      <c r="A1632" s="6" t="s">
        <v>6740</v>
      </c>
      <c r="B1632" s="5" t="s">
        <v>32</v>
      </c>
      <c r="C1632" s="5" t="s">
        <v>6732</v>
      </c>
      <c r="D1632" s="12" t="s">
        <v>6733</v>
      </c>
      <c r="E1632" s="5" t="s">
        <v>2800</v>
      </c>
      <c r="F1632" s="12" t="s">
        <v>6734</v>
      </c>
      <c r="G1632" s="5" t="s">
        <v>6741</v>
      </c>
      <c r="H1632" s="5" t="s">
        <v>6742</v>
      </c>
      <c r="I1632" s="6" t="s">
        <v>60</v>
      </c>
      <c r="J1632" s="6">
        <v>0</v>
      </c>
      <c r="K1632" s="6">
        <v>430000000</v>
      </c>
      <c r="L1632" s="5" t="s">
        <v>40</v>
      </c>
      <c r="M1632" s="6" t="s">
        <v>41</v>
      </c>
      <c r="N1632" s="6" t="s">
        <v>73</v>
      </c>
      <c r="O1632" s="6" t="s">
        <v>43</v>
      </c>
      <c r="P1632" s="6" t="s">
        <v>84</v>
      </c>
      <c r="Q1632" s="6" t="s">
        <v>51</v>
      </c>
      <c r="R1632" s="6" t="s">
        <v>96</v>
      </c>
      <c r="S1632" s="6" t="s">
        <v>97</v>
      </c>
      <c r="T1632" s="41">
        <v>150</v>
      </c>
      <c r="U1632" s="41">
        <v>1000</v>
      </c>
      <c r="V1632" s="41">
        <f t="shared" si="117"/>
        <v>150000</v>
      </c>
      <c r="W1632" s="41">
        <f t="shared" si="118"/>
        <v>168000.00000000003</v>
      </c>
      <c r="X1632" s="6"/>
      <c r="Y1632" s="6">
        <v>2016</v>
      </c>
      <c r="Z1632" s="42"/>
    </row>
    <row r="1633" spans="1:26" ht="51" x14ac:dyDescent="0.2">
      <c r="A1633" s="6" t="s">
        <v>6743</v>
      </c>
      <c r="B1633" s="5" t="s">
        <v>32</v>
      </c>
      <c r="C1633" s="5" t="s">
        <v>6732</v>
      </c>
      <c r="D1633" s="12" t="s">
        <v>6733</v>
      </c>
      <c r="E1633" s="5" t="s">
        <v>6744</v>
      </c>
      <c r="F1633" s="12" t="s">
        <v>6734</v>
      </c>
      <c r="G1633" s="5" t="s">
        <v>6745</v>
      </c>
      <c r="H1633" s="5" t="s">
        <v>6746</v>
      </c>
      <c r="I1633" s="6" t="s">
        <v>60</v>
      </c>
      <c r="J1633" s="6">
        <v>0</v>
      </c>
      <c r="K1633" s="6">
        <v>430000000</v>
      </c>
      <c r="L1633" s="5" t="s">
        <v>40</v>
      </c>
      <c r="M1633" s="6" t="s">
        <v>41</v>
      </c>
      <c r="N1633" s="6" t="s">
        <v>73</v>
      </c>
      <c r="O1633" s="6" t="s">
        <v>43</v>
      </c>
      <c r="P1633" s="6" t="s">
        <v>84</v>
      </c>
      <c r="Q1633" s="6" t="s">
        <v>51</v>
      </c>
      <c r="R1633" s="6" t="s">
        <v>96</v>
      </c>
      <c r="S1633" s="6" t="s">
        <v>97</v>
      </c>
      <c r="T1633" s="41">
        <v>100</v>
      </c>
      <c r="U1633" s="41">
        <v>2275</v>
      </c>
      <c r="V1633" s="41">
        <f t="shared" si="117"/>
        <v>227500</v>
      </c>
      <c r="W1633" s="41">
        <f t="shared" si="118"/>
        <v>254800.00000000003</v>
      </c>
      <c r="X1633" s="6"/>
      <c r="Y1633" s="6">
        <v>2016</v>
      </c>
      <c r="Z1633" s="42"/>
    </row>
    <row r="1634" spans="1:26" ht="63.75" x14ac:dyDescent="0.2">
      <c r="A1634" s="6" t="s">
        <v>6747</v>
      </c>
      <c r="B1634" s="5" t="s">
        <v>32</v>
      </c>
      <c r="C1634" s="5" t="s">
        <v>6748</v>
      </c>
      <c r="D1634" s="5" t="s">
        <v>6749</v>
      </c>
      <c r="E1634" s="5" t="s">
        <v>6750</v>
      </c>
      <c r="F1634" s="5" t="s">
        <v>6751</v>
      </c>
      <c r="G1634" s="5" t="s">
        <v>6752</v>
      </c>
      <c r="H1634" s="5" t="s">
        <v>6753</v>
      </c>
      <c r="I1634" s="6" t="s">
        <v>60</v>
      </c>
      <c r="J1634" s="6">
        <v>0</v>
      </c>
      <c r="K1634" s="6">
        <v>430000000</v>
      </c>
      <c r="L1634" s="5" t="s">
        <v>40</v>
      </c>
      <c r="M1634" s="6" t="s">
        <v>41</v>
      </c>
      <c r="N1634" s="6" t="s">
        <v>73</v>
      </c>
      <c r="O1634" s="6" t="s">
        <v>43</v>
      </c>
      <c r="P1634" s="6" t="s">
        <v>84</v>
      </c>
      <c r="Q1634" s="6" t="s">
        <v>51</v>
      </c>
      <c r="R1634" s="6" t="s">
        <v>96</v>
      </c>
      <c r="S1634" s="6" t="s">
        <v>97</v>
      </c>
      <c r="T1634" s="41">
        <v>30</v>
      </c>
      <c r="U1634" s="41">
        <v>12600</v>
      </c>
      <c r="V1634" s="41">
        <f t="shared" si="117"/>
        <v>378000</v>
      </c>
      <c r="W1634" s="41">
        <f t="shared" si="118"/>
        <v>423360.00000000006</v>
      </c>
      <c r="X1634" s="6"/>
      <c r="Y1634" s="6">
        <v>2016</v>
      </c>
      <c r="Z1634" s="42"/>
    </row>
    <row r="1635" spans="1:26" ht="127.5" x14ac:dyDescent="0.2">
      <c r="A1635" s="6" t="s">
        <v>6754</v>
      </c>
      <c r="B1635" s="5" t="s">
        <v>32</v>
      </c>
      <c r="C1635" s="5" t="s">
        <v>6755</v>
      </c>
      <c r="D1635" s="5" t="s">
        <v>2822</v>
      </c>
      <c r="E1635" s="5" t="s">
        <v>6756</v>
      </c>
      <c r="F1635" s="5" t="s">
        <v>6757</v>
      </c>
      <c r="G1635" s="5" t="s">
        <v>6758</v>
      </c>
      <c r="H1635" s="5" t="s">
        <v>6759</v>
      </c>
      <c r="I1635" s="6" t="s">
        <v>47</v>
      </c>
      <c r="J1635" s="6">
        <v>0</v>
      </c>
      <c r="K1635" s="6">
        <v>430000000</v>
      </c>
      <c r="L1635" s="5" t="s">
        <v>40</v>
      </c>
      <c r="M1635" s="6" t="s">
        <v>41</v>
      </c>
      <c r="N1635" s="6" t="s">
        <v>73</v>
      </c>
      <c r="O1635" s="6" t="s">
        <v>43</v>
      </c>
      <c r="P1635" s="6" t="s">
        <v>84</v>
      </c>
      <c r="Q1635" s="6" t="s">
        <v>51</v>
      </c>
      <c r="R1635" s="6" t="s">
        <v>96</v>
      </c>
      <c r="S1635" s="6" t="s">
        <v>97</v>
      </c>
      <c r="T1635" s="41">
        <v>2</v>
      </c>
      <c r="U1635" s="41">
        <v>14121</v>
      </c>
      <c r="V1635" s="41">
        <f t="shared" si="117"/>
        <v>28242</v>
      </c>
      <c r="W1635" s="41">
        <f t="shared" si="118"/>
        <v>31631.040000000005</v>
      </c>
      <c r="X1635" s="6"/>
      <c r="Y1635" s="6">
        <v>2016</v>
      </c>
      <c r="Z1635" s="42"/>
    </row>
    <row r="1636" spans="1:26" ht="51" x14ac:dyDescent="0.2">
      <c r="A1636" s="6" t="s">
        <v>6760</v>
      </c>
      <c r="B1636" s="5" t="s">
        <v>32</v>
      </c>
      <c r="C1636" s="5" t="s">
        <v>2858</v>
      </c>
      <c r="D1636" s="5" t="s">
        <v>2859</v>
      </c>
      <c r="E1636" s="5" t="s">
        <v>2860</v>
      </c>
      <c r="F1636" s="5" t="s">
        <v>2861</v>
      </c>
      <c r="G1636" s="5" t="s">
        <v>6761</v>
      </c>
      <c r="H1636" s="5" t="s">
        <v>6762</v>
      </c>
      <c r="I1636" s="6" t="s">
        <v>47</v>
      </c>
      <c r="J1636" s="6">
        <v>0</v>
      </c>
      <c r="K1636" s="6">
        <v>430000000</v>
      </c>
      <c r="L1636" s="5" t="s">
        <v>40</v>
      </c>
      <c r="M1636" s="6" t="s">
        <v>41</v>
      </c>
      <c r="N1636" s="6" t="s">
        <v>73</v>
      </c>
      <c r="O1636" s="6" t="s">
        <v>43</v>
      </c>
      <c r="P1636" s="6" t="s">
        <v>84</v>
      </c>
      <c r="Q1636" s="6" t="s">
        <v>51</v>
      </c>
      <c r="R1636" s="6" t="s">
        <v>96</v>
      </c>
      <c r="S1636" s="6" t="s">
        <v>97</v>
      </c>
      <c r="T1636" s="41">
        <v>15</v>
      </c>
      <c r="U1636" s="41">
        <v>47250</v>
      </c>
      <c r="V1636" s="41"/>
      <c r="W1636" s="41"/>
      <c r="X1636" s="6"/>
      <c r="Y1636" s="6">
        <v>2016</v>
      </c>
      <c r="Z1636" s="6"/>
    </row>
    <row r="1637" spans="1:26" ht="51" x14ac:dyDescent="0.2">
      <c r="A1637" s="6" t="s">
        <v>6763</v>
      </c>
      <c r="B1637" s="5" t="s">
        <v>32</v>
      </c>
      <c r="C1637" s="5" t="s">
        <v>2858</v>
      </c>
      <c r="D1637" s="5" t="s">
        <v>2859</v>
      </c>
      <c r="E1637" s="5" t="s">
        <v>2860</v>
      </c>
      <c r="F1637" s="5" t="s">
        <v>2861</v>
      </c>
      <c r="G1637" s="5" t="s">
        <v>6761</v>
      </c>
      <c r="H1637" s="5" t="s">
        <v>6762</v>
      </c>
      <c r="I1637" s="6" t="s">
        <v>60</v>
      </c>
      <c r="J1637" s="6">
        <v>0</v>
      </c>
      <c r="K1637" s="6">
        <v>430000000</v>
      </c>
      <c r="L1637" s="5" t="s">
        <v>40</v>
      </c>
      <c r="M1637" s="6" t="s">
        <v>685</v>
      </c>
      <c r="N1637" s="6" t="s">
        <v>73</v>
      </c>
      <c r="O1637" s="6" t="s">
        <v>43</v>
      </c>
      <c r="P1637" s="6" t="s">
        <v>84</v>
      </c>
      <c r="Q1637" s="6" t="s">
        <v>51</v>
      </c>
      <c r="R1637" s="6" t="s">
        <v>96</v>
      </c>
      <c r="S1637" s="6" t="s">
        <v>97</v>
      </c>
      <c r="T1637" s="41">
        <v>15</v>
      </c>
      <c r="U1637" s="41">
        <v>47250</v>
      </c>
      <c r="V1637" s="41">
        <f>T1637*U1637</f>
        <v>708750</v>
      </c>
      <c r="W1637" s="41">
        <f>V1637*1.12</f>
        <v>793800.00000000012</v>
      </c>
      <c r="X1637" s="6"/>
      <c r="Y1637" s="6">
        <v>2016</v>
      </c>
      <c r="Z1637" s="6" t="s">
        <v>1080</v>
      </c>
    </row>
    <row r="1638" spans="1:26" ht="51" x14ac:dyDescent="0.2">
      <c r="A1638" s="6" t="s">
        <v>6764</v>
      </c>
      <c r="B1638" s="5" t="s">
        <v>32</v>
      </c>
      <c r="C1638" s="5" t="s">
        <v>2858</v>
      </c>
      <c r="D1638" s="5" t="s">
        <v>2859</v>
      </c>
      <c r="E1638" s="5" t="s">
        <v>2860</v>
      </c>
      <c r="F1638" s="5" t="s">
        <v>2861</v>
      </c>
      <c r="G1638" s="5" t="s">
        <v>6765</v>
      </c>
      <c r="H1638" s="5" t="s">
        <v>6766</v>
      </c>
      <c r="I1638" s="6" t="s">
        <v>47</v>
      </c>
      <c r="J1638" s="6">
        <v>0</v>
      </c>
      <c r="K1638" s="6">
        <v>430000000</v>
      </c>
      <c r="L1638" s="5" t="s">
        <v>40</v>
      </c>
      <c r="M1638" s="6" t="s">
        <v>41</v>
      </c>
      <c r="N1638" s="6" t="s">
        <v>73</v>
      </c>
      <c r="O1638" s="6" t="s">
        <v>43</v>
      </c>
      <c r="P1638" s="6" t="s">
        <v>84</v>
      </c>
      <c r="Q1638" s="6" t="s">
        <v>51</v>
      </c>
      <c r="R1638" s="6" t="s">
        <v>96</v>
      </c>
      <c r="S1638" s="6" t="s">
        <v>97</v>
      </c>
      <c r="T1638" s="41">
        <v>15</v>
      </c>
      <c r="U1638" s="41">
        <v>36450</v>
      </c>
      <c r="V1638" s="41"/>
      <c r="W1638" s="41"/>
      <c r="X1638" s="6"/>
      <c r="Y1638" s="6">
        <v>2016</v>
      </c>
      <c r="Z1638" s="6"/>
    </row>
    <row r="1639" spans="1:26" ht="51" x14ac:dyDescent="0.2">
      <c r="A1639" s="6" t="s">
        <v>6767</v>
      </c>
      <c r="B1639" s="5" t="s">
        <v>32</v>
      </c>
      <c r="C1639" s="5" t="s">
        <v>2858</v>
      </c>
      <c r="D1639" s="5" t="s">
        <v>2859</v>
      </c>
      <c r="E1639" s="5" t="s">
        <v>2860</v>
      </c>
      <c r="F1639" s="5" t="s">
        <v>2861</v>
      </c>
      <c r="G1639" s="5" t="s">
        <v>6765</v>
      </c>
      <c r="H1639" s="5" t="s">
        <v>6766</v>
      </c>
      <c r="I1639" s="6" t="s">
        <v>60</v>
      </c>
      <c r="J1639" s="6">
        <v>0</v>
      </c>
      <c r="K1639" s="6">
        <v>430000000</v>
      </c>
      <c r="L1639" s="5" t="s">
        <v>40</v>
      </c>
      <c r="M1639" s="6" t="s">
        <v>685</v>
      </c>
      <c r="N1639" s="6" t="s">
        <v>73</v>
      </c>
      <c r="O1639" s="6" t="s">
        <v>43</v>
      </c>
      <c r="P1639" s="6" t="s">
        <v>84</v>
      </c>
      <c r="Q1639" s="6" t="s">
        <v>51</v>
      </c>
      <c r="R1639" s="6" t="s">
        <v>96</v>
      </c>
      <c r="S1639" s="6" t="s">
        <v>97</v>
      </c>
      <c r="T1639" s="41">
        <v>15</v>
      </c>
      <c r="U1639" s="41">
        <v>36450</v>
      </c>
      <c r="V1639" s="41">
        <f>T1639*U1639</f>
        <v>546750</v>
      </c>
      <c r="W1639" s="41">
        <f>V1639*1.12</f>
        <v>612360.00000000012</v>
      </c>
      <c r="X1639" s="6"/>
      <c r="Y1639" s="6">
        <v>2016</v>
      </c>
      <c r="Z1639" s="6" t="s">
        <v>1080</v>
      </c>
    </row>
    <row r="1640" spans="1:26" ht="51" x14ac:dyDescent="0.2">
      <c r="A1640" s="6" t="s">
        <v>6768</v>
      </c>
      <c r="B1640" s="5" t="s">
        <v>32</v>
      </c>
      <c r="C1640" s="5" t="s">
        <v>2858</v>
      </c>
      <c r="D1640" s="5" t="s">
        <v>2859</v>
      </c>
      <c r="E1640" s="5" t="s">
        <v>2860</v>
      </c>
      <c r="F1640" s="5" t="s">
        <v>2861</v>
      </c>
      <c r="G1640" s="5" t="s">
        <v>6769</v>
      </c>
      <c r="H1640" s="5" t="s">
        <v>6770</v>
      </c>
      <c r="I1640" s="6" t="s">
        <v>47</v>
      </c>
      <c r="J1640" s="6">
        <v>0</v>
      </c>
      <c r="K1640" s="6">
        <v>430000000</v>
      </c>
      <c r="L1640" s="5" t="s">
        <v>40</v>
      </c>
      <c r="M1640" s="6" t="s">
        <v>41</v>
      </c>
      <c r="N1640" s="6" t="s">
        <v>73</v>
      </c>
      <c r="O1640" s="6" t="s">
        <v>43</v>
      </c>
      <c r="P1640" s="6" t="s">
        <v>84</v>
      </c>
      <c r="Q1640" s="6" t="s">
        <v>51</v>
      </c>
      <c r="R1640" s="6" t="s">
        <v>96</v>
      </c>
      <c r="S1640" s="6" t="s">
        <v>97</v>
      </c>
      <c r="T1640" s="41">
        <v>15</v>
      </c>
      <c r="U1640" s="41">
        <v>16875</v>
      </c>
      <c r="V1640" s="41"/>
      <c r="W1640" s="41"/>
      <c r="X1640" s="6"/>
      <c r="Y1640" s="6">
        <v>2016</v>
      </c>
      <c r="Z1640" s="6"/>
    </row>
    <row r="1641" spans="1:26" ht="51" x14ac:dyDescent="0.2">
      <c r="A1641" s="6" t="s">
        <v>6771</v>
      </c>
      <c r="B1641" s="5" t="s">
        <v>32</v>
      </c>
      <c r="C1641" s="5" t="s">
        <v>2858</v>
      </c>
      <c r="D1641" s="5" t="s">
        <v>2859</v>
      </c>
      <c r="E1641" s="5" t="s">
        <v>2860</v>
      </c>
      <c r="F1641" s="5" t="s">
        <v>2861</v>
      </c>
      <c r="G1641" s="5" t="s">
        <v>6769</v>
      </c>
      <c r="H1641" s="5" t="s">
        <v>6770</v>
      </c>
      <c r="I1641" s="6" t="s">
        <v>60</v>
      </c>
      <c r="J1641" s="6">
        <v>0</v>
      </c>
      <c r="K1641" s="6">
        <v>430000000</v>
      </c>
      <c r="L1641" s="5" t="s">
        <v>40</v>
      </c>
      <c r="M1641" s="6" t="s">
        <v>685</v>
      </c>
      <c r="N1641" s="6" t="s">
        <v>73</v>
      </c>
      <c r="O1641" s="6" t="s">
        <v>43</v>
      </c>
      <c r="P1641" s="6" t="s">
        <v>84</v>
      </c>
      <c r="Q1641" s="6" t="s">
        <v>51</v>
      </c>
      <c r="R1641" s="6" t="s">
        <v>96</v>
      </c>
      <c r="S1641" s="6" t="s">
        <v>97</v>
      </c>
      <c r="T1641" s="41">
        <v>15</v>
      </c>
      <c r="U1641" s="41">
        <v>16875</v>
      </c>
      <c r="V1641" s="41">
        <f>T1641*U1641</f>
        <v>253125</v>
      </c>
      <c r="W1641" s="41">
        <f>V1641*1.12</f>
        <v>283500</v>
      </c>
      <c r="X1641" s="6"/>
      <c r="Y1641" s="6">
        <v>2016</v>
      </c>
      <c r="Z1641" s="6" t="s">
        <v>1080</v>
      </c>
    </row>
    <row r="1642" spans="1:26" ht="51" x14ac:dyDescent="0.2">
      <c r="A1642" s="6" t="s">
        <v>6772</v>
      </c>
      <c r="B1642" s="5" t="s">
        <v>32</v>
      </c>
      <c r="C1642" s="5" t="s">
        <v>6773</v>
      </c>
      <c r="D1642" s="5" t="s">
        <v>6774</v>
      </c>
      <c r="E1642" s="5" t="s">
        <v>6775</v>
      </c>
      <c r="F1642" s="5" t="s">
        <v>6776</v>
      </c>
      <c r="G1642" s="5" t="s">
        <v>6777</v>
      </c>
      <c r="H1642" s="5" t="s">
        <v>6778</v>
      </c>
      <c r="I1642" s="6" t="s">
        <v>47</v>
      </c>
      <c r="J1642" s="6">
        <v>0</v>
      </c>
      <c r="K1642" s="6">
        <v>430000000</v>
      </c>
      <c r="L1642" s="5" t="s">
        <v>40</v>
      </c>
      <c r="M1642" s="6" t="s">
        <v>41</v>
      </c>
      <c r="N1642" s="6" t="s">
        <v>73</v>
      </c>
      <c r="O1642" s="6" t="s">
        <v>43</v>
      </c>
      <c r="P1642" s="6" t="s">
        <v>84</v>
      </c>
      <c r="Q1642" s="6" t="s">
        <v>51</v>
      </c>
      <c r="R1642" s="6" t="s">
        <v>96</v>
      </c>
      <c r="S1642" s="6" t="s">
        <v>97</v>
      </c>
      <c r="T1642" s="41">
        <v>15</v>
      </c>
      <c r="U1642" s="41">
        <v>23625</v>
      </c>
      <c r="V1642" s="41"/>
      <c r="W1642" s="41"/>
      <c r="X1642" s="6"/>
      <c r="Y1642" s="6">
        <v>2016</v>
      </c>
      <c r="Z1642" s="5"/>
    </row>
    <row r="1643" spans="1:26" ht="51" x14ac:dyDescent="0.2">
      <c r="A1643" s="6" t="s">
        <v>6779</v>
      </c>
      <c r="B1643" s="5" t="s">
        <v>32</v>
      </c>
      <c r="C1643" s="5" t="s">
        <v>6773</v>
      </c>
      <c r="D1643" s="5" t="s">
        <v>6774</v>
      </c>
      <c r="E1643" s="5" t="s">
        <v>6775</v>
      </c>
      <c r="F1643" s="5" t="s">
        <v>6776</v>
      </c>
      <c r="G1643" s="5" t="s">
        <v>6777</v>
      </c>
      <c r="H1643" s="5" t="s">
        <v>6778</v>
      </c>
      <c r="I1643" s="6" t="s">
        <v>47</v>
      </c>
      <c r="J1643" s="6">
        <v>0</v>
      </c>
      <c r="K1643" s="6">
        <v>430000000</v>
      </c>
      <c r="L1643" s="5" t="s">
        <v>40</v>
      </c>
      <c r="M1643" s="6" t="s">
        <v>591</v>
      </c>
      <c r="N1643" s="6" t="s">
        <v>73</v>
      </c>
      <c r="O1643" s="6" t="s">
        <v>43</v>
      </c>
      <c r="P1643" s="6" t="s">
        <v>84</v>
      </c>
      <c r="Q1643" s="6" t="s">
        <v>51</v>
      </c>
      <c r="R1643" s="6" t="s">
        <v>96</v>
      </c>
      <c r="S1643" s="6" t="s">
        <v>97</v>
      </c>
      <c r="T1643" s="41">
        <v>5</v>
      </c>
      <c r="U1643" s="41">
        <v>138000</v>
      </c>
      <c r="V1643" s="41">
        <f>T1643*U1643</f>
        <v>690000</v>
      </c>
      <c r="W1643" s="41">
        <f>V1643*1.12</f>
        <v>772800.00000000012</v>
      </c>
      <c r="X1643" s="6"/>
      <c r="Y1643" s="6">
        <v>2016</v>
      </c>
      <c r="Z1643" s="6" t="s">
        <v>1578</v>
      </c>
    </row>
    <row r="1644" spans="1:26" ht="51" x14ac:dyDescent="0.2">
      <c r="A1644" s="6" t="s">
        <v>6780</v>
      </c>
      <c r="B1644" s="5" t="s">
        <v>32</v>
      </c>
      <c r="C1644" s="5" t="s">
        <v>6781</v>
      </c>
      <c r="D1644" s="12" t="s">
        <v>6782</v>
      </c>
      <c r="E1644" s="5" t="s">
        <v>6775</v>
      </c>
      <c r="F1644" s="12" t="s">
        <v>6783</v>
      </c>
      <c r="G1644" s="5" t="s">
        <v>6784</v>
      </c>
      <c r="H1644" s="5" t="s">
        <v>6785</v>
      </c>
      <c r="I1644" s="6" t="s">
        <v>47</v>
      </c>
      <c r="J1644" s="6">
        <v>0</v>
      </c>
      <c r="K1644" s="6">
        <v>430000000</v>
      </c>
      <c r="L1644" s="5" t="s">
        <v>40</v>
      </c>
      <c r="M1644" s="6" t="s">
        <v>41</v>
      </c>
      <c r="N1644" s="6" t="s">
        <v>73</v>
      </c>
      <c r="O1644" s="6" t="s">
        <v>43</v>
      </c>
      <c r="P1644" s="6" t="s">
        <v>84</v>
      </c>
      <c r="Q1644" s="6" t="s">
        <v>51</v>
      </c>
      <c r="R1644" s="6" t="s">
        <v>96</v>
      </c>
      <c r="S1644" s="6" t="s">
        <v>97</v>
      </c>
      <c r="T1644" s="41">
        <v>10</v>
      </c>
      <c r="U1644" s="41">
        <v>40500</v>
      </c>
      <c r="V1644" s="41"/>
      <c r="W1644" s="41"/>
      <c r="X1644" s="6"/>
      <c r="Y1644" s="6">
        <v>2016</v>
      </c>
      <c r="Z1644" s="5"/>
    </row>
    <row r="1645" spans="1:26" ht="51" x14ac:dyDescent="0.2">
      <c r="A1645" s="6" t="s">
        <v>6786</v>
      </c>
      <c r="B1645" s="5" t="s">
        <v>32</v>
      </c>
      <c r="C1645" s="5" t="s">
        <v>6781</v>
      </c>
      <c r="D1645" s="12" t="s">
        <v>6782</v>
      </c>
      <c r="E1645" s="5" t="s">
        <v>6775</v>
      </c>
      <c r="F1645" s="12" t="s">
        <v>6783</v>
      </c>
      <c r="G1645" s="5" t="s">
        <v>6784</v>
      </c>
      <c r="H1645" s="5" t="s">
        <v>6785</v>
      </c>
      <c r="I1645" s="6" t="s">
        <v>47</v>
      </c>
      <c r="J1645" s="6">
        <v>0</v>
      </c>
      <c r="K1645" s="6">
        <v>430000000</v>
      </c>
      <c r="L1645" s="5" t="s">
        <v>40</v>
      </c>
      <c r="M1645" s="6" t="s">
        <v>591</v>
      </c>
      <c r="N1645" s="6" t="s">
        <v>73</v>
      </c>
      <c r="O1645" s="6" t="s">
        <v>43</v>
      </c>
      <c r="P1645" s="6" t="s">
        <v>84</v>
      </c>
      <c r="Q1645" s="6" t="s">
        <v>51</v>
      </c>
      <c r="R1645" s="6" t="s">
        <v>96</v>
      </c>
      <c r="S1645" s="6" t="s">
        <v>97</v>
      </c>
      <c r="T1645" s="41">
        <v>5</v>
      </c>
      <c r="U1645" s="41">
        <v>182000</v>
      </c>
      <c r="V1645" s="41">
        <f>T1645*U1645</f>
        <v>910000</v>
      </c>
      <c r="W1645" s="41">
        <f>V1645*1.12</f>
        <v>1019200.0000000001</v>
      </c>
      <c r="X1645" s="6"/>
      <c r="Y1645" s="6">
        <v>2016</v>
      </c>
      <c r="Z1645" s="6" t="s">
        <v>1578</v>
      </c>
    </row>
    <row r="1646" spans="1:26" ht="51" x14ac:dyDescent="0.2">
      <c r="A1646" s="6" t="s">
        <v>6787</v>
      </c>
      <c r="B1646" s="5" t="s">
        <v>32</v>
      </c>
      <c r="C1646" s="5" t="s">
        <v>6781</v>
      </c>
      <c r="D1646" s="12" t="s">
        <v>6782</v>
      </c>
      <c r="E1646" s="5" t="s">
        <v>6775</v>
      </c>
      <c r="F1646" s="12" t="s">
        <v>6783</v>
      </c>
      <c r="G1646" s="5" t="s">
        <v>6788</v>
      </c>
      <c r="H1646" s="5" t="s">
        <v>6789</v>
      </c>
      <c r="I1646" s="6" t="s">
        <v>47</v>
      </c>
      <c r="J1646" s="6">
        <v>0</v>
      </c>
      <c r="K1646" s="6">
        <v>430000000</v>
      </c>
      <c r="L1646" s="5" t="s">
        <v>40</v>
      </c>
      <c r="M1646" s="6" t="s">
        <v>41</v>
      </c>
      <c r="N1646" s="6" t="s">
        <v>73</v>
      </c>
      <c r="O1646" s="6" t="s">
        <v>43</v>
      </c>
      <c r="P1646" s="6" t="s">
        <v>84</v>
      </c>
      <c r="Q1646" s="6" t="s">
        <v>51</v>
      </c>
      <c r="R1646" s="6" t="s">
        <v>96</v>
      </c>
      <c r="S1646" s="6" t="s">
        <v>97</v>
      </c>
      <c r="T1646" s="41">
        <v>10</v>
      </c>
      <c r="U1646" s="41">
        <v>57375</v>
      </c>
      <c r="V1646" s="41"/>
      <c r="W1646" s="41"/>
      <c r="X1646" s="6"/>
      <c r="Y1646" s="6">
        <v>2016</v>
      </c>
      <c r="Z1646" s="5"/>
    </row>
    <row r="1647" spans="1:26" ht="51" x14ac:dyDescent="0.2">
      <c r="A1647" s="6" t="s">
        <v>6790</v>
      </c>
      <c r="B1647" s="5" t="s">
        <v>32</v>
      </c>
      <c r="C1647" s="5" t="s">
        <v>6781</v>
      </c>
      <c r="D1647" s="12" t="s">
        <v>6782</v>
      </c>
      <c r="E1647" s="5" t="s">
        <v>6775</v>
      </c>
      <c r="F1647" s="12" t="s">
        <v>6783</v>
      </c>
      <c r="G1647" s="5" t="s">
        <v>6788</v>
      </c>
      <c r="H1647" s="5" t="s">
        <v>6789</v>
      </c>
      <c r="I1647" s="6" t="s">
        <v>47</v>
      </c>
      <c r="J1647" s="6">
        <v>0</v>
      </c>
      <c r="K1647" s="6">
        <v>430000000</v>
      </c>
      <c r="L1647" s="5" t="s">
        <v>40</v>
      </c>
      <c r="M1647" s="6" t="s">
        <v>591</v>
      </c>
      <c r="N1647" s="6" t="s">
        <v>73</v>
      </c>
      <c r="O1647" s="6" t="s">
        <v>43</v>
      </c>
      <c r="P1647" s="6" t="s">
        <v>84</v>
      </c>
      <c r="Q1647" s="6" t="s">
        <v>51</v>
      </c>
      <c r="R1647" s="6" t="s">
        <v>96</v>
      </c>
      <c r="S1647" s="6" t="s">
        <v>97</v>
      </c>
      <c r="T1647" s="41">
        <v>5</v>
      </c>
      <c r="U1647" s="41">
        <v>195000</v>
      </c>
      <c r="V1647" s="41">
        <f>T1647*U1647</f>
        <v>975000</v>
      </c>
      <c r="W1647" s="41">
        <f>V1647*1.12</f>
        <v>1092000</v>
      </c>
      <c r="X1647" s="6"/>
      <c r="Y1647" s="6">
        <v>2016</v>
      </c>
      <c r="Z1647" s="6" t="s">
        <v>1578</v>
      </c>
    </row>
    <row r="1648" spans="1:26" ht="51" x14ac:dyDescent="0.2">
      <c r="A1648" s="6" t="s">
        <v>6791</v>
      </c>
      <c r="B1648" s="5" t="s">
        <v>32</v>
      </c>
      <c r="C1648" s="5" t="s">
        <v>6781</v>
      </c>
      <c r="D1648" s="12" t="s">
        <v>6782</v>
      </c>
      <c r="E1648" s="5" t="s">
        <v>6775</v>
      </c>
      <c r="F1648" s="12" t="s">
        <v>6783</v>
      </c>
      <c r="G1648" s="5" t="s">
        <v>6792</v>
      </c>
      <c r="H1648" s="5" t="s">
        <v>6793</v>
      </c>
      <c r="I1648" s="6" t="s">
        <v>47</v>
      </c>
      <c r="J1648" s="6">
        <v>0</v>
      </c>
      <c r="K1648" s="6">
        <v>430000000</v>
      </c>
      <c r="L1648" s="5" t="s">
        <v>40</v>
      </c>
      <c r="M1648" s="6" t="s">
        <v>41</v>
      </c>
      <c r="N1648" s="6" t="s">
        <v>73</v>
      </c>
      <c r="O1648" s="6" t="s">
        <v>43</v>
      </c>
      <c r="P1648" s="6" t="s">
        <v>84</v>
      </c>
      <c r="Q1648" s="6" t="s">
        <v>51</v>
      </c>
      <c r="R1648" s="6" t="s">
        <v>96</v>
      </c>
      <c r="S1648" s="6" t="s">
        <v>97</v>
      </c>
      <c r="T1648" s="41">
        <v>25</v>
      </c>
      <c r="U1648" s="41">
        <v>20250</v>
      </c>
      <c r="V1648" s="41"/>
      <c r="W1648" s="41"/>
      <c r="X1648" s="6"/>
      <c r="Y1648" s="6">
        <v>2016</v>
      </c>
      <c r="Z1648" s="5"/>
    </row>
    <row r="1649" spans="1:26" ht="51" x14ac:dyDescent="0.2">
      <c r="A1649" s="6" t="s">
        <v>6794</v>
      </c>
      <c r="B1649" s="5" t="s">
        <v>32</v>
      </c>
      <c r="C1649" s="5" t="s">
        <v>6781</v>
      </c>
      <c r="D1649" s="12" t="s">
        <v>6782</v>
      </c>
      <c r="E1649" s="5" t="s">
        <v>6775</v>
      </c>
      <c r="F1649" s="12" t="s">
        <v>6783</v>
      </c>
      <c r="G1649" s="5" t="s">
        <v>6792</v>
      </c>
      <c r="H1649" s="5" t="s">
        <v>6793</v>
      </c>
      <c r="I1649" s="6" t="s">
        <v>47</v>
      </c>
      <c r="J1649" s="6">
        <v>0</v>
      </c>
      <c r="K1649" s="6">
        <v>430000000</v>
      </c>
      <c r="L1649" s="5" t="s">
        <v>40</v>
      </c>
      <c r="M1649" s="6" t="s">
        <v>591</v>
      </c>
      <c r="N1649" s="6" t="s">
        <v>73</v>
      </c>
      <c r="O1649" s="6" t="s">
        <v>43</v>
      </c>
      <c r="P1649" s="6" t="s">
        <v>84</v>
      </c>
      <c r="Q1649" s="6" t="s">
        <v>51</v>
      </c>
      <c r="R1649" s="6" t="s">
        <v>96</v>
      </c>
      <c r="S1649" s="6" t="s">
        <v>97</v>
      </c>
      <c r="T1649" s="41">
        <v>5</v>
      </c>
      <c r="U1649" s="41">
        <v>130650</v>
      </c>
      <c r="V1649" s="41">
        <f>T1649*U1649</f>
        <v>653250</v>
      </c>
      <c r="W1649" s="41">
        <f>V1649*1.12</f>
        <v>731640.00000000012</v>
      </c>
      <c r="X1649" s="6"/>
      <c r="Y1649" s="6">
        <v>2016</v>
      </c>
      <c r="Z1649" s="6" t="s">
        <v>1578</v>
      </c>
    </row>
    <row r="1650" spans="1:26" ht="51" x14ac:dyDescent="0.2">
      <c r="A1650" s="6" t="s">
        <v>6795</v>
      </c>
      <c r="B1650" s="5" t="s">
        <v>32</v>
      </c>
      <c r="C1650" s="5" t="s">
        <v>6781</v>
      </c>
      <c r="D1650" s="12" t="s">
        <v>6782</v>
      </c>
      <c r="E1650" s="5" t="s">
        <v>6775</v>
      </c>
      <c r="F1650" s="12" t="s">
        <v>6783</v>
      </c>
      <c r="G1650" s="5" t="s">
        <v>6796</v>
      </c>
      <c r="H1650" s="5" t="s">
        <v>6797</v>
      </c>
      <c r="I1650" s="6" t="s">
        <v>47</v>
      </c>
      <c r="J1650" s="6">
        <v>0</v>
      </c>
      <c r="K1650" s="6">
        <v>430000000</v>
      </c>
      <c r="L1650" s="5" t="s">
        <v>40</v>
      </c>
      <c r="M1650" s="6" t="s">
        <v>41</v>
      </c>
      <c r="N1650" s="6" t="s">
        <v>73</v>
      </c>
      <c r="O1650" s="6" t="s">
        <v>43</v>
      </c>
      <c r="P1650" s="6" t="s">
        <v>84</v>
      </c>
      <c r="Q1650" s="6" t="s">
        <v>51</v>
      </c>
      <c r="R1650" s="6" t="s">
        <v>96</v>
      </c>
      <c r="S1650" s="6" t="s">
        <v>97</v>
      </c>
      <c r="T1650" s="41">
        <v>60</v>
      </c>
      <c r="U1650" s="41">
        <v>20250</v>
      </c>
      <c r="V1650" s="41"/>
      <c r="W1650" s="41"/>
      <c r="X1650" s="6"/>
      <c r="Y1650" s="6">
        <v>2016</v>
      </c>
      <c r="Z1650" s="5"/>
    </row>
    <row r="1651" spans="1:26" ht="51" x14ac:dyDescent="0.2">
      <c r="A1651" s="6" t="s">
        <v>6798</v>
      </c>
      <c r="B1651" s="5" t="s">
        <v>32</v>
      </c>
      <c r="C1651" s="5" t="s">
        <v>6781</v>
      </c>
      <c r="D1651" s="12" t="s">
        <v>6782</v>
      </c>
      <c r="E1651" s="5" t="s">
        <v>6775</v>
      </c>
      <c r="F1651" s="12" t="s">
        <v>6783</v>
      </c>
      <c r="G1651" s="5" t="s">
        <v>6796</v>
      </c>
      <c r="H1651" s="5" t="s">
        <v>6797</v>
      </c>
      <c r="I1651" s="6" t="s">
        <v>47</v>
      </c>
      <c r="J1651" s="6">
        <v>0</v>
      </c>
      <c r="K1651" s="6">
        <v>430000000</v>
      </c>
      <c r="L1651" s="5" t="s">
        <v>40</v>
      </c>
      <c r="M1651" s="6" t="s">
        <v>591</v>
      </c>
      <c r="N1651" s="6" t="s">
        <v>73</v>
      </c>
      <c r="O1651" s="6" t="s">
        <v>43</v>
      </c>
      <c r="P1651" s="6" t="s">
        <v>84</v>
      </c>
      <c r="Q1651" s="6" t="s">
        <v>51</v>
      </c>
      <c r="R1651" s="6" t="s">
        <v>96</v>
      </c>
      <c r="S1651" s="6" t="s">
        <v>97</v>
      </c>
      <c r="T1651" s="41">
        <v>30</v>
      </c>
      <c r="U1651" s="41">
        <v>95000</v>
      </c>
      <c r="V1651" s="41">
        <f>T1651*U1651</f>
        <v>2850000</v>
      </c>
      <c r="W1651" s="41">
        <f>V1651*1.12</f>
        <v>3192000.0000000005</v>
      </c>
      <c r="X1651" s="6"/>
      <c r="Y1651" s="6">
        <v>2016</v>
      </c>
      <c r="Z1651" s="6" t="s">
        <v>1578</v>
      </c>
    </row>
    <row r="1652" spans="1:26" ht="51" x14ac:dyDescent="0.2">
      <c r="A1652" s="6" t="s">
        <v>6799</v>
      </c>
      <c r="B1652" s="5" t="s">
        <v>32</v>
      </c>
      <c r="C1652" s="5" t="s">
        <v>6781</v>
      </c>
      <c r="D1652" s="12" t="s">
        <v>6782</v>
      </c>
      <c r="E1652" s="5" t="s">
        <v>6775</v>
      </c>
      <c r="F1652" s="12" t="s">
        <v>6783</v>
      </c>
      <c r="G1652" s="5" t="s">
        <v>6800</v>
      </c>
      <c r="H1652" s="5" t="s">
        <v>6801</v>
      </c>
      <c r="I1652" s="6" t="s">
        <v>47</v>
      </c>
      <c r="J1652" s="6">
        <v>0</v>
      </c>
      <c r="K1652" s="6">
        <v>430000000</v>
      </c>
      <c r="L1652" s="5" t="s">
        <v>40</v>
      </c>
      <c r="M1652" s="6" t="s">
        <v>41</v>
      </c>
      <c r="N1652" s="6" t="s">
        <v>73</v>
      </c>
      <c r="O1652" s="6" t="s">
        <v>43</v>
      </c>
      <c r="P1652" s="6" t="s">
        <v>84</v>
      </c>
      <c r="Q1652" s="6" t="s">
        <v>51</v>
      </c>
      <c r="R1652" s="6" t="s">
        <v>96</v>
      </c>
      <c r="S1652" s="6" t="s">
        <v>97</v>
      </c>
      <c r="T1652" s="41">
        <v>60</v>
      </c>
      <c r="U1652" s="41">
        <v>28687.5</v>
      </c>
      <c r="V1652" s="41"/>
      <c r="W1652" s="41"/>
      <c r="X1652" s="6"/>
      <c r="Y1652" s="6">
        <v>2016</v>
      </c>
      <c r="Z1652" s="5"/>
    </row>
    <row r="1653" spans="1:26" ht="51" x14ac:dyDescent="0.2">
      <c r="A1653" s="6" t="s">
        <v>6802</v>
      </c>
      <c r="B1653" s="5" t="s">
        <v>32</v>
      </c>
      <c r="C1653" s="5" t="s">
        <v>6781</v>
      </c>
      <c r="D1653" s="12" t="s">
        <v>6782</v>
      </c>
      <c r="E1653" s="5" t="s">
        <v>6775</v>
      </c>
      <c r="F1653" s="12" t="s">
        <v>6783</v>
      </c>
      <c r="G1653" s="5" t="s">
        <v>6800</v>
      </c>
      <c r="H1653" s="5" t="s">
        <v>6801</v>
      </c>
      <c r="I1653" s="6" t="s">
        <v>47</v>
      </c>
      <c r="J1653" s="6">
        <v>0</v>
      </c>
      <c r="K1653" s="6">
        <v>430000000</v>
      </c>
      <c r="L1653" s="5" t="s">
        <v>40</v>
      </c>
      <c r="M1653" s="6" t="s">
        <v>591</v>
      </c>
      <c r="N1653" s="6" t="s">
        <v>73</v>
      </c>
      <c r="O1653" s="6" t="s">
        <v>43</v>
      </c>
      <c r="P1653" s="6" t="s">
        <v>84</v>
      </c>
      <c r="Q1653" s="6" t="s">
        <v>51</v>
      </c>
      <c r="R1653" s="6" t="s">
        <v>96</v>
      </c>
      <c r="S1653" s="6" t="s">
        <v>97</v>
      </c>
      <c r="T1653" s="41">
        <v>30</v>
      </c>
      <c r="U1653" s="41">
        <v>99000</v>
      </c>
      <c r="V1653" s="41">
        <f>T1653*U1653</f>
        <v>2970000</v>
      </c>
      <c r="W1653" s="41">
        <f>V1653*1.12</f>
        <v>3326400.0000000005</v>
      </c>
      <c r="X1653" s="6"/>
      <c r="Y1653" s="6">
        <v>2016</v>
      </c>
      <c r="Z1653" s="6" t="s">
        <v>1578</v>
      </c>
    </row>
    <row r="1654" spans="1:26" ht="51" x14ac:dyDescent="0.2">
      <c r="A1654" s="6" t="s">
        <v>6803</v>
      </c>
      <c r="B1654" s="5" t="s">
        <v>32</v>
      </c>
      <c r="C1654" s="5" t="s">
        <v>6781</v>
      </c>
      <c r="D1654" s="12" t="s">
        <v>6782</v>
      </c>
      <c r="E1654" s="5" t="s">
        <v>6775</v>
      </c>
      <c r="F1654" s="12" t="s">
        <v>6783</v>
      </c>
      <c r="G1654" s="5" t="s">
        <v>6804</v>
      </c>
      <c r="H1654" s="5" t="s">
        <v>6805</v>
      </c>
      <c r="I1654" s="6" t="s">
        <v>47</v>
      </c>
      <c r="J1654" s="6">
        <v>0</v>
      </c>
      <c r="K1654" s="6">
        <v>430000000</v>
      </c>
      <c r="L1654" s="5" t="s">
        <v>40</v>
      </c>
      <c r="M1654" s="6" t="s">
        <v>41</v>
      </c>
      <c r="N1654" s="6" t="s">
        <v>73</v>
      </c>
      <c r="O1654" s="6" t="s">
        <v>43</v>
      </c>
      <c r="P1654" s="6" t="s">
        <v>84</v>
      </c>
      <c r="Q1654" s="6" t="s">
        <v>51</v>
      </c>
      <c r="R1654" s="6" t="s">
        <v>96</v>
      </c>
      <c r="S1654" s="6" t="s">
        <v>97</v>
      </c>
      <c r="T1654" s="41">
        <v>30</v>
      </c>
      <c r="U1654" s="41">
        <v>169762.5</v>
      </c>
      <c r="V1654" s="41"/>
      <c r="W1654" s="41"/>
      <c r="X1654" s="6"/>
      <c r="Y1654" s="6">
        <v>2016</v>
      </c>
      <c r="Z1654" s="5"/>
    </row>
    <row r="1655" spans="1:26" ht="51" x14ac:dyDescent="0.2">
      <c r="A1655" s="6" t="s">
        <v>6806</v>
      </c>
      <c r="B1655" s="5" t="s">
        <v>32</v>
      </c>
      <c r="C1655" s="5" t="s">
        <v>6781</v>
      </c>
      <c r="D1655" s="12" t="s">
        <v>6782</v>
      </c>
      <c r="E1655" s="5" t="s">
        <v>6775</v>
      </c>
      <c r="F1655" s="12" t="s">
        <v>6783</v>
      </c>
      <c r="G1655" s="5" t="s">
        <v>6804</v>
      </c>
      <c r="H1655" s="5" t="s">
        <v>6805</v>
      </c>
      <c r="I1655" s="6" t="s">
        <v>47</v>
      </c>
      <c r="J1655" s="6">
        <v>0</v>
      </c>
      <c r="K1655" s="6">
        <v>430000000</v>
      </c>
      <c r="L1655" s="5" t="s">
        <v>40</v>
      </c>
      <c r="M1655" s="6" t="s">
        <v>591</v>
      </c>
      <c r="N1655" s="6" t="s">
        <v>73</v>
      </c>
      <c r="O1655" s="6" t="s">
        <v>43</v>
      </c>
      <c r="P1655" s="6" t="s">
        <v>84</v>
      </c>
      <c r="Q1655" s="6" t="s">
        <v>51</v>
      </c>
      <c r="R1655" s="6" t="s">
        <v>96</v>
      </c>
      <c r="S1655" s="6" t="s">
        <v>97</v>
      </c>
      <c r="T1655" s="41">
        <v>10</v>
      </c>
      <c r="U1655" s="41">
        <v>460000</v>
      </c>
      <c r="V1655" s="41">
        <f>T1655*U1655</f>
        <v>4600000</v>
      </c>
      <c r="W1655" s="41">
        <f>V1655*1.12</f>
        <v>5152000.0000000009</v>
      </c>
      <c r="X1655" s="6"/>
      <c r="Y1655" s="6">
        <v>2016</v>
      </c>
      <c r="Z1655" s="6" t="s">
        <v>1578</v>
      </c>
    </row>
    <row r="1656" spans="1:26" ht="51" x14ac:dyDescent="0.2">
      <c r="A1656" s="6" t="s">
        <v>6807</v>
      </c>
      <c r="B1656" s="5" t="s">
        <v>32</v>
      </c>
      <c r="C1656" s="5" t="s">
        <v>6781</v>
      </c>
      <c r="D1656" s="12" t="s">
        <v>6782</v>
      </c>
      <c r="E1656" s="5" t="s">
        <v>6775</v>
      </c>
      <c r="F1656" s="12" t="s">
        <v>6783</v>
      </c>
      <c r="G1656" s="5" t="s">
        <v>6808</v>
      </c>
      <c r="H1656" s="5" t="s">
        <v>6809</v>
      </c>
      <c r="I1656" s="6" t="s">
        <v>47</v>
      </c>
      <c r="J1656" s="6">
        <v>0</v>
      </c>
      <c r="K1656" s="6">
        <v>430000000</v>
      </c>
      <c r="L1656" s="5" t="s">
        <v>40</v>
      </c>
      <c r="M1656" s="6" t="s">
        <v>41</v>
      </c>
      <c r="N1656" s="6" t="s">
        <v>73</v>
      </c>
      <c r="O1656" s="6" t="s">
        <v>43</v>
      </c>
      <c r="P1656" s="6" t="s">
        <v>84</v>
      </c>
      <c r="Q1656" s="6" t="s">
        <v>51</v>
      </c>
      <c r="R1656" s="6" t="s">
        <v>96</v>
      </c>
      <c r="S1656" s="6" t="s">
        <v>97</v>
      </c>
      <c r="T1656" s="41">
        <v>10</v>
      </c>
      <c r="U1656" s="41">
        <v>40500</v>
      </c>
      <c r="V1656" s="41"/>
      <c r="W1656" s="41"/>
      <c r="X1656" s="6"/>
      <c r="Y1656" s="6">
        <v>2016</v>
      </c>
      <c r="Z1656" s="5"/>
    </row>
    <row r="1657" spans="1:26" ht="51" x14ac:dyDescent="0.2">
      <c r="A1657" s="6" t="s">
        <v>6810</v>
      </c>
      <c r="B1657" s="5" t="s">
        <v>32</v>
      </c>
      <c r="C1657" s="5" t="s">
        <v>6781</v>
      </c>
      <c r="D1657" s="12" t="s">
        <v>6782</v>
      </c>
      <c r="E1657" s="5" t="s">
        <v>6775</v>
      </c>
      <c r="F1657" s="12" t="s">
        <v>6783</v>
      </c>
      <c r="G1657" s="5" t="s">
        <v>6808</v>
      </c>
      <c r="H1657" s="5" t="s">
        <v>6809</v>
      </c>
      <c r="I1657" s="6" t="s">
        <v>47</v>
      </c>
      <c r="J1657" s="6">
        <v>0</v>
      </c>
      <c r="K1657" s="6">
        <v>430000000</v>
      </c>
      <c r="L1657" s="5" t="s">
        <v>40</v>
      </c>
      <c r="M1657" s="6" t="s">
        <v>591</v>
      </c>
      <c r="N1657" s="6" t="s">
        <v>73</v>
      </c>
      <c r="O1657" s="6" t="s">
        <v>43</v>
      </c>
      <c r="P1657" s="6" t="s">
        <v>84</v>
      </c>
      <c r="Q1657" s="6" t="s">
        <v>51</v>
      </c>
      <c r="R1657" s="6" t="s">
        <v>96</v>
      </c>
      <c r="S1657" s="6" t="s">
        <v>97</v>
      </c>
      <c r="T1657" s="41">
        <v>5</v>
      </c>
      <c r="U1657" s="41">
        <v>163500</v>
      </c>
      <c r="V1657" s="41">
        <f>T1657*U1657</f>
        <v>817500</v>
      </c>
      <c r="W1657" s="41">
        <f>V1657*1.12</f>
        <v>915600.00000000012</v>
      </c>
      <c r="X1657" s="6"/>
      <c r="Y1657" s="6">
        <v>2016</v>
      </c>
      <c r="Z1657" s="6" t="s">
        <v>1578</v>
      </c>
    </row>
    <row r="1658" spans="1:26" ht="51" x14ac:dyDescent="0.2">
      <c r="A1658" s="6" t="s">
        <v>6811</v>
      </c>
      <c r="B1658" s="5" t="s">
        <v>32</v>
      </c>
      <c r="C1658" s="5" t="s">
        <v>6812</v>
      </c>
      <c r="D1658" s="5" t="s">
        <v>6813</v>
      </c>
      <c r="E1658" s="5" t="s">
        <v>6814</v>
      </c>
      <c r="F1658" s="5" t="s">
        <v>6815</v>
      </c>
      <c r="G1658" s="5" t="s">
        <v>6816</v>
      </c>
      <c r="H1658" s="5" t="s">
        <v>6817</v>
      </c>
      <c r="I1658" s="6" t="s">
        <v>60</v>
      </c>
      <c r="J1658" s="6">
        <v>0</v>
      </c>
      <c r="K1658" s="6">
        <v>430000000</v>
      </c>
      <c r="L1658" s="5" t="s">
        <v>40</v>
      </c>
      <c r="M1658" s="6" t="s">
        <v>41</v>
      </c>
      <c r="N1658" s="6" t="s">
        <v>73</v>
      </c>
      <c r="O1658" s="6" t="s">
        <v>43</v>
      </c>
      <c r="P1658" s="6" t="s">
        <v>84</v>
      </c>
      <c r="Q1658" s="6" t="s">
        <v>51</v>
      </c>
      <c r="R1658" s="6" t="s">
        <v>96</v>
      </c>
      <c r="S1658" s="6" t="s">
        <v>97</v>
      </c>
      <c r="T1658" s="41">
        <v>12</v>
      </c>
      <c r="U1658" s="41">
        <v>31050</v>
      </c>
      <c r="V1658" s="41"/>
      <c r="W1658" s="41"/>
      <c r="X1658" s="6"/>
      <c r="Y1658" s="6">
        <v>2016</v>
      </c>
      <c r="Z1658" s="5"/>
    </row>
    <row r="1659" spans="1:26" ht="51" x14ac:dyDescent="0.2">
      <c r="A1659" s="6" t="s">
        <v>6818</v>
      </c>
      <c r="B1659" s="5" t="s">
        <v>32</v>
      </c>
      <c r="C1659" s="5" t="s">
        <v>6812</v>
      </c>
      <c r="D1659" s="5" t="s">
        <v>6813</v>
      </c>
      <c r="E1659" s="5" t="s">
        <v>6814</v>
      </c>
      <c r="F1659" s="5" t="s">
        <v>6815</v>
      </c>
      <c r="G1659" s="5" t="s">
        <v>6816</v>
      </c>
      <c r="H1659" s="5" t="s">
        <v>6817</v>
      </c>
      <c r="I1659" s="6" t="s">
        <v>60</v>
      </c>
      <c r="J1659" s="6">
        <v>0</v>
      </c>
      <c r="K1659" s="6">
        <v>430000000</v>
      </c>
      <c r="L1659" s="5" t="s">
        <v>40</v>
      </c>
      <c r="M1659" s="6" t="s">
        <v>591</v>
      </c>
      <c r="N1659" s="6" t="s">
        <v>73</v>
      </c>
      <c r="O1659" s="6" t="s">
        <v>43</v>
      </c>
      <c r="P1659" s="6" t="s">
        <v>84</v>
      </c>
      <c r="Q1659" s="6" t="s">
        <v>51</v>
      </c>
      <c r="R1659" s="6" t="s">
        <v>96</v>
      </c>
      <c r="S1659" s="6" t="s">
        <v>97</v>
      </c>
      <c r="T1659" s="41">
        <v>6</v>
      </c>
      <c r="U1659" s="41">
        <v>190000</v>
      </c>
      <c r="V1659" s="41">
        <f>T1659*U1659</f>
        <v>1140000</v>
      </c>
      <c r="W1659" s="41">
        <f>V1659*1.12</f>
        <v>1276800.0000000002</v>
      </c>
      <c r="X1659" s="6"/>
      <c r="Y1659" s="6">
        <v>2016</v>
      </c>
      <c r="Z1659" s="6" t="s">
        <v>1578</v>
      </c>
    </row>
    <row r="1660" spans="1:26" ht="51" x14ac:dyDescent="0.2">
      <c r="A1660" s="6" t="s">
        <v>6819</v>
      </c>
      <c r="B1660" s="5" t="s">
        <v>32</v>
      </c>
      <c r="C1660" s="5" t="s">
        <v>6812</v>
      </c>
      <c r="D1660" s="5" t="s">
        <v>6813</v>
      </c>
      <c r="E1660" s="5" t="s">
        <v>6814</v>
      </c>
      <c r="F1660" s="5" t="s">
        <v>6815</v>
      </c>
      <c r="G1660" s="5" t="s">
        <v>6820</v>
      </c>
      <c r="H1660" s="5" t="s">
        <v>6821</v>
      </c>
      <c r="I1660" s="6" t="s">
        <v>60</v>
      </c>
      <c r="J1660" s="6">
        <v>0</v>
      </c>
      <c r="K1660" s="6">
        <v>430000000</v>
      </c>
      <c r="L1660" s="5" t="s">
        <v>40</v>
      </c>
      <c r="M1660" s="6" t="s">
        <v>41</v>
      </c>
      <c r="N1660" s="6" t="s">
        <v>73</v>
      </c>
      <c r="O1660" s="6" t="s">
        <v>43</v>
      </c>
      <c r="P1660" s="6" t="s">
        <v>84</v>
      </c>
      <c r="Q1660" s="6" t="s">
        <v>51</v>
      </c>
      <c r="R1660" s="6" t="s">
        <v>96</v>
      </c>
      <c r="S1660" s="6" t="s">
        <v>97</v>
      </c>
      <c r="T1660" s="41">
        <v>12</v>
      </c>
      <c r="U1660" s="41">
        <v>31050</v>
      </c>
      <c r="V1660" s="41">
        <f>T1660*U1660</f>
        <v>372600</v>
      </c>
      <c r="W1660" s="41">
        <f>V1660*1.12</f>
        <v>417312.00000000006</v>
      </c>
      <c r="X1660" s="6"/>
      <c r="Y1660" s="6">
        <v>2016</v>
      </c>
      <c r="Z1660" s="42"/>
    </row>
    <row r="1661" spans="1:26" ht="51" x14ac:dyDescent="0.2">
      <c r="A1661" s="6" t="s">
        <v>6822</v>
      </c>
      <c r="B1661" s="5" t="s">
        <v>32</v>
      </c>
      <c r="C1661" s="5" t="s">
        <v>6812</v>
      </c>
      <c r="D1661" s="12" t="s">
        <v>6813</v>
      </c>
      <c r="E1661" s="5" t="s">
        <v>6823</v>
      </c>
      <c r="F1661" s="12" t="s">
        <v>6815</v>
      </c>
      <c r="G1661" s="5" t="s">
        <v>6824</v>
      </c>
      <c r="H1661" s="5" t="s">
        <v>6825</v>
      </c>
      <c r="I1661" s="6" t="s">
        <v>60</v>
      </c>
      <c r="J1661" s="6">
        <v>0</v>
      </c>
      <c r="K1661" s="6">
        <v>430000000</v>
      </c>
      <c r="L1661" s="5" t="s">
        <v>40</v>
      </c>
      <c r="M1661" s="6" t="s">
        <v>41</v>
      </c>
      <c r="N1661" s="6" t="s">
        <v>73</v>
      </c>
      <c r="O1661" s="6" t="s">
        <v>43</v>
      </c>
      <c r="P1661" s="6" t="s">
        <v>84</v>
      </c>
      <c r="Q1661" s="6" t="s">
        <v>51</v>
      </c>
      <c r="R1661" s="6" t="s">
        <v>96</v>
      </c>
      <c r="S1661" s="6" t="s">
        <v>97</v>
      </c>
      <c r="T1661" s="41">
        <v>60</v>
      </c>
      <c r="U1661" s="41">
        <v>16200</v>
      </c>
      <c r="V1661" s="41">
        <f>T1661*U1661</f>
        <v>972000</v>
      </c>
      <c r="W1661" s="41">
        <f>V1661*1.12</f>
        <v>1088640</v>
      </c>
      <c r="X1661" s="6"/>
      <c r="Y1661" s="6">
        <v>2016</v>
      </c>
      <c r="Z1661" s="42"/>
    </row>
    <row r="1662" spans="1:26" ht="51" x14ac:dyDescent="0.2">
      <c r="A1662" s="6" t="s">
        <v>6826</v>
      </c>
      <c r="B1662" s="5" t="s">
        <v>32</v>
      </c>
      <c r="C1662" s="5" t="s">
        <v>6812</v>
      </c>
      <c r="D1662" s="12" t="s">
        <v>6813</v>
      </c>
      <c r="E1662" s="5" t="s">
        <v>6827</v>
      </c>
      <c r="F1662" s="12" t="s">
        <v>6815</v>
      </c>
      <c r="G1662" s="5" t="s">
        <v>6828</v>
      </c>
      <c r="H1662" s="5" t="s">
        <v>6829</v>
      </c>
      <c r="I1662" s="6" t="s">
        <v>60</v>
      </c>
      <c r="J1662" s="6">
        <v>0</v>
      </c>
      <c r="K1662" s="6">
        <v>430000000</v>
      </c>
      <c r="L1662" s="5" t="s">
        <v>40</v>
      </c>
      <c r="M1662" s="6" t="s">
        <v>41</v>
      </c>
      <c r="N1662" s="6" t="s">
        <v>73</v>
      </c>
      <c r="O1662" s="6" t="s">
        <v>43</v>
      </c>
      <c r="P1662" s="6" t="s">
        <v>84</v>
      </c>
      <c r="Q1662" s="6" t="s">
        <v>51</v>
      </c>
      <c r="R1662" s="6" t="s">
        <v>96</v>
      </c>
      <c r="S1662" s="6" t="s">
        <v>97</v>
      </c>
      <c r="T1662" s="41">
        <v>6</v>
      </c>
      <c r="U1662" s="41">
        <v>20992.5</v>
      </c>
      <c r="V1662" s="41">
        <f>T1662*U1662</f>
        <v>125955</v>
      </c>
      <c r="W1662" s="41">
        <f>V1662*1.12</f>
        <v>141069.6</v>
      </c>
      <c r="X1662" s="6"/>
      <c r="Y1662" s="6">
        <v>2016</v>
      </c>
      <c r="Z1662" s="42"/>
    </row>
    <row r="1663" spans="1:26" ht="51" x14ac:dyDescent="0.2">
      <c r="A1663" s="6" t="s">
        <v>6830</v>
      </c>
      <c r="B1663" s="5" t="s">
        <v>32</v>
      </c>
      <c r="C1663" s="5" t="s">
        <v>6831</v>
      </c>
      <c r="D1663" s="12" t="s">
        <v>6832</v>
      </c>
      <c r="E1663" s="5" t="s">
        <v>6833</v>
      </c>
      <c r="F1663" s="12" t="s">
        <v>6834</v>
      </c>
      <c r="G1663" s="5" t="s">
        <v>6835</v>
      </c>
      <c r="H1663" s="5" t="s">
        <v>6836</v>
      </c>
      <c r="I1663" s="6" t="s">
        <v>60</v>
      </c>
      <c r="J1663" s="6">
        <v>0</v>
      </c>
      <c r="K1663" s="6">
        <v>430000000</v>
      </c>
      <c r="L1663" s="5" t="s">
        <v>40</v>
      </c>
      <c r="M1663" s="6" t="s">
        <v>41</v>
      </c>
      <c r="N1663" s="6" t="s">
        <v>73</v>
      </c>
      <c r="O1663" s="6" t="s">
        <v>43</v>
      </c>
      <c r="P1663" s="6" t="s">
        <v>84</v>
      </c>
      <c r="Q1663" s="6" t="s">
        <v>51</v>
      </c>
      <c r="R1663" s="6" t="s">
        <v>96</v>
      </c>
      <c r="S1663" s="6" t="s">
        <v>97</v>
      </c>
      <c r="T1663" s="41">
        <v>6</v>
      </c>
      <c r="U1663" s="41">
        <v>91125</v>
      </c>
      <c r="V1663" s="41"/>
      <c r="W1663" s="41"/>
      <c r="X1663" s="6"/>
      <c r="Y1663" s="6">
        <v>2016</v>
      </c>
      <c r="Z1663" s="5"/>
    </row>
    <row r="1664" spans="1:26" ht="51" x14ac:dyDescent="0.2">
      <c r="A1664" s="6" t="s">
        <v>6837</v>
      </c>
      <c r="B1664" s="5" t="s">
        <v>32</v>
      </c>
      <c r="C1664" s="5" t="s">
        <v>6831</v>
      </c>
      <c r="D1664" s="12" t="s">
        <v>6832</v>
      </c>
      <c r="E1664" s="5" t="s">
        <v>6833</v>
      </c>
      <c r="F1664" s="12" t="s">
        <v>6834</v>
      </c>
      <c r="G1664" s="5" t="s">
        <v>6835</v>
      </c>
      <c r="H1664" s="5" t="s">
        <v>6836</v>
      </c>
      <c r="I1664" s="6" t="s">
        <v>60</v>
      </c>
      <c r="J1664" s="6">
        <v>0</v>
      </c>
      <c r="K1664" s="6">
        <v>430000000</v>
      </c>
      <c r="L1664" s="5" t="s">
        <v>40</v>
      </c>
      <c r="M1664" s="6" t="s">
        <v>591</v>
      </c>
      <c r="N1664" s="6" t="s">
        <v>73</v>
      </c>
      <c r="O1664" s="6" t="s">
        <v>43</v>
      </c>
      <c r="P1664" s="6" t="s">
        <v>84</v>
      </c>
      <c r="Q1664" s="6" t="s">
        <v>51</v>
      </c>
      <c r="R1664" s="6" t="s">
        <v>96</v>
      </c>
      <c r="S1664" s="6" t="s">
        <v>97</v>
      </c>
      <c r="T1664" s="41">
        <v>3</v>
      </c>
      <c r="U1664" s="41">
        <v>200000</v>
      </c>
      <c r="V1664" s="41">
        <f>T1664*U1664</f>
        <v>600000</v>
      </c>
      <c r="W1664" s="41">
        <f>V1664*1.12</f>
        <v>672000.00000000012</v>
      </c>
      <c r="X1664" s="6"/>
      <c r="Y1664" s="6">
        <v>2016</v>
      </c>
      <c r="Z1664" s="6" t="s">
        <v>1578</v>
      </c>
    </row>
    <row r="1665" spans="1:26" ht="51" x14ac:dyDescent="0.2">
      <c r="A1665" s="6" t="s">
        <v>6838</v>
      </c>
      <c r="B1665" s="5" t="s">
        <v>32</v>
      </c>
      <c r="C1665" s="5" t="s">
        <v>6839</v>
      </c>
      <c r="D1665" s="12" t="s">
        <v>2959</v>
      </c>
      <c r="E1665" s="5" t="s">
        <v>6840</v>
      </c>
      <c r="F1665" s="12" t="s">
        <v>2961</v>
      </c>
      <c r="G1665" s="5" t="s">
        <v>6841</v>
      </c>
      <c r="H1665" s="5" t="s">
        <v>6842</v>
      </c>
      <c r="I1665" s="6" t="s">
        <v>60</v>
      </c>
      <c r="J1665" s="6">
        <v>0</v>
      </c>
      <c r="K1665" s="6">
        <v>430000000</v>
      </c>
      <c r="L1665" s="5" t="s">
        <v>40</v>
      </c>
      <c r="M1665" s="6" t="s">
        <v>41</v>
      </c>
      <c r="N1665" s="6" t="s">
        <v>73</v>
      </c>
      <c r="O1665" s="6" t="s">
        <v>43</v>
      </c>
      <c r="P1665" s="6" t="s">
        <v>84</v>
      </c>
      <c r="Q1665" s="6" t="s">
        <v>51</v>
      </c>
      <c r="R1665" s="6" t="s">
        <v>96</v>
      </c>
      <c r="S1665" s="6" t="s">
        <v>97</v>
      </c>
      <c r="T1665" s="41">
        <v>6</v>
      </c>
      <c r="U1665" s="41">
        <v>4050</v>
      </c>
      <c r="V1665" s="41"/>
      <c r="W1665" s="41"/>
      <c r="X1665" s="6"/>
      <c r="Y1665" s="6">
        <v>2016</v>
      </c>
      <c r="Z1665" s="5"/>
    </row>
    <row r="1666" spans="1:26" ht="51" x14ac:dyDescent="0.2">
      <c r="A1666" s="6" t="s">
        <v>6843</v>
      </c>
      <c r="B1666" s="5" t="s">
        <v>32</v>
      </c>
      <c r="C1666" s="5" t="s">
        <v>6839</v>
      </c>
      <c r="D1666" s="12" t="s">
        <v>2959</v>
      </c>
      <c r="E1666" s="5" t="s">
        <v>6840</v>
      </c>
      <c r="F1666" s="12" t="s">
        <v>2961</v>
      </c>
      <c r="G1666" s="5" t="s">
        <v>6841</v>
      </c>
      <c r="H1666" s="5" t="s">
        <v>6842</v>
      </c>
      <c r="I1666" s="6" t="s">
        <v>60</v>
      </c>
      <c r="J1666" s="6">
        <v>0</v>
      </c>
      <c r="K1666" s="6">
        <v>430000000</v>
      </c>
      <c r="L1666" s="5" t="s">
        <v>40</v>
      </c>
      <c r="M1666" s="6" t="s">
        <v>591</v>
      </c>
      <c r="N1666" s="6" t="s">
        <v>73</v>
      </c>
      <c r="O1666" s="6" t="s">
        <v>43</v>
      </c>
      <c r="P1666" s="6" t="s">
        <v>84</v>
      </c>
      <c r="Q1666" s="6" t="s">
        <v>51</v>
      </c>
      <c r="R1666" s="6" t="s">
        <v>96</v>
      </c>
      <c r="S1666" s="6" t="s">
        <v>97</v>
      </c>
      <c r="T1666" s="41">
        <v>3</v>
      </c>
      <c r="U1666" s="41">
        <v>27500</v>
      </c>
      <c r="V1666" s="41">
        <f>T1666*U1666</f>
        <v>82500</v>
      </c>
      <c r="W1666" s="41">
        <f>V1666*1.12</f>
        <v>92400.000000000015</v>
      </c>
      <c r="X1666" s="6"/>
      <c r="Y1666" s="6">
        <v>2016</v>
      </c>
      <c r="Z1666" s="6" t="s">
        <v>1578</v>
      </c>
    </row>
    <row r="1667" spans="1:26" ht="51" x14ac:dyDescent="0.2">
      <c r="A1667" s="6" t="s">
        <v>6844</v>
      </c>
      <c r="B1667" s="5" t="s">
        <v>32</v>
      </c>
      <c r="C1667" s="5" t="s">
        <v>6845</v>
      </c>
      <c r="D1667" s="12" t="s">
        <v>840</v>
      </c>
      <c r="E1667" s="5" t="s">
        <v>6846</v>
      </c>
      <c r="F1667" s="12" t="s">
        <v>6847</v>
      </c>
      <c r="G1667" s="5" t="s">
        <v>6848</v>
      </c>
      <c r="H1667" s="5" t="s">
        <v>6849</v>
      </c>
      <c r="I1667" s="6" t="s">
        <v>60</v>
      </c>
      <c r="J1667" s="6">
        <v>0</v>
      </c>
      <c r="K1667" s="6">
        <v>430000000</v>
      </c>
      <c r="L1667" s="5" t="s">
        <v>40</v>
      </c>
      <c r="M1667" s="6" t="s">
        <v>41</v>
      </c>
      <c r="N1667" s="6" t="s">
        <v>73</v>
      </c>
      <c r="O1667" s="6" t="s">
        <v>43</v>
      </c>
      <c r="P1667" s="6" t="s">
        <v>84</v>
      </c>
      <c r="Q1667" s="6" t="s">
        <v>51</v>
      </c>
      <c r="R1667" s="6" t="s">
        <v>96</v>
      </c>
      <c r="S1667" s="6" t="s">
        <v>97</v>
      </c>
      <c r="T1667" s="41">
        <v>6</v>
      </c>
      <c r="U1667" s="41">
        <v>151200</v>
      </c>
      <c r="V1667" s="41">
        <f>T1667*U1667</f>
        <v>907200</v>
      </c>
      <c r="W1667" s="41">
        <f>V1667*1.12</f>
        <v>1016064.0000000001</v>
      </c>
      <c r="X1667" s="6"/>
      <c r="Y1667" s="6">
        <v>2016</v>
      </c>
      <c r="Z1667" s="42"/>
    </row>
    <row r="1668" spans="1:26" ht="51" x14ac:dyDescent="0.2">
      <c r="A1668" s="6" t="s">
        <v>6850</v>
      </c>
      <c r="B1668" s="5" t="s">
        <v>32</v>
      </c>
      <c r="C1668" s="5" t="s">
        <v>6845</v>
      </c>
      <c r="D1668" s="12" t="s">
        <v>840</v>
      </c>
      <c r="E1668" s="5" t="s">
        <v>6851</v>
      </c>
      <c r="F1668" s="12" t="s">
        <v>6847</v>
      </c>
      <c r="G1668" s="5" t="s">
        <v>6852</v>
      </c>
      <c r="H1668" s="5" t="s">
        <v>6853</v>
      </c>
      <c r="I1668" s="6" t="s">
        <v>60</v>
      </c>
      <c r="J1668" s="6">
        <v>0</v>
      </c>
      <c r="K1668" s="6">
        <v>430000000</v>
      </c>
      <c r="L1668" s="5" t="s">
        <v>40</v>
      </c>
      <c r="M1668" s="6" t="s">
        <v>41</v>
      </c>
      <c r="N1668" s="6" t="s">
        <v>73</v>
      </c>
      <c r="O1668" s="6" t="s">
        <v>43</v>
      </c>
      <c r="P1668" s="6" t="s">
        <v>84</v>
      </c>
      <c r="Q1668" s="6" t="s">
        <v>51</v>
      </c>
      <c r="R1668" s="6" t="s">
        <v>96</v>
      </c>
      <c r="S1668" s="6" t="s">
        <v>97</v>
      </c>
      <c r="T1668" s="41">
        <v>6</v>
      </c>
      <c r="U1668" s="41">
        <v>164700</v>
      </c>
      <c r="V1668" s="41">
        <f>T1668*U1668</f>
        <v>988200</v>
      </c>
      <c r="W1668" s="41">
        <f>V1668*1.12</f>
        <v>1106784</v>
      </c>
      <c r="X1668" s="6"/>
      <c r="Y1668" s="6">
        <v>2016</v>
      </c>
      <c r="Z1668" s="42"/>
    </row>
    <row r="1669" spans="1:26" ht="51" x14ac:dyDescent="0.2">
      <c r="A1669" s="6" t="s">
        <v>6854</v>
      </c>
      <c r="B1669" s="5" t="s">
        <v>32</v>
      </c>
      <c r="C1669" s="5" t="s">
        <v>6855</v>
      </c>
      <c r="D1669" s="5" t="s">
        <v>6856</v>
      </c>
      <c r="E1669" s="5" t="s">
        <v>6857</v>
      </c>
      <c r="F1669" s="5" t="s">
        <v>6858</v>
      </c>
      <c r="G1669" s="5" t="s">
        <v>6859</v>
      </c>
      <c r="H1669" s="5" t="s">
        <v>6860</v>
      </c>
      <c r="I1669" s="6" t="s">
        <v>60</v>
      </c>
      <c r="J1669" s="6">
        <v>0</v>
      </c>
      <c r="K1669" s="6">
        <v>430000000</v>
      </c>
      <c r="L1669" s="5" t="s">
        <v>40</v>
      </c>
      <c r="M1669" s="6" t="s">
        <v>41</v>
      </c>
      <c r="N1669" s="6" t="s">
        <v>73</v>
      </c>
      <c r="O1669" s="6" t="s">
        <v>43</v>
      </c>
      <c r="P1669" s="6" t="s">
        <v>84</v>
      </c>
      <c r="Q1669" s="6" t="s">
        <v>51</v>
      </c>
      <c r="R1669" s="6" t="s">
        <v>96</v>
      </c>
      <c r="S1669" s="6" t="s">
        <v>97</v>
      </c>
      <c r="T1669" s="41">
        <v>5</v>
      </c>
      <c r="U1669" s="41">
        <v>27000</v>
      </c>
      <c r="V1669" s="41">
        <f>T1669*U1669</f>
        <v>135000</v>
      </c>
      <c r="W1669" s="41">
        <f>V1669*1.12</f>
        <v>151200</v>
      </c>
      <c r="X1669" s="6"/>
      <c r="Y1669" s="6">
        <v>2016</v>
      </c>
      <c r="Z1669" s="42"/>
    </row>
    <row r="1670" spans="1:26" ht="51" x14ac:dyDescent="0.2">
      <c r="A1670" s="6" t="s">
        <v>6861</v>
      </c>
      <c r="B1670" s="5" t="s">
        <v>32</v>
      </c>
      <c r="C1670" s="5" t="s">
        <v>6862</v>
      </c>
      <c r="D1670" s="12" t="s">
        <v>6863</v>
      </c>
      <c r="E1670" s="5" t="s">
        <v>6864</v>
      </c>
      <c r="F1670" s="12" t="s">
        <v>6865</v>
      </c>
      <c r="G1670" s="5" t="s">
        <v>6866</v>
      </c>
      <c r="H1670" s="5" t="s">
        <v>6867</v>
      </c>
      <c r="I1670" s="6" t="s">
        <v>60</v>
      </c>
      <c r="J1670" s="6">
        <v>0</v>
      </c>
      <c r="K1670" s="6">
        <v>430000000</v>
      </c>
      <c r="L1670" s="5" t="s">
        <v>40</v>
      </c>
      <c r="M1670" s="6" t="s">
        <v>41</v>
      </c>
      <c r="N1670" s="6" t="s">
        <v>73</v>
      </c>
      <c r="O1670" s="6" t="s">
        <v>43</v>
      </c>
      <c r="P1670" s="6" t="s">
        <v>84</v>
      </c>
      <c r="Q1670" s="6" t="s">
        <v>51</v>
      </c>
      <c r="R1670" s="6" t="s">
        <v>96</v>
      </c>
      <c r="S1670" s="6" t="s">
        <v>97</v>
      </c>
      <c r="T1670" s="41">
        <v>5</v>
      </c>
      <c r="U1670" s="41">
        <v>48600</v>
      </c>
      <c r="V1670" s="41"/>
      <c r="W1670" s="41"/>
      <c r="X1670" s="6"/>
      <c r="Y1670" s="6">
        <v>2016</v>
      </c>
      <c r="Z1670" s="6" t="s">
        <v>1629</v>
      </c>
    </row>
    <row r="1671" spans="1:26" ht="51" x14ac:dyDescent="0.2">
      <c r="A1671" s="6" t="s">
        <v>6868</v>
      </c>
      <c r="B1671" s="5" t="s">
        <v>32</v>
      </c>
      <c r="C1671" s="5" t="s">
        <v>6869</v>
      </c>
      <c r="D1671" s="5" t="s">
        <v>6870</v>
      </c>
      <c r="E1671" s="5" t="s">
        <v>6871</v>
      </c>
      <c r="F1671" s="5" t="s">
        <v>6872</v>
      </c>
      <c r="G1671" s="5" t="s">
        <v>6873</v>
      </c>
      <c r="H1671" s="5" t="s">
        <v>6874</v>
      </c>
      <c r="I1671" s="6" t="s">
        <v>60</v>
      </c>
      <c r="J1671" s="6">
        <v>0</v>
      </c>
      <c r="K1671" s="6">
        <v>430000000</v>
      </c>
      <c r="L1671" s="5" t="s">
        <v>40</v>
      </c>
      <c r="M1671" s="6" t="s">
        <v>41</v>
      </c>
      <c r="N1671" s="6" t="s">
        <v>73</v>
      </c>
      <c r="O1671" s="6" t="s">
        <v>43</v>
      </c>
      <c r="P1671" s="6" t="s">
        <v>84</v>
      </c>
      <c r="Q1671" s="6" t="s">
        <v>51</v>
      </c>
      <c r="R1671" s="6" t="s">
        <v>96</v>
      </c>
      <c r="S1671" s="6" t="s">
        <v>97</v>
      </c>
      <c r="T1671" s="41">
        <v>120</v>
      </c>
      <c r="U1671" s="41">
        <v>4893.75</v>
      </c>
      <c r="V1671" s="41"/>
      <c r="W1671" s="41"/>
      <c r="X1671" s="6"/>
      <c r="Y1671" s="6">
        <v>2016</v>
      </c>
      <c r="Z1671" s="5"/>
    </row>
    <row r="1672" spans="1:26" ht="51" x14ac:dyDescent="0.2">
      <c r="A1672" s="6" t="s">
        <v>6875</v>
      </c>
      <c r="B1672" s="5" t="s">
        <v>32</v>
      </c>
      <c r="C1672" s="5" t="s">
        <v>6869</v>
      </c>
      <c r="D1672" s="5" t="s">
        <v>6870</v>
      </c>
      <c r="E1672" s="5" t="s">
        <v>6871</v>
      </c>
      <c r="F1672" s="5" t="s">
        <v>6872</v>
      </c>
      <c r="G1672" s="5" t="s">
        <v>6873</v>
      </c>
      <c r="H1672" s="5" t="s">
        <v>6874</v>
      </c>
      <c r="I1672" s="6" t="s">
        <v>60</v>
      </c>
      <c r="J1672" s="6">
        <v>0</v>
      </c>
      <c r="K1672" s="6">
        <v>430000000</v>
      </c>
      <c r="L1672" s="5" t="s">
        <v>40</v>
      </c>
      <c r="M1672" s="6" t="s">
        <v>591</v>
      </c>
      <c r="N1672" s="6" t="s">
        <v>73</v>
      </c>
      <c r="O1672" s="6" t="s">
        <v>43</v>
      </c>
      <c r="P1672" s="6" t="s">
        <v>84</v>
      </c>
      <c r="Q1672" s="6" t="s">
        <v>51</v>
      </c>
      <c r="R1672" s="6" t="s">
        <v>96</v>
      </c>
      <c r="S1672" s="6" t="s">
        <v>97</v>
      </c>
      <c r="T1672" s="41">
        <v>30</v>
      </c>
      <c r="U1672" s="41">
        <v>25000</v>
      </c>
      <c r="V1672" s="41">
        <f>T1672*U1672</f>
        <v>750000</v>
      </c>
      <c r="W1672" s="41">
        <f>V1672*1.12</f>
        <v>840000.00000000012</v>
      </c>
      <c r="X1672" s="6"/>
      <c r="Y1672" s="6">
        <v>2016</v>
      </c>
      <c r="Z1672" s="6" t="s">
        <v>1578</v>
      </c>
    </row>
    <row r="1673" spans="1:26" ht="51" x14ac:dyDescent="0.2">
      <c r="A1673" s="6" t="s">
        <v>6876</v>
      </c>
      <c r="B1673" s="5" t="s">
        <v>32</v>
      </c>
      <c r="C1673" s="5" t="s">
        <v>6877</v>
      </c>
      <c r="D1673" s="12" t="s">
        <v>1468</v>
      </c>
      <c r="E1673" s="5" t="s">
        <v>6878</v>
      </c>
      <c r="F1673" s="12" t="s">
        <v>6879</v>
      </c>
      <c r="G1673" s="5" t="s">
        <v>6880</v>
      </c>
      <c r="H1673" s="5" t="s">
        <v>6881</v>
      </c>
      <c r="I1673" s="6" t="s">
        <v>60</v>
      </c>
      <c r="J1673" s="6">
        <v>0</v>
      </c>
      <c r="K1673" s="6">
        <v>430000000</v>
      </c>
      <c r="L1673" s="5" t="s">
        <v>40</v>
      </c>
      <c r="M1673" s="6" t="s">
        <v>41</v>
      </c>
      <c r="N1673" s="6" t="s">
        <v>73</v>
      </c>
      <c r="O1673" s="6" t="s">
        <v>43</v>
      </c>
      <c r="P1673" s="6" t="s">
        <v>84</v>
      </c>
      <c r="Q1673" s="6" t="s">
        <v>51</v>
      </c>
      <c r="R1673" s="6" t="s">
        <v>96</v>
      </c>
      <c r="S1673" s="6" t="s">
        <v>97</v>
      </c>
      <c r="T1673" s="41">
        <v>24</v>
      </c>
      <c r="U1673" s="41">
        <v>6528.6</v>
      </c>
      <c r="V1673" s="41">
        <f>T1673*U1673</f>
        <v>156686.40000000002</v>
      </c>
      <c r="W1673" s="41">
        <f>V1673*1.12</f>
        <v>175488.76800000004</v>
      </c>
      <c r="X1673" s="6"/>
      <c r="Y1673" s="6">
        <v>2016</v>
      </c>
      <c r="Z1673" s="42"/>
    </row>
    <row r="1674" spans="1:26" ht="63.75" x14ac:dyDescent="0.2">
      <c r="A1674" s="6" t="s">
        <v>6882</v>
      </c>
      <c r="B1674" s="5" t="s">
        <v>32</v>
      </c>
      <c r="C1674" s="5" t="s">
        <v>2901</v>
      </c>
      <c r="D1674" s="12" t="s">
        <v>2902</v>
      </c>
      <c r="E1674" s="5" t="s">
        <v>2903</v>
      </c>
      <c r="F1674" s="12" t="s">
        <v>2904</v>
      </c>
      <c r="G1674" s="5" t="s">
        <v>6883</v>
      </c>
      <c r="H1674" s="5" t="s">
        <v>6884</v>
      </c>
      <c r="I1674" s="6" t="s">
        <v>47</v>
      </c>
      <c r="J1674" s="6">
        <v>0</v>
      </c>
      <c r="K1674" s="6">
        <v>430000000</v>
      </c>
      <c r="L1674" s="5" t="s">
        <v>40</v>
      </c>
      <c r="M1674" s="6" t="s">
        <v>41</v>
      </c>
      <c r="N1674" s="6" t="s">
        <v>73</v>
      </c>
      <c r="O1674" s="6" t="s">
        <v>43</v>
      </c>
      <c r="P1674" s="6" t="s">
        <v>84</v>
      </c>
      <c r="Q1674" s="6" t="s">
        <v>51</v>
      </c>
      <c r="R1674" s="6" t="s">
        <v>85</v>
      </c>
      <c r="S1674" s="6" t="s">
        <v>86</v>
      </c>
      <c r="T1674" s="41">
        <v>800</v>
      </c>
      <c r="U1674" s="41">
        <v>13846.95</v>
      </c>
      <c r="V1674" s="41"/>
      <c r="W1674" s="41"/>
      <c r="X1674" s="6"/>
      <c r="Y1674" s="6">
        <v>2016</v>
      </c>
      <c r="Z1674" s="5"/>
    </row>
    <row r="1675" spans="1:26" ht="153" x14ac:dyDescent="0.2">
      <c r="A1675" s="6" t="s">
        <v>6885</v>
      </c>
      <c r="B1675" s="5" t="s">
        <v>32</v>
      </c>
      <c r="C1675" s="5" t="s">
        <v>2901</v>
      </c>
      <c r="D1675" s="12" t="s">
        <v>2902</v>
      </c>
      <c r="E1675" s="5" t="s">
        <v>2903</v>
      </c>
      <c r="F1675" s="12" t="s">
        <v>2904</v>
      </c>
      <c r="G1675" s="5" t="s">
        <v>6883</v>
      </c>
      <c r="H1675" s="5" t="s">
        <v>6886</v>
      </c>
      <c r="I1675" s="6" t="s">
        <v>47</v>
      </c>
      <c r="J1675" s="6">
        <v>0</v>
      </c>
      <c r="K1675" s="6">
        <v>430000000</v>
      </c>
      <c r="L1675" s="5" t="s">
        <v>40</v>
      </c>
      <c r="M1675" s="6" t="s">
        <v>6601</v>
      </c>
      <c r="N1675" s="6" t="s">
        <v>73</v>
      </c>
      <c r="O1675" s="6" t="s">
        <v>43</v>
      </c>
      <c r="P1675" s="6" t="s">
        <v>84</v>
      </c>
      <c r="Q1675" s="6" t="s">
        <v>51</v>
      </c>
      <c r="R1675" s="6" t="s">
        <v>85</v>
      </c>
      <c r="S1675" s="6" t="s">
        <v>86</v>
      </c>
      <c r="T1675" s="41">
        <v>800</v>
      </c>
      <c r="U1675" s="41">
        <v>13846.95</v>
      </c>
      <c r="V1675" s="41"/>
      <c r="W1675" s="41"/>
      <c r="X1675" s="6"/>
      <c r="Y1675" s="6"/>
      <c r="Z1675" s="6" t="s">
        <v>2909</v>
      </c>
    </row>
    <row r="1676" spans="1:26" ht="153" x14ac:dyDescent="0.2">
      <c r="A1676" s="6" t="s">
        <v>6887</v>
      </c>
      <c r="B1676" s="5" t="s">
        <v>32</v>
      </c>
      <c r="C1676" s="5" t="s">
        <v>2901</v>
      </c>
      <c r="D1676" s="12" t="s">
        <v>2902</v>
      </c>
      <c r="E1676" s="5" t="s">
        <v>2903</v>
      </c>
      <c r="F1676" s="12" t="s">
        <v>2904</v>
      </c>
      <c r="G1676" s="5" t="s">
        <v>6883</v>
      </c>
      <c r="H1676" s="5" t="s">
        <v>6886</v>
      </c>
      <c r="I1676" s="6" t="s">
        <v>47</v>
      </c>
      <c r="J1676" s="6">
        <v>0</v>
      </c>
      <c r="K1676" s="6">
        <v>430000000</v>
      </c>
      <c r="L1676" s="5" t="s">
        <v>40</v>
      </c>
      <c r="M1676" s="6" t="s">
        <v>6601</v>
      </c>
      <c r="N1676" s="6" t="s">
        <v>73</v>
      </c>
      <c r="O1676" s="6" t="s">
        <v>43</v>
      </c>
      <c r="P1676" s="6" t="s">
        <v>84</v>
      </c>
      <c r="Q1676" s="6" t="s">
        <v>51</v>
      </c>
      <c r="R1676" s="6" t="s">
        <v>85</v>
      </c>
      <c r="S1676" s="6" t="s">
        <v>86</v>
      </c>
      <c r="T1676" s="41">
        <v>500</v>
      </c>
      <c r="U1676" s="41">
        <v>13846.95</v>
      </c>
      <c r="V1676" s="41">
        <f>T1676*U1676</f>
        <v>6923475</v>
      </c>
      <c r="W1676" s="41">
        <f>V1676*1.12</f>
        <v>7754292.0000000009</v>
      </c>
      <c r="X1676" s="6"/>
      <c r="Y1676" s="6">
        <v>2016</v>
      </c>
      <c r="Z1676" s="6" t="s">
        <v>618</v>
      </c>
    </row>
    <row r="1677" spans="1:26" ht="76.5" x14ac:dyDescent="0.2">
      <c r="A1677" s="6" t="s">
        <v>6888</v>
      </c>
      <c r="B1677" s="5" t="s">
        <v>32</v>
      </c>
      <c r="C1677" s="5" t="s">
        <v>2951</v>
      </c>
      <c r="D1677" s="5" t="s">
        <v>2952</v>
      </c>
      <c r="E1677" s="5" t="s">
        <v>6889</v>
      </c>
      <c r="F1677" s="5" t="s">
        <v>2954</v>
      </c>
      <c r="G1677" s="5" t="s">
        <v>6890</v>
      </c>
      <c r="H1677" s="5" t="s">
        <v>6891</v>
      </c>
      <c r="I1677" s="6" t="s">
        <v>47</v>
      </c>
      <c r="J1677" s="6">
        <v>0</v>
      </c>
      <c r="K1677" s="6">
        <v>430000000</v>
      </c>
      <c r="L1677" s="5" t="s">
        <v>40</v>
      </c>
      <c r="M1677" s="6" t="s">
        <v>41</v>
      </c>
      <c r="N1677" s="6" t="s">
        <v>73</v>
      </c>
      <c r="O1677" s="6" t="s">
        <v>43</v>
      </c>
      <c r="P1677" s="6" t="s">
        <v>84</v>
      </c>
      <c r="Q1677" s="6" t="s">
        <v>51</v>
      </c>
      <c r="R1677" s="6" t="s">
        <v>96</v>
      </c>
      <c r="S1677" s="6" t="s">
        <v>97</v>
      </c>
      <c r="T1677" s="41">
        <v>300</v>
      </c>
      <c r="U1677" s="41">
        <v>3375</v>
      </c>
      <c r="V1677" s="41">
        <f>T1677*U1677</f>
        <v>1012500</v>
      </c>
      <c r="W1677" s="41">
        <f>V1677*1.12</f>
        <v>1134000</v>
      </c>
      <c r="X1677" s="6"/>
      <c r="Y1677" s="6">
        <v>2016</v>
      </c>
      <c r="Z1677" s="42"/>
    </row>
    <row r="1678" spans="1:26" ht="51" x14ac:dyDescent="0.2">
      <c r="A1678" s="6" t="s">
        <v>6892</v>
      </c>
      <c r="B1678" s="5" t="s">
        <v>32</v>
      </c>
      <c r="C1678" s="5" t="s">
        <v>2944</v>
      </c>
      <c r="D1678" s="5" t="s">
        <v>6893</v>
      </c>
      <c r="E1678" s="5" t="s">
        <v>6894</v>
      </c>
      <c r="F1678" s="5" t="s">
        <v>6895</v>
      </c>
      <c r="G1678" s="5" t="s">
        <v>6896</v>
      </c>
      <c r="H1678" s="5" t="s">
        <v>6895</v>
      </c>
      <c r="I1678" s="6" t="s">
        <v>47</v>
      </c>
      <c r="J1678" s="6">
        <v>0</v>
      </c>
      <c r="K1678" s="6">
        <v>430000000</v>
      </c>
      <c r="L1678" s="5" t="s">
        <v>40</v>
      </c>
      <c r="M1678" s="6" t="s">
        <v>41</v>
      </c>
      <c r="N1678" s="6" t="s">
        <v>73</v>
      </c>
      <c r="O1678" s="6" t="s">
        <v>43</v>
      </c>
      <c r="P1678" s="6" t="s">
        <v>84</v>
      </c>
      <c r="Q1678" s="6" t="s">
        <v>51</v>
      </c>
      <c r="R1678" s="6" t="s">
        <v>96</v>
      </c>
      <c r="S1678" s="6" t="s">
        <v>97</v>
      </c>
      <c r="T1678" s="41">
        <v>100</v>
      </c>
      <c r="U1678" s="41">
        <v>3375</v>
      </c>
      <c r="V1678" s="41">
        <f>T1678*U1678</f>
        <v>337500</v>
      </c>
      <c r="W1678" s="41">
        <f>V1678*1.12</f>
        <v>378000.00000000006</v>
      </c>
      <c r="X1678" s="6"/>
      <c r="Y1678" s="6">
        <v>2016</v>
      </c>
      <c r="Z1678" s="42"/>
    </row>
    <row r="1679" spans="1:26" ht="63.75" x14ac:dyDescent="0.2">
      <c r="A1679" s="6" t="s">
        <v>6897</v>
      </c>
      <c r="B1679" s="5" t="s">
        <v>32</v>
      </c>
      <c r="C1679" s="5" t="s">
        <v>6898</v>
      </c>
      <c r="D1679" s="10" t="s">
        <v>1150</v>
      </c>
      <c r="E1679" s="5" t="s">
        <v>6899</v>
      </c>
      <c r="F1679" s="10" t="s">
        <v>6900</v>
      </c>
      <c r="G1679" s="5" t="s">
        <v>6901</v>
      </c>
      <c r="H1679" s="5" t="s">
        <v>6902</v>
      </c>
      <c r="I1679" s="6" t="s">
        <v>47</v>
      </c>
      <c r="J1679" s="6">
        <v>0</v>
      </c>
      <c r="K1679" s="6">
        <v>430000000</v>
      </c>
      <c r="L1679" s="5" t="s">
        <v>40</v>
      </c>
      <c r="M1679" s="6" t="s">
        <v>41</v>
      </c>
      <c r="N1679" s="6" t="s">
        <v>73</v>
      </c>
      <c r="O1679" s="6" t="s">
        <v>43</v>
      </c>
      <c r="P1679" s="6" t="s">
        <v>84</v>
      </c>
      <c r="Q1679" s="6" t="s">
        <v>51</v>
      </c>
      <c r="R1679" s="6" t="s">
        <v>85</v>
      </c>
      <c r="S1679" s="6" t="s">
        <v>86</v>
      </c>
      <c r="T1679" s="41">
        <v>1200</v>
      </c>
      <c r="U1679" s="41">
        <v>16146</v>
      </c>
      <c r="V1679" s="41"/>
      <c r="W1679" s="41"/>
      <c r="X1679" s="6"/>
      <c r="Y1679" s="6">
        <v>2016</v>
      </c>
      <c r="Z1679" s="5"/>
    </row>
    <row r="1680" spans="1:26" ht="63.75" x14ac:dyDescent="0.2">
      <c r="A1680" s="6" t="s">
        <v>6903</v>
      </c>
      <c r="B1680" s="5" t="s">
        <v>32</v>
      </c>
      <c r="C1680" s="5" t="s">
        <v>6898</v>
      </c>
      <c r="D1680" s="10" t="s">
        <v>1150</v>
      </c>
      <c r="E1680" s="5" t="s">
        <v>6899</v>
      </c>
      <c r="F1680" s="10" t="s">
        <v>6900</v>
      </c>
      <c r="G1680" s="5" t="s">
        <v>6901</v>
      </c>
      <c r="H1680" s="5" t="s">
        <v>6904</v>
      </c>
      <c r="I1680" s="6" t="s">
        <v>47</v>
      </c>
      <c r="J1680" s="6">
        <v>0</v>
      </c>
      <c r="K1680" s="6">
        <v>430000000</v>
      </c>
      <c r="L1680" s="5" t="s">
        <v>40</v>
      </c>
      <c r="M1680" s="6" t="s">
        <v>591</v>
      </c>
      <c r="N1680" s="6" t="s">
        <v>73</v>
      </c>
      <c r="O1680" s="6" t="s">
        <v>43</v>
      </c>
      <c r="P1680" s="6" t="s">
        <v>84</v>
      </c>
      <c r="Q1680" s="6" t="s">
        <v>51</v>
      </c>
      <c r="R1680" s="6" t="s">
        <v>85</v>
      </c>
      <c r="S1680" s="6" t="s">
        <v>86</v>
      </c>
      <c r="T1680" s="41">
        <v>900</v>
      </c>
      <c r="U1680" s="41">
        <v>16146</v>
      </c>
      <c r="V1680" s="41">
        <f>T1680*U1680</f>
        <v>14531400</v>
      </c>
      <c r="W1680" s="41">
        <f>V1680*1.12</f>
        <v>16275168.000000002</v>
      </c>
      <c r="X1680" s="6"/>
      <c r="Y1680" s="6">
        <v>2016</v>
      </c>
      <c r="Z1680" s="6" t="s">
        <v>6905</v>
      </c>
    </row>
    <row r="1681" spans="1:26" ht="51" x14ac:dyDescent="0.2">
      <c r="A1681" s="6" t="s">
        <v>6906</v>
      </c>
      <c r="B1681" s="5" t="s">
        <v>32</v>
      </c>
      <c r="C1681" s="5" t="s">
        <v>6907</v>
      </c>
      <c r="D1681" s="10" t="s">
        <v>1150</v>
      </c>
      <c r="E1681" s="5" t="s">
        <v>6899</v>
      </c>
      <c r="F1681" s="10" t="s">
        <v>6908</v>
      </c>
      <c r="G1681" s="5" t="s">
        <v>6909</v>
      </c>
      <c r="H1681" s="5" t="s">
        <v>6910</v>
      </c>
      <c r="I1681" s="6" t="s">
        <v>47</v>
      </c>
      <c r="J1681" s="6">
        <v>0</v>
      </c>
      <c r="K1681" s="6">
        <v>430000000</v>
      </c>
      <c r="L1681" s="5" t="s">
        <v>40</v>
      </c>
      <c r="M1681" s="6" t="s">
        <v>41</v>
      </c>
      <c r="N1681" s="6" t="s">
        <v>73</v>
      </c>
      <c r="O1681" s="6" t="s">
        <v>43</v>
      </c>
      <c r="P1681" s="6" t="s">
        <v>84</v>
      </c>
      <c r="Q1681" s="6" t="s">
        <v>51</v>
      </c>
      <c r="R1681" s="6" t="s">
        <v>85</v>
      </c>
      <c r="S1681" s="6" t="s">
        <v>86</v>
      </c>
      <c r="T1681" s="41">
        <v>2000</v>
      </c>
      <c r="U1681" s="41">
        <v>16672.5</v>
      </c>
      <c r="V1681" s="41"/>
      <c r="W1681" s="41"/>
      <c r="X1681" s="6"/>
      <c r="Y1681" s="6">
        <v>2016</v>
      </c>
      <c r="Z1681" s="5"/>
    </row>
    <row r="1682" spans="1:26" ht="51" x14ac:dyDescent="0.2">
      <c r="A1682" s="6" t="s">
        <v>6911</v>
      </c>
      <c r="B1682" s="5" t="s">
        <v>32</v>
      </c>
      <c r="C1682" s="5" t="s">
        <v>6907</v>
      </c>
      <c r="D1682" s="10" t="s">
        <v>1150</v>
      </c>
      <c r="E1682" s="5" t="s">
        <v>6899</v>
      </c>
      <c r="F1682" s="10" t="s">
        <v>6908</v>
      </c>
      <c r="G1682" s="5" t="s">
        <v>6909</v>
      </c>
      <c r="H1682" s="5" t="s">
        <v>6912</v>
      </c>
      <c r="I1682" s="6" t="s">
        <v>47</v>
      </c>
      <c r="J1682" s="6">
        <v>0</v>
      </c>
      <c r="K1682" s="6">
        <v>430000000</v>
      </c>
      <c r="L1682" s="5" t="s">
        <v>40</v>
      </c>
      <c r="M1682" s="6" t="s">
        <v>591</v>
      </c>
      <c r="N1682" s="6" t="s">
        <v>73</v>
      </c>
      <c r="O1682" s="6" t="s">
        <v>43</v>
      </c>
      <c r="P1682" s="6" t="s">
        <v>84</v>
      </c>
      <c r="Q1682" s="6" t="s">
        <v>51</v>
      </c>
      <c r="R1682" s="6" t="s">
        <v>85</v>
      </c>
      <c r="S1682" s="6" t="s">
        <v>86</v>
      </c>
      <c r="T1682" s="41">
        <v>1500</v>
      </c>
      <c r="U1682" s="41">
        <v>16672.5</v>
      </c>
      <c r="V1682" s="41">
        <f>T1682*U1682</f>
        <v>25008750</v>
      </c>
      <c r="W1682" s="41">
        <f>V1682*1.12</f>
        <v>28009800.000000004</v>
      </c>
      <c r="X1682" s="6"/>
      <c r="Y1682" s="6">
        <v>2016</v>
      </c>
      <c r="Z1682" s="6" t="s">
        <v>6905</v>
      </c>
    </row>
    <row r="1683" spans="1:26" ht="76.5" x14ac:dyDescent="0.2">
      <c r="A1683" s="6" t="s">
        <v>6913</v>
      </c>
      <c r="B1683" s="5" t="s">
        <v>32</v>
      </c>
      <c r="C1683" s="5" t="s">
        <v>6914</v>
      </c>
      <c r="D1683" s="10" t="s">
        <v>1150</v>
      </c>
      <c r="E1683" s="5" t="s">
        <v>6915</v>
      </c>
      <c r="F1683" s="10" t="s">
        <v>6916</v>
      </c>
      <c r="G1683" s="5" t="s">
        <v>6917</v>
      </c>
      <c r="H1683" s="5" t="s">
        <v>6918</v>
      </c>
      <c r="I1683" s="6" t="s">
        <v>47</v>
      </c>
      <c r="J1683" s="6">
        <v>0</v>
      </c>
      <c r="K1683" s="6">
        <v>430000000</v>
      </c>
      <c r="L1683" s="5" t="s">
        <v>40</v>
      </c>
      <c r="M1683" s="6" t="s">
        <v>41</v>
      </c>
      <c r="N1683" s="6" t="s">
        <v>73</v>
      </c>
      <c r="O1683" s="6" t="s">
        <v>43</v>
      </c>
      <c r="P1683" s="6" t="s">
        <v>84</v>
      </c>
      <c r="Q1683" s="6" t="s">
        <v>51</v>
      </c>
      <c r="R1683" s="6" t="s">
        <v>85</v>
      </c>
      <c r="S1683" s="6" t="s">
        <v>86</v>
      </c>
      <c r="T1683" s="41">
        <v>1200</v>
      </c>
      <c r="U1683" s="41">
        <v>16672.5</v>
      </c>
      <c r="V1683" s="41"/>
      <c r="W1683" s="41"/>
      <c r="X1683" s="6"/>
      <c r="Y1683" s="6">
        <v>2016</v>
      </c>
      <c r="Z1683" s="5"/>
    </row>
    <row r="1684" spans="1:26" ht="76.5" x14ac:dyDescent="0.2">
      <c r="A1684" s="6" t="s">
        <v>6919</v>
      </c>
      <c r="B1684" s="5" t="s">
        <v>32</v>
      </c>
      <c r="C1684" s="5" t="s">
        <v>6914</v>
      </c>
      <c r="D1684" s="10" t="s">
        <v>1150</v>
      </c>
      <c r="E1684" s="5" t="s">
        <v>6915</v>
      </c>
      <c r="F1684" s="10" t="s">
        <v>6916</v>
      </c>
      <c r="G1684" s="5" t="s">
        <v>6917</v>
      </c>
      <c r="H1684" s="5" t="s">
        <v>6920</v>
      </c>
      <c r="I1684" s="6" t="s">
        <v>47</v>
      </c>
      <c r="J1684" s="6">
        <v>0</v>
      </c>
      <c r="K1684" s="6">
        <v>430000000</v>
      </c>
      <c r="L1684" s="5" t="s">
        <v>40</v>
      </c>
      <c r="M1684" s="6" t="s">
        <v>591</v>
      </c>
      <c r="N1684" s="6" t="s">
        <v>73</v>
      </c>
      <c r="O1684" s="6" t="s">
        <v>43</v>
      </c>
      <c r="P1684" s="6" t="s">
        <v>84</v>
      </c>
      <c r="Q1684" s="6" t="s">
        <v>51</v>
      </c>
      <c r="R1684" s="6" t="s">
        <v>85</v>
      </c>
      <c r="S1684" s="6" t="s">
        <v>86</v>
      </c>
      <c r="T1684" s="41">
        <v>900</v>
      </c>
      <c r="U1684" s="41">
        <v>16672.5</v>
      </c>
      <c r="V1684" s="41">
        <f>T1684*U1684</f>
        <v>15005250</v>
      </c>
      <c r="W1684" s="41">
        <f>V1684*1.12</f>
        <v>16805880</v>
      </c>
      <c r="X1684" s="6"/>
      <c r="Y1684" s="6">
        <v>2016</v>
      </c>
      <c r="Z1684" s="6" t="s">
        <v>592</v>
      </c>
    </row>
    <row r="1685" spans="1:26" ht="51" x14ac:dyDescent="0.2">
      <c r="A1685" s="6" t="s">
        <v>6921</v>
      </c>
      <c r="B1685" s="5" t="s">
        <v>32</v>
      </c>
      <c r="C1685" s="5" t="s">
        <v>2973</v>
      </c>
      <c r="D1685" s="10" t="s">
        <v>1150</v>
      </c>
      <c r="E1685" s="5" t="s">
        <v>6922</v>
      </c>
      <c r="F1685" s="10" t="s">
        <v>2975</v>
      </c>
      <c r="G1685" s="5" t="s">
        <v>6923</v>
      </c>
      <c r="H1685" s="5" t="s">
        <v>6924</v>
      </c>
      <c r="I1685" s="6" t="s">
        <v>47</v>
      </c>
      <c r="J1685" s="6">
        <v>0</v>
      </c>
      <c r="K1685" s="6">
        <v>430000000</v>
      </c>
      <c r="L1685" s="5" t="s">
        <v>40</v>
      </c>
      <c r="M1685" s="6" t="s">
        <v>41</v>
      </c>
      <c r="N1685" s="6" t="s">
        <v>73</v>
      </c>
      <c r="O1685" s="6" t="s">
        <v>43</v>
      </c>
      <c r="P1685" s="6" t="s">
        <v>84</v>
      </c>
      <c r="Q1685" s="6" t="s">
        <v>51</v>
      </c>
      <c r="R1685" s="6" t="s">
        <v>85</v>
      </c>
      <c r="S1685" s="6" t="s">
        <v>86</v>
      </c>
      <c r="T1685" s="41">
        <v>300</v>
      </c>
      <c r="U1685" s="41">
        <v>1525.5</v>
      </c>
      <c r="V1685" s="41">
        <f>T1685*U1685</f>
        <v>457650</v>
      </c>
      <c r="W1685" s="41">
        <f>V1685*1.12</f>
        <v>512568.00000000006</v>
      </c>
      <c r="X1685" s="6"/>
      <c r="Y1685" s="6">
        <v>2016</v>
      </c>
      <c r="Z1685" s="42"/>
    </row>
    <row r="1686" spans="1:26" ht="51" x14ac:dyDescent="0.2">
      <c r="A1686" s="6" t="s">
        <v>6925</v>
      </c>
      <c r="B1686" s="5" t="s">
        <v>32</v>
      </c>
      <c r="C1686" s="5" t="s">
        <v>6926</v>
      </c>
      <c r="D1686" s="5" t="s">
        <v>1150</v>
      </c>
      <c r="E1686" s="5" t="s">
        <v>3005</v>
      </c>
      <c r="F1686" s="5" t="s">
        <v>6927</v>
      </c>
      <c r="G1686" s="5" t="s">
        <v>6928</v>
      </c>
      <c r="H1686" s="5" t="s">
        <v>6929</v>
      </c>
      <c r="I1686" s="6" t="s">
        <v>47</v>
      </c>
      <c r="J1686" s="6">
        <v>70</v>
      </c>
      <c r="K1686" s="6">
        <v>430000000</v>
      </c>
      <c r="L1686" s="5" t="s">
        <v>40</v>
      </c>
      <c r="M1686" s="6" t="s">
        <v>41</v>
      </c>
      <c r="N1686" s="6" t="s">
        <v>73</v>
      </c>
      <c r="O1686" s="6" t="s">
        <v>43</v>
      </c>
      <c r="P1686" s="6" t="s">
        <v>84</v>
      </c>
      <c r="Q1686" s="6" t="s">
        <v>45</v>
      </c>
      <c r="R1686" s="6" t="s">
        <v>85</v>
      </c>
      <c r="S1686" s="6" t="s">
        <v>86</v>
      </c>
      <c r="T1686" s="41">
        <v>500</v>
      </c>
      <c r="U1686" s="41">
        <v>15984</v>
      </c>
      <c r="V1686" s="41"/>
      <c r="W1686" s="41"/>
      <c r="X1686" s="6" t="s">
        <v>47</v>
      </c>
      <c r="Y1686" s="6">
        <v>2016</v>
      </c>
      <c r="Z1686" s="5"/>
    </row>
    <row r="1687" spans="1:26" ht="51" x14ac:dyDescent="0.2">
      <c r="A1687" s="6" t="s">
        <v>6930</v>
      </c>
      <c r="B1687" s="5" t="s">
        <v>32</v>
      </c>
      <c r="C1687" s="5" t="s">
        <v>6926</v>
      </c>
      <c r="D1687" s="5" t="s">
        <v>1150</v>
      </c>
      <c r="E1687" s="5" t="s">
        <v>3005</v>
      </c>
      <c r="F1687" s="5" t="s">
        <v>6927</v>
      </c>
      <c r="G1687" s="5" t="s">
        <v>6928</v>
      </c>
      <c r="H1687" s="5" t="s">
        <v>6929</v>
      </c>
      <c r="I1687" s="6" t="s">
        <v>47</v>
      </c>
      <c r="J1687" s="6">
        <v>70</v>
      </c>
      <c r="K1687" s="6">
        <v>430000000</v>
      </c>
      <c r="L1687" s="5" t="s">
        <v>40</v>
      </c>
      <c r="M1687" s="6" t="s">
        <v>591</v>
      </c>
      <c r="N1687" s="6" t="s">
        <v>73</v>
      </c>
      <c r="O1687" s="6" t="s">
        <v>43</v>
      </c>
      <c r="P1687" s="6" t="s">
        <v>84</v>
      </c>
      <c r="Q1687" s="6" t="s">
        <v>45</v>
      </c>
      <c r="R1687" s="6" t="s">
        <v>85</v>
      </c>
      <c r="S1687" s="6" t="s">
        <v>86</v>
      </c>
      <c r="T1687" s="41">
        <v>300</v>
      </c>
      <c r="U1687" s="41">
        <v>15984</v>
      </c>
      <c r="V1687" s="41">
        <f>T1687*U1687</f>
        <v>4795200</v>
      </c>
      <c r="W1687" s="41">
        <f>V1687*1.12</f>
        <v>5370624.0000000009</v>
      </c>
      <c r="X1687" s="6" t="s">
        <v>47</v>
      </c>
      <c r="Y1687" s="6">
        <v>2016</v>
      </c>
      <c r="Z1687" s="6" t="s">
        <v>592</v>
      </c>
    </row>
    <row r="1688" spans="1:26" ht="51" x14ac:dyDescent="0.2">
      <c r="A1688" s="6" t="s">
        <v>6931</v>
      </c>
      <c r="B1688" s="5" t="s">
        <v>32</v>
      </c>
      <c r="C1688" s="5" t="s">
        <v>6932</v>
      </c>
      <c r="D1688" s="5" t="s">
        <v>1150</v>
      </c>
      <c r="E1688" s="5" t="s">
        <v>3005</v>
      </c>
      <c r="F1688" s="5" t="s">
        <v>6933</v>
      </c>
      <c r="G1688" s="5" t="s">
        <v>6934</v>
      </c>
      <c r="H1688" s="5" t="s">
        <v>6935</v>
      </c>
      <c r="I1688" s="6" t="s">
        <v>47</v>
      </c>
      <c r="J1688" s="6">
        <v>70</v>
      </c>
      <c r="K1688" s="6">
        <v>430000000</v>
      </c>
      <c r="L1688" s="5" t="s">
        <v>40</v>
      </c>
      <c r="M1688" s="6" t="s">
        <v>41</v>
      </c>
      <c r="N1688" s="6" t="s">
        <v>73</v>
      </c>
      <c r="O1688" s="6" t="s">
        <v>43</v>
      </c>
      <c r="P1688" s="6" t="s">
        <v>84</v>
      </c>
      <c r="Q1688" s="6" t="s">
        <v>45</v>
      </c>
      <c r="R1688" s="6" t="s">
        <v>85</v>
      </c>
      <c r="S1688" s="6" t="s">
        <v>86</v>
      </c>
      <c r="T1688" s="41">
        <v>450</v>
      </c>
      <c r="U1688" s="41">
        <v>21060</v>
      </c>
      <c r="V1688" s="41"/>
      <c r="W1688" s="41"/>
      <c r="X1688" s="6" t="s">
        <v>47</v>
      </c>
      <c r="Y1688" s="6">
        <v>2016</v>
      </c>
      <c r="Z1688" s="5"/>
    </row>
    <row r="1689" spans="1:26" ht="51" x14ac:dyDescent="0.2">
      <c r="A1689" s="6" t="s">
        <v>6936</v>
      </c>
      <c r="B1689" s="5" t="s">
        <v>32</v>
      </c>
      <c r="C1689" s="5" t="s">
        <v>6932</v>
      </c>
      <c r="D1689" s="5" t="s">
        <v>1150</v>
      </c>
      <c r="E1689" s="5" t="s">
        <v>3005</v>
      </c>
      <c r="F1689" s="5" t="s">
        <v>6933</v>
      </c>
      <c r="G1689" s="5" t="s">
        <v>6934</v>
      </c>
      <c r="H1689" s="5" t="s">
        <v>6935</v>
      </c>
      <c r="I1689" s="6" t="s">
        <v>47</v>
      </c>
      <c r="J1689" s="6">
        <v>70</v>
      </c>
      <c r="K1689" s="6">
        <v>430000000</v>
      </c>
      <c r="L1689" s="5" t="s">
        <v>40</v>
      </c>
      <c r="M1689" s="6" t="s">
        <v>591</v>
      </c>
      <c r="N1689" s="6" t="s">
        <v>73</v>
      </c>
      <c r="O1689" s="6" t="s">
        <v>43</v>
      </c>
      <c r="P1689" s="6" t="s">
        <v>84</v>
      </c>
      <c r="Q1689" s="6" t="s">
        <v>45</v>
      </c>
      <c r="R1689" s="6" t="s">
        <v>85</v>
      </c>
      <c r="S1689" s="6" t="s">
        <v>86</v>
      </c>
      <c r="T1689" s="41">
        <v>300</v>
      </c>
      <c r="U1689" s="41">
        <v>21060</v>
      </c>
      <c r="V1689" s="41">
        <f t="shared" ref="V1689:V1710" si="119">T1689*U1689</f>
        <v>6318000</v>
      </c>
      <c r="W1689" s="41">
        <f t="shared" ref="W1689:W1710" si="120">V1689*1.12</f>
        <v>7076160.0000000009</v>
      </c>
      <c r="X1689" s="6" t="s">
        <v>47</v>
      </c>
      <c r="Y1689" s="6">
        <v>2016</v>
      </c>
      <c r="Z1689" s="6" t="s">
        <v>592</v>
      </c>
    </row>
    <row r="1690" spans="1:26" ht="51" x14ac:dyDescent="0.2">
      <c r="A1690" s="6" t="s">
        <v>6937</v>
      </c>
      <c r="B1690" s="5" t="s">
        <v>32</v>
      </c>
      <c r="C1690" s="5" t="s">
        <v>6938</v>
      </c>
      <c r="D1690" s="5" t="s">
        <v>1150</v>
      </c>
      <c r="E1690" s="5" t="s">
        <v>3005</v>
      </c>
      <c r="F1690" s="5" t="s">
        <v>6939</v>
      </c>
      <c r="G1690" s="5" t="s">
        <v>6940</v>
      </c>
      <c r="H1690" s="5" t="s">
        <v>6941</v>
      </c>
      <c r="I1690" s="6" t="s">
        <v>47</v>
      </c>
      <c r="J1690" s="6">
        <v>70</v>
      </c>
      <c r="K1690" s="6">
        <v>430000000</v>
      </c>
      <c r="L1690" s="5" t="s">
        <v>40</v>
      </c>
      <c r="M1690" s="6" t="s">
        <v>41</v>
      </c>
      <c r="N1690" s="6" t="s">
        <v>73</v>
      </c>
      <c r="O1690" s="6" t="s">
        <v>43</v>
      </c>
      <c r="P1690" s="6" t="s">
        <v>84</v>
      </c>
      <c r="Q1690" s="6" t="s">
        <v>45</v>
      </c>
      <c r="R1690" s="6" t="s">
        <v>85</v>
      </c>
      <c r="S1690" s="6" t="s">
        <v>86</v>
      </c>
      <c r="T1690" s="41">
        <v>400</v>
      </c>
      <c r="U1690" s="41">
        <v>135</v>
      </c>
      <c r="V1690" s="41">
        <f t="shared" si="119"/>
        <v>54000</v>
      </c>
      <c r="W1690" s="41">
        <f t="shared" si="120"/>
        <v>60480.000000000007</v>
      </c>
      <c r="X1690" s="6" t="s">
        <v>47</v>
      </c>
      <c r="Y1690" s="6">
        <v>2016</v>
      </c>
      <c r="Z1690" s="42"/>
    </row>
    <row r="1691" spans="1:26" ht="51" x14ac:dyDescent="0.2">
      <c r="A1691" s="6" t="s">
        <v>6942</v>
      </c>
      <c r="B1691" s="5" t="s">
        <v>32</v>
      </c>
      <c r="C1691" s="5" t="s">
        <v>6943</v>
      </c>
      <c r="D1691" s="5" t="s">
        <v>1150</v>
      </c>
      <c r="E1691" s="5" t="s">
        <v>3005</v>
      </c>
      <c r="F1691" s="5" t="s">
        <v>6944</v>
      </c>
      <c r="G1691" s="5" t="s">
        <v>6945</v>
      </c>
      <c r="H1691" s="5" t="s">
        <v>6946</v>
      </c>
      <c r="I1691" s="6" t="s">
        <v>47</v>
      </c>
      <c r="J1691" s="6">
        <v>70</v>
      </c>
      <c r="K1691" s="6">
        <v>430000000</v>
      </c>
      <c r="L1691" s="5" t="s">
        <v>40</v>
      </c>
      <c r="M1691" s="6" t="s">
        <v>41</v>
      </c>
      <c r="N1691" s="6" t="s">
        <v>73</v>
      </c>
      <c r="O1691" s="6" t="s">
        <v>43</v>
      </c>
      <c r="P1691" s="6" t="s">
        <v>84</v>
      </c>
      <c r="Q1691" s="6" t="s">
        <v>45</v>
      </c>
      <c r="R1691" s="6" t="s">
        <v>85</v>
      </c>
      <c r="S1691" s="6" t="s">
        <v>86</v>
      </c>
      <c r="T1691" s="41">
        <v>500</v>
      </c>
      <c r="U1691" s="41">
        <v>216</v>
      </c>
      <c r="V1691" s="41">
        <f t="shared" si="119"/>
        <v>108000</v>
      </c>
      <c r="W1691" s="41">
        <f t="shared" si="120"/>
        <v>120960.00000000001</v>
      </c>
      <c r="X1691" s="6" t="s">
        <v>47</v>
      </c>
      <c r="Y1691" s="6">
        <v>2016</v>
      </c>
      <c r="Z1691" s="42"/>
    </row>
    <row r="1692" spans="1:26" ht="51" x14ac:dyDescent="0.2">
      <c r="A1692" s="6" t="s">
        <v>6947</v>
      </c>
      <c r="B1692" s="5" t="s">
        <v>32</v>
      </c>
      <c r="C1692" s="5" t="s">
        <v>6948</v>
      </c>
      <c r="D1692" s="5" t="s">
        <v>1899</v>
      </c>
      <c r="E1692" s="5" t="s">
        <v>6949</v>
      </c>
      <c r="F1692" s="5" t="s">
        <v>6950</v>
      </c>
      <c r="G1692" s="5" t="s">
        <v>6951</v>
      </c>
      <c r="H1692" s="5" t="s">
        <v>6952</v>
      </c>
      <c r="I1692" s="6" t="s">
        <v>47</v>
      </c>
      <c r="J1692" s="6">
        <v>0</v>
      </c>
      <c r="K1692" s="6">
        <v>430000000</v>
      </c>
      <c r="L1692" s="5" t="s">
        <v>40</v>
      </c>
      <c r="M1692" s="6" t="s">
        <v>41</v>
      </c>
      <c r="N1692" s="6" t="s">
        <v>73</v>
      </c>
      <c r="O1692" s="6" t="s">
        <v>43</v>
      </c>
      <c r="P1692" s="6" t="s">
        <v>84</v>
      </c>
      <c r="Q1692" s="6" t="s">
        <v>51</v>
      </c>
      <c r="R1692" s="6" t="s">
        <v>85</v>
      </c>
      <c r="S1692" s="6" t="s">
        <v>86</v>
      </c>
      <c r="T1692" s="41">
        <v>800</v>
      </c>
      <c r="U1692" s="41">
        <v>337.5</v>
      </c>
      <c r="V1692" s="41">
        <f t="shared" si="119"/>
        <v>270000</v>
      </c>
      <c r="W1692" s="41">
        <f t="shared" si="120"/>
        <v>302400</v>
      </c>
      <c r="X1692" s="6"/>
      <c r="Y1692" s="6">
        <v>2016</v>
      </c>
      <c r="Z1692" s="42"/>
    </row>
    <row r="1693" spans="1:26" ht="51" x14ac:dyDescent="0.2">
      <c r="A1693" s="6" t="s">
        <v>6953</v>
      </c>
      <c r="B1693" s="5" t="s">
        <v>32</v>
      </c>
      <c r="C1693" s="5" t="s">
        <v>6948</v>
      </c>
      <c r="D1693" s="5" t="s">
        <v>1899</v>
      </c>
      <c r="E1693" s="5" t="s">
        <v>6949</v>
      </c>
      <c r="F1693" s="5" t="s">
        <v>6950</v>
      </c>
      <c r="G1693" s="5" t="s">
        <v>6954</v>
      </c>
      <c r="H1693" s="5" t="s">
        <v>6955</v>
      </c>
      <c r="I1693" s="6" t="s">
        <v>47</v>
      </c>
      <c r="J1693" s="6">
        <v>0</v>
      </c>
      <c r="K1693" s="6">
        <v>430000000</v>
      </c>
      <c r="L1693" s="5" t="s">
        <v>40</v>
      </c>
      <c r="M1693" s="6" t="s">
        <v>41</v>
      </c>
      <c r="N1693" s="6" t="s">
        <v>73</v>
      </c>
      <c r="O1693" s="6" t="s">
        <v>43</v>
      </c>
      <c r="P1693" s="6" t="s">
        <v>84</v>
      </c>
      <c r="Q1693" s="6" t="s">
        <v>51</v>
      </c>
      <c r="R1693" s="6" t="s">
        <v>85</v>
      </c>
      <c r="S1693" s="6" t="s">
        <v>86</v>
      </c>
      <c r="T1693" s="41">
        <v>800</v>
      </c>
      <c r="U1693" s="41">
        <v>270</v>
      </c>
      <c r="V1693" s="41">
        <f t="shared" si="119"/>
        <v>216000</v>
      </c>
      <c r="W1693" s="41">
        <f t="shared" si="120"/>
        <v>241920.00000000003</v>
      </c>
      <c r="X1693" s="6"/>
      <c r="Y1693" s="6">
        <v>2016</v>
      </c>
      <c r="Z1693" s="42"/>
    </row>
    <row r="1694" spans="1:26" ht="51" x14ac:dyDescent="0.2">
      <c r="A1694" s="6" t="s">
        <v>6956</v>
      </c>
      <c r="B1694" s="5" t="s">
        <v>32</v>
      </c>
      <c r="C1694" s="5" t="s">
        <v>6948</v>
      </c>
      <c r="D1694" s="5" t="s">
        <v>1899</v>
      </c>
      <c r="E1694" s="5" t="s">
        <v>6949</v>
      </c>
      <c r="F1694" s="5" t="s">
        <v>6950</v>
      </c>
      <c r="G1694" s="5" t="s">
        <v>6957</v>
      </c>
      <c r="H1694" s="5" t="s">
        <v>6958</v>
      </c>
      <c r="I1694" s="6" t="s">
        <v>47</v>
      </c>
      <c r="J1694" s="6">
        <v>0</v>
      </c>
      <c r="K1694" s="6">
        <v>430000000</v>
      </c>
      <c r="L1694" s="5" t="s">
        <v>40</v>
      </c>
      <c r="M1694" s="6" t="s">
        <v>41</v>
      </c>
      <c r="N1694" s="6" t="s">
        <v>73</v>
      </c>
      <c r="O1694" s="6" t="s">
        <v>43</v>
      </c>
      <c r="P1694" s="6" t="s">
        <v>84</v>
      </c>
      <c r="Q1694" s="6" t="s">
        <v>51</v>
      </c>
      <c r="R1694" s="6" t="s">
        <v>85</v>
      </c>
      <c r="S1694" s="6" t="s">
        <v>86</v>
      </c>
      <c r="T1694" s="41">
        <v>800</v>
      </c>
      <c r="U1694" s="41">
        <v>216</v>
      </c>
      <c r="V1694" s="41">
        <f t="shared" si="119"/>
        <v>172800</v>
      </c>
      <c r="W1694" s="41">
        <f t="shared" si="120"/>
        <v>193536.00000000003</v>
      </c>
      <c r="X1694" s="6"/>
      <c r="Y1694" s="6">
        <v>2016</v>
      </c>
      <c r="Z1694" s="42"/>
    </row>
    <row r="1695" spans="1:26" ht="51" x14ac:dyDescent="0.2">
      <c r="A1695" s="6" t="s">
        <v>6959</v>
      </c>
      <c r="B1695" s="5" t="s">
        <v>32</v>
      </c>
      <c r="C1695" s="5" t="s">
        <v>6960</v>
      </c>
      <c r="D1695" s="12" t="s">
        <v>6961</v>
      </c>
      <c r="E1695" s="5" t="s">
        <v>6327</v>
      </c>
      <c r="F1695" s="12" t="s">
        <v>6962</v>
      </c>
      <c r="G1695" s="5" t="s">
        <v>6963</v>
      </c>
      <c r="H1695" s="5" t="s">
        <v>6964</v>
      </c>
      <c r="I1695" s="6" t="s">
        <v>47</v>
      </c>
      <c r="J1695" s="6">
        <v>0</v>
      </c>
      <c r="K1695" s="6">
        <v>430000000</v>
      </c>
      <c r="L1695" s="5" t="s">
        <v>40</v>
      </c>
      <c r="M1695" s="6" t="s">
        <v>41</v>
      </c>
      <c r="N1695" s="6" t="s">
        <v>73</v>
      </c>
      <c r="O1695" s="6" t="s">
        <v>43</v>
      </c>
      <c r="P1695" s="6" t="s">
        <v>84</v>
      </c>
      <c r="Q1695" s="6" t="s">
        <v>51</v>
      </c>
      <c r="R1695" s="6" t="s">
        <v>96</v>
      </c>
      <c r="S1695" s="6" t="s">
        <v>97</v>
      </c>
      <c r="T1695" s="41">
        <v>10</v>
      </c>
      <c r="U1695" s="41">
        <v>34972.398000000001</v>
      </c>
      <c r="V1695" s="41">
        <f t="shared" si="119"/>
        <v>349723.98</v>
      </c>
      <c r="W1695" s="41">
        <f t="shared" si="120"/>
        <v>391690.85759999999</v>
      </c>
      <c r="X1695" s="6"/>
      <c r="Y1695" s="6">
        <v>2016</v>
      </c>
      <c r="Z1695" s="42"/>
    </row>
    <row r="1696" spans="1:26" ht="51" x14ac:dyDescent="0.2">
      <c r="A1696" s="6" t="s">
        <v>6965</v>
      </c>
      <c r="B1696" s="5" t="s">
        <v>32</v>
      </c>
      <c r="C1696" s="5" t="s">
        <v>6960</v>
      </c>
      <c r="D1696" s="12" t="s">
        <v>6961</v>
      </c>
      <c r="E1696" s="5" t="s">
        <v>6327</v>
      </c>
      <c r="F1696" s="12" t="s">
        <v>6962</v>
      </c>
      <c r="G1696" s="5" t="s">
        <v>6966</v>
      </c>
      <c r="H1696" s="5" t="s">
        <v>6967</v>
      </c>
      <c r="I1696" s="6" t="s">
        <v>47</v>
      </c>
      <c r="J1696" s="6">
        <v>0</v>
      </c>
      <c r="K1696" s="6">
        <v>430000000</v>
      </c>
      <c r="L1696" s="5" t="s">
        <v>40</v>
      </c>
      <c r="M1696" s="6" t="s">
        <v>41</v>
      </c>
      <c r="N1696" s="6" t="s">
        <v>73</v>
      </c>
      <c r="O1696" s="6" t="s">
        <v>43</v>
      </c>
      <c r="P1696" s="6" t="s">
        <v>84</v>
      </c>
      <c r="Q1696" s="6" t="s">
        <v>51</v>
      </c>
      <c r="R1696" s="6" t="s">
        <v>96</v>
      </c>
      <c r="S1696" s="6" t="s">
        <v>97</v>
      </c>
      <c r="T1696" s="41">
        <v>20</v>
      </c>
      <c r="U1696" s="41">
        <v>42628.95</v>
      </c>
      <c r="V1696" s="41">
        <f t="shared" si="119"/>
        <v>852579</v>
      </c>
      <c r="W1696" s="41">
        <f t="shared" si="120"/>
        <v>954888.4800000001</v>
      </c>
      <c r="X1696" s="6"/>
      <c r="Y1696" s="6">
        <v>2016</v>
      </c>
      <c r="Z1696" s="42"/>
    </row>
    <row r="1697" spans="1:26" ht="89.25" x14ac:dyDescent="0.2">
      <c r="A1697" s="6" t="s">
        <v>6968</v>
      </c>
      <c r="B1697" s="5" t="s">
        <v>32</v>
      </c>
      <c r="C1697" s="5" t="s">
        <v>6960</v>
      </c>
      <c r="D1697" s="12" t="s">
        <v>6961</v>
      </c>
      <c r="E1697" s="5" t="s">
        <v>6327</v>
      </c>
      <c r="F1697" s="12" t="s">
        <v>6962</v>
      </c>
      <c r="G1697" s="5" t="s">
        <v>6969</v>
      </c>
      <c r="H1697" s="5" t="s">
        <v>6970</v>
      </c>
      <c r="I1697" s="6" t="s">
        <v>47</v>
      </c>
      <c r="J1697" s="6">
        <v>0</v>
      </c>
      <c r="K1697" s="6">
        <v>430000000</v>
      </c>
      <c r="L1697" s="5" t="s">
        <v>40</v>
      </c>
      <c r="M1697" s="6" t="s">
        <v>41</v>
      </c>
      <c r="N1697" s="6" t="s">
        <v>73</v>
      </c>
      <c r="O1697" s="6" t="s">
        <v>43</v>
      </c>
      <c r="P1697" s="6" t="s">
        <v>84</v>
      </c>
      <c r="Q1697" s="6" t="s">
        <v>51</v>
      </c>
      <c r="R1697" s="6" t="s">
        <v>96</v>
      </c>
      <c r="S1697" s="6" t="s">
        <v>97</v>
      </c>
      <c r="T1697" s="41">
        <v>20</v>
      </c>
      <c r="U1697" s="41">
        <v>45338.400000000001</v>
      </c>
      <c r="V1697" s="41">
        <f t="shared" si="119"/>
        <v>906768</v>
      </c>
      <c r="W1697" s="41">
        <f t="shared" si="120"/>
        <v>1015580.1600000001</v>
      </c>
      <c r="X1697" s="6"/>
      <c r="Y1697" s="6">
        <v>2016</v>
      </c>
      <c r="Z1697" s="42"/>
    </row>
    <row r="1698" spans="1:26" ht="51" x14ac:dyDescent="0.2">
      <c r="A1698" s="6" t="s">
        <v>6971</v>
      </c>
      <c r="B1698" s="5" t="s">
        <v>32</v>
      </c>
      <c r="C1698" s="5" t="s">
        <v>6960</v>
      </c>
      <c r="D1698" s="12" t="s">
        <v>6961</v>
      </c>
      <c r="E1698" s="5" t="s">
        <v>6972</v>
      </c>
      <c r="F1698" s="12" t="s">
        <v>6962</v>
      </c>
      <c r="G1698" s="5" t="s">
        <v>6973</v>
      </c>
      <c r="H1698" s="5" t="s">
        <v>6974</v>
      </c>
      <c r="I1698" s="6" t="s">
        <v>47</v>
      </c>
      <c r="J1698" s="6">
        <v>0</v>
      </c>
      <c r="K1698" s="6">
        <v>430000000</v>
      </c>
      <c r="L1698" s="5" t="s">
        <v>40</v>
      </c>
      <c r="M1698" s="6" t="s">
        <v>41</v>
      </c>
      <c r="N1698" s="6" t="s">
        <v>73</v>
      </c>
      <c r="O1698" s="6" t="s">
        <v>43</v>
      </c>
      <c r="P1698" s="6" t="s">
        <v>84</v>
      </c>
      <c r="Q1698" s="6" t="s">
        <v>51</v>
      </c>
      <c r="R1698" s="6" t="s">
        <v>96</v>
      </c>
      <c r="S1698" s="6" t="s">
        <v>97</v>
      </c>
      <c r="T1698" s="41">
        <v>10</v>
      </c>
      <c r="U1698" s="41">
        <v>5400</v>
      </c>
      <c r="V1698" s="41">
        <f t="shared" si="119"/>
        <v>54000</v>
      </c>
      <c r="W1698" s="41">
        <f t="shared" si="120"/>
        <v>60480.000000000007</v>
      </c>
      <c r="X1698" s="6"/>
      <c r="Y1698" s="6">
        <v>2016</v>
      </c>
      <c r="Z1698" s="42"/>
    </row>
    <row r="1699" spans="1:26" ht="51" x14ac:dyDescent="0.2">
      <c r="A1699" s="6" t="s">
        <v>6975</v>
      </c>
      <c r="B1699" s="5" t="s">
        <v>32</v>
      </c>
      <c r="C1699" s="5" t="s">
        <v>6976</v>
      </c>
      <c r="D1699" s="5" t="s">
        <v>6977</v>
      </c>
      <c r="E1699" s="5" t="s">
        <v>6978</v>
      </c>
      <c r="F1699" s="5" t="s">
        <v>6979</v>
      </c>
      <c r="G1699" s="5" t="s">
        <v>6980</v>
      </c>
      <c r="H1699" s="5" t="s">
        <v>6981</v>
      </c>
      <c r="I1699" s="6" t="s">
        <v>47</v>
      </c>
      <c r="J1699" s="6">
        <v>0</v>
      </c>
      <c r="K1699" s="6">
        <v>430000000</v>
      </c>
      <c r="L1699" s="5" t="s">
        <v>40</v>
      </c>
      <c r="M1699" s="6" t="s">
        <v>41</v>
      </c>
      <c r="N1699" s="6" t="s">
        <v>73</v>
      </c>
      <c r="O1699" s="6" t="s">
        <v>43</v>
      </c>
      <c r="P1699" s="6" t="s">
        <v>84</v>
      </c>
      <c r="Q1699" s="6" t="s">
        <v>51</v>
      </c>
      <c r="R1699" s="6" t="s">
        <v>96</v>
      </c>
      <c r="S1699" s="6" t="s">
        <v>97</v>
      </c>
      <c r="T1699" s="41">
        <v>50</v>
      </c>
      <c r="U1699" s="41">
        <v>270</v>
      </c>
      <c r="V1699" s="41">
        <f t="shared" si="119"/>
        <v>13500</v>
      </c>
      <c r="W1699" s="41">
        <f t="shared" si="120"/>
        <v>15120.000000000002</v>
      </c>
      <c r="X1699" s="6"/>
      <c r="Y1699" s="6">
        <v>2016</v>
      </c>
      <c r="Z1699" s="42"/>
    </row>
    <row r="1700" spans="1:26" ht="51" x14ac:dyDescent="0.2">
      <c r="A1700" s="6" t="s">
        <v>6982</v>
      </c>
      <c r="B1700" s="5" t="s">
        <v>32</v>
      </c>
      <c r="C1700" s="5" t="s">
        <v>3081</v>
      </c>
      <c r="D1700" s="5" t="s">
        <v>376</v>
      </c>
      <c r="E1700" s="5" t="s">
        <v>6983</v>
      </c>
      <c r="F1700" s="5" t="s">
        <v>3083</v>
      </c>
      <c r="G1700" s="5" t="s">
        <v>6984</v>
      </c>
      <c r="H1700" s="5" t="s">
        <v>6985</v>
      </c>
      <c r="I1700" s="6" t="s">
        <v>47</v>
      </c>
      <c r="J1700" s="6">
        <v>0</v>
      </c>
      <c r="K1700" s="6">
        <v>430000000</v>
      </c>
      <c r="L1700" s="5" t="s">
        <v>40</v>
      </c>
      <c r="M1700" s="6" t="s">
        <v>41</v>
      </c>
      <c r="N1700" s="6" t="s">
        <v>73</v>
      </c>
      <c r="O1700" s="6" t="s">
        <v>43</v>
      </c>
      <c r="P1700" s="6" t="s">
        <v>84</v>
      </c>
      <c r="Q1700" s="6" t="s">
        <v>51</v>
      </c>
      <c r="R1700" s="6" t="s">
        <v>96</v>
      </c>
      <c r="S1700" s="6" t="s">
        <v>97</v>
      </c>
      <c r="T1700" s="41">
        <v>100</v>
      </c>
      <c r="U1700" s="41">
        <v>2025</v>
      </c>
      <c r="V1700" s="41">
        <f t="shared" si="119"/>
        <v>202500</v>
      </c>
      <c r="W1700" s="41">
        <f t="shared" si="120"/>
        <v>226800.00000000003</v>
      </c>
      <c r="X1700" s="6"/>
      <c r="Y1700" s="6">
        <v>2016</v>
      </c>
      <c r="Z1700" s="42"/>
    </row>
    <row r="1701" spans="1:26" ht="51" x14ac:dyDescent="0.2">
      <c r="A1701" s="6" t="s">
        <v>6986</v>
      </c>
      <c r="B1701" s="5" t="s">
        <v>32</v>
      </c>
      <c r="C1701" s="5" t="s">
        <v>6987</v>
      </c>
      <c r="D1701" s="5" t="s">
        <v>6286</v>
      </c>
      <c r="E1701" s="5" t="s">
        <v>6988</v>
      </c>
      <c r="F1701" s="5" t="s">
        <v>6989</v>
      </c>
      <c r="G1701" s="5" t="s">
        <v>6990</v>
      </c>
      <c r="H1701" s="5" t="s">
        <v>6991</v>
      </c>
      <c r="I1701" s="6" t="s">
        <v>47</v>
      </c>
      <c r="J1701" s="6">
        <v>0</v>
      </c>
      <c r="K1701" s="6">
        <v>430000000</v>
      </c>
      <c r="L1701" s="5" t="s">
        <v>40</v>
      </c>
      <c r="M1701" s="6" t="s">
        <v>41</v>
      </c>
      <c r="N1701" s="6" t="s">
        <v>73</v>
      </c>
      <c r="O1701" s="6" t="s">
        <v>43</v>
      </c>
      <c r="P1701" s="6" t="s">
        <v>84</v>
      </c>
      <c r="Q1701" s="6" t="s">
        <v>51</v>
      </c>
      <c r="R1701" s="6" t="s">
        <v>96</v>
      </c>
      <c r="S1701" s="6" t="s">
        <v>97</v>
      </c>
      <c r="T1701" s="41">
        <v>20</v>
      </c>
      <c r="U1701" s="41">
        <v>6750</v>
      </c>
      <c r="V1701" s="41">
        <f t="shared" si="119"/>
        <v>135000</v>
      </c>
      <c r="W1701" s="41">
        <f t="shared" si="120"/>
        <v>151200</v>
      </c>
      <c r="X1701" s="6"/>
      <c r="Y1701" s="6">
        <v>2016</v>
      </c>
      <c r="Z1701" s="42"/>
    </row>
    <row r="1702" spans="1:26" ht="51" x14ac:dyDescent="0.2">
      <c r="A1702" s="6" t="s">
        <v>6992</v>
      </c>
      <c r="B1702" s="5" t="s">
        <v>32</v>
      </c>
      <c r="C1702" s="5" t="s">
        <v>6987</v>
      </c>
      <c r="D1702" s="5" t="s">
        <v>6286</v>
      </c>
      <c r="E1702" s="5" t="s">
        <v>6988</v>
      </c>
      <c r="F1702" s="5" t="s">
        <v>6989</v>
      </c>
      <c r="G1702" s="5" t="s">
        <v>6993</v>
      </c>
      <c r="H1702" s="5" t="s">
        <v>6994</v>
      </c>
      <c r="I1702" s="6" t="s">
        <v>47</v>
      </c>
      <c r="J1702" s="6">
        <v>0</v>
      </c>
      <c r="K1702" s="6">
        <v>430000000</v>
      </c>
      <c r="L1702" s="5" t="s">
        <v>40</v>
      </c>
      <c r="M1702" s="6" t="s">
        <v>41</v>
      </c>
      <c r="N1702" s="6" t="s">
        <v>73</v>
      </c>
      <c r="O1702" s="6" t="s">
        <v>43</v>
      </c>
      <c r="P1702" s="6" t="s">
        <v>84</v>
      </c>
      <c r="Q1702" s="6" t="s">
        <v>51</v>
      </c>
      <c r="R1702" s="6" t="s">
        <v>96</v>
      </c>
      <c r="S1702" s="6" t="s">
        <v>97</v>
      </c>
      <c r="T1702" s="41">
        <v>20</v>
      </c>
      <c r="U1702" s="41">
        <v>6750</v>
      </c>
      <c r="V1702" s="41">
        <f t="shared" si="119"/>
        <v>135000</v>
      </c>
      <c r="W1702" s="41">
        <f t="shared" si="120"/>
        <v>151200</v>
      </c>
      <c r="X1702" s="6"/>
      <c r="Y1702" s="6">
        <v>2016</v>
      </c>
      <c r="Z1702" s="42"/>
    </row>
    <row r="1703" spans="1:26" ht="51" x14ac:dyDescent="0.2">
      <c r="A1703" s="6" t="s">
        <v>6995</v>
      </c>
      <c r="B1703" s="5" t="s">
        <v>32</v>
      </c>
      <c r="C1703" s="5" t="s">
        <v>6987</v>
      </c>
      <c r="D1703" s="5" t="s">
        <v>6286</v>
      </c>
      <c r="E1703" s="5" t="s">
        <v>6988</v>
      </c>
      <c r="F1703" s="5" t="s">
        <v>6989</v>
      </c>
      <c r="G1703" s="5" t="s">
        <v>6996</v>
      </c>
      <c r="H1703" s="5" t="s">
        <v>6997</v>
      </c>
      <c r="I1703" s="6" t="s">
        <v>47</v>
      </c>
      <c r="J1703" s="6">
        <v>0</v>
      </c>
      <c r="K1703" s="6">
        <v>430000000</v>
      </c>
      <c r="L1703" s="5" t="s">
        <v>40</v>
      </c>
      <c r="M1703" s="6" t="s">
        <v>41</v>
      </c>
      <c r="N1703" s="6" t="s">
        <v>73</v>
      </c>
      <c r="O1703" s="6" t="s">
        <v>43</v>
      </c>
      <c r="P1703" s="6" t="s">
        <v>84</v>
      </c>
      <c r="Q1703" s="6" t="s">
        <v>51</v>
      </c>
      <c r="R1703" s="6" t="s">
        <v>96</v>
      </c>
      <c r="S1703" s="6" t="s">
        <v>97</v>
      </c>
      <c r="T1703" s="41">
        <v>20</v>
      </c>
      <c r="U1703" s="41">
        <v>6750</v>
      </c>
      <c r="V1703" s="41">
        <f t="shared" si="119"/>
        <v>135000</v>
      </c>
      <c r="W1703" s="41">
        <f t="shared" si="120"/>
        <v>151200</v>
      </c>
      <c r="X1703" s="6"/>
      <c r="Y1703" s="6">
        <v>2016</v>
      </c>
      <c r="Z1703" s="42"/>
    </row>
    <row r="1704" spans="1:26" ht="51" x14ac:dyDescent="0.2">
      <c r="A1704" s="6" t="s">
        <v>6998</v>
      </c>
      <c r="B1704" s="5" t="s">
        <v>32</v>
      </c>
      <c r="C1704" s="5" t="s">
        <v>6999</v>
      </c>
      <c r="D1704" s="5" t="s">
        <v>6286</v>
      </c>
      <c r="E1704" s="5" t="s">
        <v>7000</v>
      </c>
      <c r="F1704" s="5" t="s">
        <v>7001</v>
      </c>
      <c r="G1704" s="5" t="s">
        <v>7002</v>
      </c>
      <c r="H1704" s="5" t="s">
        <v>7003</v>
      </c>
      <c r="I1704" s="6" t="s">
        <v>47</v>
      </c>
      <c r="J1704" s="6">
        <v>0</v>
      </c>
      <c r="K1704" s="6">
        <v>430000000</v>
      </c>
      <c r="L1704" s="5" t="s">
        <v>40</v>
      </c>
      <c r="M1704" s="6" t="s">
        <v>41</v>
      </c>
      <c r="N1704" s="6" t="s">
        <v>73</v>
      </c>
      <c r="O1704" s="6" t="s">
        <v>43</v>
      </c>
      <c r="P1704" s="6" t="s">
        <v>84</v>
      </c>
      <c r="Q1704" s="6" t="s">
        <v>51</v>
      </c>
      <c r="R1704" s="6" t="s">
        <v>96</v>
      </c>
      <c r="S1704" s="6" t="s">
        <v>97</v>
      </c>
      <c r="T1704" s="41">
        <v>50</v>
      </c>
      <c r="U1704" s="41">
        <v>4050</v>
      </c>
      <c r="V1704" s="41">
        <f t="shared" si="119"/>
        <v>202500</v>
      </c>
      <c r="W1704" s="41">
        <f t="shared" si="120"/>
        <v>226800.00000000003</v>
      </c>
      <c r="X1704" s="6"/>
      <c r="Y1704" s="6">
        <v>2016</v>
      </c>
      <c r="Z1704" s="42"/>
    </row>
    <row r="1705" spans="1:26" ht="51" x14ac:dyDescent="0.2">
      <c r="A1705" s="6" t="s">
        <v>7004</v>
      </c>
      <c r="B1705" s="5" t="s">
        <v>32</v>
      </c>
      <c r="C1705" s="5" t="s">
        <v>7005</v>
      </c>
      <c r="D1705" s="5" t="s">
        <v>7006</v>
      </c>
      <c r="E1705" s="5" t="s">
        <v>7007</v>
      </c>
      <c r="F1705" s="5" t="s">
        <v>6834</v>
      </c>
      <c r="G1705" s="5" t="s">
        <v>7008</v>
      </c>
      <c r="H1705" s="5" t="s">
        <v>7009</v>
      </c>
      <c r="I1705" s="6" t="s">
        <v>47</v>
      </c>
      <c r="J1705" s="6">
        <v>0</v>
      </c>
      <c r="K1705" s="6">
        <v>430000000</v>
      </c>
      <c r="L1705" s="5" t="s">
        <v>40</v>
      </c>
      <c r="M1705" s="6" t="s">
        <v>41</v>
      </c>
      <c r="N1705" s="6" t="s">
        <v>73</v>
      </c>
      <c r="O1705" s="6" t="s">
        <v>43</v>
      </c>
      <c r="P1705" s="6" t="s">
        <v>84</v>
      </c>
      <c r="Q1705" s="6" t="s">
        <v>51</v>
      </c>
      <c r="R1705" s="6" t="s">
        <v>96</v>
      </c>
      <c r="S1705" s="6" t="s">
        <v>97</v>
      </c>
      <c r="T1705" s="41">
        <v>100</v>
      </c>
      <c r="U1705" s="41">
        <v>3375</v>
      </c>
      <c r="V1705" s="41">
        <f t="shared" si="119"/>
        <v>337500</v>
      </c>
      <c r="W1705" s="41">
        <f t="shared" si="120"/>
        <v>378000.00000000006</v>
      </c>
      <c r="X1705" s="6"/>
      <c r="Y1705" s="6">
        <v>2016</v>
      </c>
      <c r="Z1705" s="42"/>
    </row>
    <row r="1706" spans="1:26" ht="51" x14ac:dyDescent="0.2">
      <c r="A1706" s="6" t="s">
        <v>7010</v>
      </c>
      <c r="B1706" s="5" t="s">
        <v>32</v>
      </c>
      <c r="C1706" s="5" t="s">
        <v>7005</v>
      </c>
      <c r="D1706" s="5" t="s">
        <v>7006</v>
      </c>
      <c r="E1706" s="5" t="s">
        <v>7011</v>
      </c>
      <c r="F1706" s="5" t="s">
        <v>6834</v>
      </c>
      <c r="G1706" s="5" t="s">
        <v>7012</v>
      </c>
      <c r="H1706" s="5" t="s">
        <v>7013</v>
      </c>
      <c r="I1706" s="6" t="s">
        <v>47</v>
      </c>
      <c r="J1706" s="6">
        <v>0</v>
      </c>
      <c r="K1706" s="6">
        <v>430000000</v>
      </c>
      <c r="L1706" s="5" t="s">
        <v>40</v>
      </c>
      <c r="M1706" s="6" t="s">
        <v>41</v>
      </c>
      <c r="N1706" s="6" t="s">
        <v>73</v>
      </c>
      <c r="O1706" s="6" t="s">
        <v>43</v>
      </c>
      <c r="P1706" s="6" t="s">
        <v>84</v>
      </c>
      <c r="Q1706" s="6" t="s">
        <v>51</v>
      </c>
      <c r="R1706" s="6" t="s">
        <v>96</v>
      </c>
      <c r="S1706" s="6" t="s">
        <v>97</v>
      </c>
      <c r="T1706" s="41">
        <v>150</v>
      </c>
      <c r="U1706" s="41">
        <v>3375</v>
      </c>
      <c r="V1706" s="41">
        <f t="shared" si="119"/>
        <v>506250</v>
      </c>
      <c r="W1706" s="41">
        <f t="shared" si="120"/>
        <v>567000</v>
      </c>
      <c r="X1706" s="6"/>
      <c r="Y1706" s="6">
        <v>2016</v>
      </c>
      <c r="Z1706" s="42"/>
    </row>
    <row r="1707" spans="1:26" ht="51" x14ac:dyDescent="0.2">
      <c r="A1707" s="6" t="s">
        <v>7014</v>
      </c>
      <c r="B1707" s="5" t="s">
        <v>32</v>
      </c>
      <c r="C1707" s="5" t="s">
        <v>7015</v>
      </c>
      <c r="D1707" s="5" t="s">
        <v>6286</v>
      </c>
      <c r="E1707" s="5" t="s">
        <v>7016</v>
      </c>
      <c r="F1707" s="5" t="s">
        <v>7017</v>
      </c>
      <c r="G1707" s="5" t="s">
        <v>7018</v>
      </c>
      <c r="H1707" s="5" t="s">
        <v>7019</v>
      </c>
      <c r="I1707" s="6" t="s">
        <v>47</v>
      </c>
      <c r="J1707" s="6">
        <v>0</v>
      </c>
      <c r="K1707" s="6">
        <v>430000000</v>
      </c>
      <c r="L1707" s="5" t="s">
        <v>40</v>
      </c>
      <c r="M1707" s="6" t="s">
        <v>41</v>
      </c>
      <c r="N1707" s="6" t="s">
        <v>73</v>
      </c>
      <c r="O1707" s="6" t="s">
        <v>43</v>
      </c>
      <c r="P1707" s="6" t="s">
        <v>84</v>
      </c>
      <c r="Q1707" s="6" t="s">
        <v>51</v>
      </c>
      <c r="R1707" s="6" t="s">
        <v>96</v>
      </c>
      <c r="S1707" s="6" t="s">
        <v>97</v>
      </c>
      <c r="T1707" s="41">
        <v>100</v>
      </c>
      <c r="U1707" s="41">
        <v>3375</v>
      </c>
      <c r="V1707" s="41">
        <f t="shared" si="119"/>
        <v>337500</v>
      </c>
      <c r="W1707" s="41">
        <f t="shared" si="120"/>
        <v>378000.00000000006</v>
      </c>
      <c r="X1707" s="6"/>
      <c r="Y1707" s="6">
        <v>2016</v>
      </c>
      <c r="Z1707" s="42"/>
    </row>
    <row r="1708" spans="1:26" ht="51" x14ac:dyDescent="0.2">
      <c r="A1708" s="6" t="s">
        <v>7020</v>
      </c>
      <c r="B1708" s="5" t="s">
        <v>32</v>
      </c>
      <c r="C1708" s="5" t="s">
        <v>7015</v>
      </c>
      <c r="D1708" s="5" t="s">
        <v>6286</v>
      </c>
      <c r="E1708" s="5" t="s">
        <v>7016</v>
      </c>
      <c r="F1708" s="5" t="s">
        <v>7017</v>
      </c>
      <c r="G1708" s="5" t="s">
        <v>7021</v>
      </c>
      <c r="H1708" s="5" t="s">
        <v>7022</v>
      </c>
      <c r="I1708" s="6" t="s">
        <v>47</v>
      </c>
      <c r="J1708" s="6">
        <v>0</v>
      </c>
      <c r="K1708" s="6">
        <v>430000000</v>
      </c>
      <c r="L1708" s="5" t="s">
        <v>40</v>
      </c>
      <c r="M1708" s="6" t="s">
        <v>41</v>
      </c>
      <c r="N1708" s="6" t="s">
        <v>73</v>
      </c>
      <c r="O1708" s="6" t="s">
        <v>43</v>
      </c>
      <c r="P1708" s="6" t="s">
        <v>84</v>
      </c>
      <c r="Q1708" s="6" t="s">
        <v>51</v>
      </c>
      <c r="R1708" s="6" t="s">
        <v>96</v>
      </c>
      <c r="S1708" s="6" t="s">
        <v>97</v>
      </c>
      <c r="T1708" s="41">
        <v>100</v>
      </c>
      <c r="U1708" s="41">
        <v>3375</v>
      </c>
      <c r="V1708" s="41">
        <f t="shared" si="119"/>
        <v>337500</v>
      </c>
      <c r="W1708" s="41">
        <f t="shared" si="120"/>
        <v>378000.00000000006</v>
      </c>
      <c r="X1708" s="6"/>
      <c r="Y1708" s="6">
        <v>2016</v>
      </c>
      <c r="Z1708" s="42"/>
    </row>
    <row r="1709" spans="1:26" ht="51" x14ac:dyDescent="0.2">
      <c r="A1709" s="6" t="s">
        <v>7023</v>
      </c>
      <c r="B1709" s="5" t="s">
        <v>32</v>
      </c>
      <c r="C1709" s="5" t="s">
        <v>6404</v>
      </c>
      <c r="D1709" s="5" t="s">
        <v>3604</v>
      </c>
      <c r="E1709" s="5" t="s">
        <v>7024</v>
      </c>
      <c r="F1709" s="5" t="s">
        <v>4852</v>
      </c>
      <c r="G1709" s="5" t="s">
        <v>7024</v>
      </c>
      <c r="H1709" s="5" t="s">
        <v>7025</v>
      </c>
      <c r="I1709" s="6" t="s">
        <v>39</v>
      </c>
      <c r="J1709" s="6">
        <v>0</v>
      </c>
      <c r="K1709" s="6">
        <v>430000000</v>
      </c>
      <c r="L1709" s="5" t="s">
        <v>40</v>
      </c>
      <c r="M1709" s="6" t="s">
        <v>41</v>
      </c>
      <c r="N1709" s="6" t="s">
        <v>73</v>
      </c>
      <c r="O1709" s="6" t="s">
        <v>43</v>
      </c>
      <c r="P1709" s="6" t="s">
        <v>84</v>
      </c>
      <c r="Q1709" s="6" t="s">
        <v>51</v>
      </c>
      <c r="R1709" s="6">
        <v>166</v>
      </c>
      <c r="S1709" s="6" t="s">
        <v>152</v>
      </c>
      <c r="T1709" s="41">
        <v>20</v>
      </c>
      <c r="U1709" s="41">
        <v>780</v>
      </c>
      <c r="V1709" s="41">
        <f t="shared" si="119"/>
        <v>15600</v>
      </c>
      <c r="W1709" s="41">
        <f t="shared" si="120"/>
        <v>17472</v>
      </c>
      <c r="X1709" s="6"/>
      <c r="Y1709" s="6">
        <v>2016</v>
      </c>
      <c r="Z1709" s="42"/>
    </row>
    <row r="1710" spans="1:26" ht="51" x14ac:dyDescent="0.2">
      <c r="A1710" s="6" t="s">
        <v>7026</v>
      </c>
      <c r="B1710" s="5" t="s">
        <v>32</v>
      </c>
      <c r="C1710" s="5" t="s">
        <v>6404</v>
      </c>
      <c r="D1710" s="5" t="s">
        <v>3604</v>
      </c>
      <c r="E1710" s="5" t="s">
        <v>7027</v>
      </c>
      <c r="F1710" s="5" t="s">
        <v>4852</v>
      </c>
      <c r="G1710" s="5" t="s">
        <v>7027</v>
      </c>
      <c r="H1710" s="5" t="s">
        <v>7028</v>
      </c>
      <c r="I1710" s="6" t="s">
        <v>39</v>
      </c>
      <c r="J1710" s="6">
        <v>0</v>
      </c>
      <c r="K1710" s="6">
        <v>430000000</v>
      </c>
      <c r="L1710" s="5" t="s">
        <v>40</v>
      </c>
      <c r="M1710" s="6" t="s">
        <v>41</v>
      </c>
      <c r="N1710" s="6" t="s">
        <v>73</v>
      </c>
      <c r="O1710" s="6" t="s">
        <v>43</v>
      </c>
      <c r="P1710" s="6" t="s">
        <v>84</v>
      </c>
      <c r="Q1710" s="6" t="s">
        <v>51</v>
      </c>
      <c r="R1710" s="6">
        <v>166</v>
      </c>
      <c r="S1710" s="6" t="s">
        <v>152</v>
      </c>
      <c r="T1710" s="41">
        <v>20</v>
      </c>
      <c r="U1710" s="41">
        <v>780</v>
      </c>
      <c r="V1710" s="41">
        <f t="shared" si="119"/>
        <v>15600</v>
      </c>
      <c r="W1710" s="41">
        <f t="shared" si="120"/>
        <v>17472</v>
      </c>
      <c r="X1710" s="6"/>
      <c r="Y1710" s="6">
        <v>2016</v>
      </c>
      <c r="Z1710" s="42"/>
    </row>
    <row r="1711" spans="1:26" ht="51" x14ac:dyDescent="0.2">
      <c r="A1711" s="6" t="s">
        <v>7029</v>
      </c>
      <c r="B1711" s="5" t="s">
        <v>32</v>
      </c>
      <c r="C1711" s="5" t="s">
        <v>5537</v>
      </c>
      <c r="D1711" s="5" t="s">
        <v>5538</v>
      </c>
      <c r="E1711" s="5" t="s">
        <v>5192</v>
      </c>
      <c r="F1711" s="5" t="s">
        <v>5539</v>
      </c>
      <c r="G1711" s="5" t="s">
        <v>7030</v>
      </c>
      <c r="H1711" s="5" t="s">
        <v>7031</v>
      </c>
      <c r="I1711" s="6" t="s">
        <v>39</v>
      </c>
      <c r="J1711" s="6">
        <v>0</v>
      </c>
      <c r="K1711" s="6">
        <v>430000000</v>
      </c>
      <c r="L1711" s="5" t="s">
        <v>40</v>
      </c>
      <c r="M1711" s="6" t="s">
        <v>41</v>
      </c>
      <c r="N1711" s="6" t="s">
        <v>73</v>
      </c>
      <c r="O1711" s="6" t="s">
        <v>43</v>
      </c>
      <c r="P1711" s="6" t="s">
        <v>84</v>
      </c>
      <c r="Q1711" s="6" t="s">
        <v>51</v>
      </c>
      <c r="R1711" s="6">
        <v>868</v>
      </c>
      <c r="S1711" s="6" t="s">
        <v>46</v>
      </c>
      <c r="T1711" s="41">
        <v>10</v>
      </c>
      <c r="U1711" s="41">
        <v>1000</v>
      </c>
      <c r="V1711" s="41"/>
      <c r="W1711" s="41"/>
      <c r="X1711" s="6"/>
      <c r="Y1711" s="6">
        <v>2016</v>
      </c>
      <c r="Z1711" s="6"/>
    </row>
    <row r="1712" spans="1:26" ht="51" x14ac:dyDescent="0.2">
      <c r="A1712" s="6" t="s">
        <v>7032</v>
      </c>
      <c r="B1712" s="5" t="s">
        <v>32</v>
      </c>
      <c r="C1712" s="5" t="s">
        <v>5537</v>
      </c>
      <c r="D1712" s="5" t="s">
        <v>5538</v>
      </c>
      <c r="E1712" s="5" t="s">
        <v>5192</v>
      </c>
      <c r="F1712" s="5" t="s">
        <v>5539</v>
      </c>
      <c r="G1712" s="5" t="s">
        <v>7030</v>
      </c>
      <c r="H1712" s="5" t="s">
        <v>7031</v>
      </c>
      <c r="I1712" s="6" t="s">
        <v>39</v>
      </c>
      <c r="J1712" s="6">
        <v>0</v>
      </c>
      <c r="K1712" s="6">
        <v>430000000</v>
      </c>
      <c r="L1712" s="5" t="s">
        <v>40</v>
      </c>
      <c r="M1712" s="6" t="s">
        <v>685</v>
      </c>
      <c r="N1712" s="6" t="s">
        <v>73</v>
      </c>
      <c r="O1712" s="6" t="s">
        <v>43</v>
      </c>
      <c r="P1712" s="6" t="s">
        <v>84</v>
      </c>
      <c r="Q1712" s="6" t="s">
        <v>51</v>
      </c>
      <c r="R1712" s="6">
        <v>868</v>
      </c>
      <c r="S1712" s="6" t="s">
        <v>46</v>
      </c>
      <c r="T1712" s="41">
        <v>10</v>
      </c>
      <c r="U1712" s="41">
        <v>1000</v>
      </c>
      <c r="V1712" s="41">
        <f>T1712*U1712</f>
        <v>10000</v>
      </c>
      <c r="W1712" s="41">
        <f>V1712*1.12</f>
        <v>11200.000000000002</v>
      </c>
      <c r="X1712" s="6"/>
      <c r="Y1712" s="6">
        <v>2016</v>
      </c>
      <c r="Z1712" s="6" t="s">
        <v>7033</v>
      </c>
    </row>
    <row r="1713" spans="1:26" ht="51" x14ac:dyDescent="0.2">
      <c r="A1713" s="6" t="s">
        <v>7034</v>
      </c>
      <c r="B1713" s="5" t="s">
        <v>32</v>
      </c>
      <c r="C1713" s="5" t="s">
        <v>5198</v>
      </c>
      <c r="D1713" s="5" t="s">
        <v>5199</v>
      </c>
      <c r="E1713" s="5" t="s">
        <v>7035</v>
      </c>
      <c r="F1713" s="5" t="s">
        <v>5201</v>
      </c>
      <c r="G1713" s="5" t="s">
        <v>7035</v>
      </c>
      <c r="H1713" s="5" t="s">
        <v>5199</v>
      </c>
      <c r="I1713" s="6" t="s">
        <v>39</v>
      </c>
      <c r="J1713" s="6">
        <v>0</v>
      </c>
      <c r="K1713" s="6">
        <v>430000000</v>
      </c>
      <c r="L1713" s="5" t="s">
        <v>40</v>
      </c>
      <c r="M1713" s="6" t="s">
        <v>41</v>
      </c>
      <c r="N1713" s="6" t="s">
        <v>73</v>
      </c>
      <c r="O1713" s="6" t="s">
        <v>43</v>
      </c>
      <c r="P1713" s="6" t="s">
        <v>84</v>
      </c>
      <c r="Q1713" s="6" t="s">
        <v>51</v>
      </c>
      <c r="R1713" s="6" t="s">
        <v>96</v>
      </c>
      <c r="S1713" s="6" t="s">
        <v>97</v>
      </c>
      <c r="T1713" s="41">
        <v>20</v>
      </c>
      <c r="U1713" s="41">
        <v>1200</v>
      </c>
      <c r="V1713" s="41">
        <f>T1713*U1713</f>
        <v>24000</v>
      </c>
      <c r="W1713" s="41">
        <f>V1713*1.12</f>
        <v>26880.000000000004</v>
      </c>
      <c r="X1713" s="6"/>
      <c r="Y1713" s="6">
        <v>2016</v>
      </c>
      <c r="Z1713" s="42"/>
    </row>
    <row r="1714" spans="1:26" ht="51" x14ac:dyDescent="0.2">
      <c r="A1714" s="6" t="s">
        <v>7036</v>
      </c>
      <c r="B1714" s="5" t="s">
        <v>32</v>
      </c>
      <c r="C1714" s="5" t="s">
        <v>7037</v>
      </c>
      <c r="D1714" s="5" t="s">
        <v>3975</v>
      </c>
      <c r="E1714" s="5" t="s">
        <v>7038</v>
      </c>
      <c r="F1714" s="5" t="s">
        <v>7039</v>
      </c>
      <c r="G1714" s="5" t="s">
        <v>7040</v>
      </c>
      <c r="H1714" s="5" t="s">
        <v>7041</v>
      </c>
      <c r="I1714" s="6" t="s">
        <v>39</v>
      </c>
      <c r="J1714" s="6">
        <v>0</v>
      </c>
      <c r="K1714" s="6">
        <v>430000000</v>
      </c>
      <c r="L1714" s="5" t="s">
        <v>40</v>
      </c>
      <c r="M1714" s="6" t="s">
        <v>41</v>
      </c>
      <c r="N1714" s="6" t="s">
        <v>73</v>
      </c>
      <c r="O1714" s="6" t="s">
        <v>43</v>
      </c>
      <c r="P1714" s="6" t="s">
        <v>84</v>
      </c>
      <c r="Q1714" s="6" t="s">
        <v>51</v>
      </c>
      <c r="R1714" s="6" t="s">
        <v>96</v>
      </c>
      <c r="S1714" s="6" t="s">
        <v>97</v>
      </c>
      <c r="T1714" s="41">
        <v>3</v>
      </c>
      <c r="U1714" s="41">
        <v>47250</v>
      </c>
      <c r="V1714" s="41">
        <f>T1714*U1714</f>
        <v>141750</v>
      </c>
      <c r="W1714" s="41">
        <f>V1714*1.12</f>
        <v>158760.00000000003</v>
      </c>
      <c r="X1714" s="6"/>
      <c r="Y1714" s="6">
        <v>2016</v>
      </c>
      <c r="Z1714" s="42"/>
    </row>
    <row r="1715" spans="1:26" ht="51" x14ac:dyDescent="0.2">
      <c r="A1715" s="6" t="s">
        <v>7042</v>
      </c>
      <c r="B1715" s="5" t="s">
        <v>32</v>
      </c>
      <c r="C1715" s="5" t="s">
        <v>7043</v>
      </c>
      <c r="D1715" s="5" t="s">
        <v>7044</v>
      </c>
      <c r="E1715" s="5" t="s">
        <v>7045</v>
      </c>
      <c r="F1715" s="5" t="s">
        <v>7046</v>
      </c>
      <c r="G1715" s="5" t="s">
        <v>7047</v>
      </c>
      <c r="H1715" s="5" t="s">
        <v>7048</v>
      </c>
      <c r="I1715" s="6" t="s">
        <v>60</v>
      </c>
      <c r="J1715" s="6">
        <v>0</v>
      </c>
      <c r="K1715" s="6">
        <v>430000000</v>
      </c>
      <c r="L1715" s="5" t="s">
        <v>40</v>
      </c>
      <c r="M1715" s="6" t="s">
        <v>41</v>
      </c>
      <c r="N1715" s="6" t="s">
        <v>73</v>
      </c>
      <c r="O1715" s="6" t="s">
        <v>43</v>
      </c>
      <c r="P1715" s="6" t="s">
        <v>84</v>
      </c>
      <c r="Q1715" s="6" t="s">
        <v>51</v>
      </c>
      <c r="R1715" s="6" t="s">
        <v>75</v>
      </c>
      <c r="S1715" s="6" t="s">
        <v>76</v>
      </c>
      <c r="T1715" s="41">
        <v>20</v>
      </c>
      <c r="U1715" s="41">
        <v>135000</v>
      </c>
      <c r="V1715" s="41"/>
      <c r="W1715" s="41"/>
      <c r="X1715" s="6"/>
      <c r="Y1715" s="6">
        <v>2016</v>
      </c>
      <c r="Z1715" s="6"/>
    </row>
    <row r="1716" spans="1:26" ht="51" x14ac:dyDescent="0.2">
      <c r="A1716" s="6" t="s">
        <v>7049</v>
      </c>
      <c r="B1716" s="5" t="s">
        <v>32</v>
      </c>
      <c r="C1716" s="5" t="s">
        <v>7043</v>
      </c>
      <c r="D1716" s="5" t="s">
        <v>7044</v>
      </c>
      <c r="E1716" s="5" t="s">
        <v>7045</v>
      </c>
      <c r="F1716" s="5" t="s">
        <v>7046</v>
      </c>
      <c r="G1716" s="5" t="s">
        <v>7047</v>
      </c>
      <c r="H1716" s="5" t="s">
        <v>7048</v>
      </c>
      <c r="I1716" s="6" t="s">
        <v>47</v>
      </c>
      <c r="J1716" s="6">
        <v>0</v>
      </c>
      <c r="K1716" s="6">
        <v>430000000</v>
      </c>
      <c r="L1716" s="5" t="s">
        <v>40</v>
      </c>
      <c r="M1716" s="6" t="s">
        <v>94</v>
      </c>
      <c r="N1716" s="6" t="s">
        <v>73</v>
      </c>
      <c r="O1716" s="6" t="s">
        <v>43</v>
      </c>
      <c r="P1716" s="6" t="s">
        <v>84</v>
      </c>
      <c r="Q1716" s="6" t="s">
        <v>51</v>
      </c>
      <c r="R1716" s="6" t="s">
        <v>75</v>
      </c>
      <c r="S1716" s="6" t="s">
        <v>76</v>
      </c>
      <c r="T1716" s="41">
        <v>20</v>
      </c>
      <c r="U1716" s="41">
        <v>135000</v>
      </c>
      <c r="V1716" s="41">
        <f t="shared" ref="V1716:V1721" si="121">T1716*U1716</f>
        <v>2700000</v>
      </c>
      <c r="W1716" s="41">
        <f t="shared" ref="W1716:W1721" si="122">V1716*1.12</f>
        <v>3024000.0000000005</v>
      </c>
      <c r="X1716" s="6"/>
      <c r="Y1716" s="6">
        <v>2016</v>
      </c>
      <c r="Z1716" s="6" t="s">
        <v>7050</v>
      </c>
    </row>
    <row r="1717" spans="1:26" ht="51" x14ac:dyDescent="0.2">
      <c r="A1717" s="6" t="s">
        <v>7051</v>
      </c>
      <c r="B1717" s="5" t="s">
        <v>32</v>
      </c>
      <c r="C1717" s="5" t="s">
        <v>7052</v>
      </c>
      <c r="D1717" s="5" t="s">
        <v>7053</v>
      </c>
      <c r="E1717" s="5" t="s">
        <v>7054</v>
      </c>
      <c r="F1717" s="5" t="s">
        <v>7055</v>
      </c>
      <c r="G1717" s="5" t="s">
        <v>7056</v>
      </c>
      <c r="H1717" s="5" t="s">
        <v>7057</v>
      </c>
      <c r="I1717" s="6" t="s">
        <v>47</v>
      </c>
      <c r="J1717" s="6">
        <v>0</v>
      </c>
      <c r="K1717" s="6">
        <v>430000000</v>
      </c>
      <c r="L1717" s="5" t="s">
        <v>40</v>
      </c>
      <c r="M1717" s="6" t="s">
        <v>41</v>
      </c>
      <c r="N1717" s="6" t="s">
        <v>73</v>
      </c>
      <c r="O1717" s="6" t="s">
        <v>43</v>
      </c>
      <c r="P1717" s="6" t="s">
        <v>84</v>
      </c>
      <c r="Q1717" s="6" t="s">
        <v>51</v>
      </c>
      <c r="R1717" s="6" t="s">
        <v>96</v>
      </c>
      <c r="S1717" s="6" t="s">
        <v>97</v>
      </c>
      <c r="T1717" s="41">
        <v>5</v>
      </c>
      <c r="U1717" s="41">
        <v>2700</v>
      </c>
      <c r="V1717" s="41">
        <f t="shared" si="121"/>
        <v>13500</v>
      </c>
      <c r="W1717" s="41">
        <f t="shared" si="122"/>
        <v>15120.000000000002</v>
      </c>
      <c r="X1717" s="6"/>
      <c r="Y1717" s="6">
        <v>2016</v>
      </c>
      <c r="Z1717" s="42"/>
    </row>
    <row r="1718" spans="1:26" ht="51" x14ac:dyDescent="0.2">
      <c r="A1718" s="6" t="s">
        <v>7058</v>
      </c>
      <c r="B1718" s="5" t="s">
        <v>32</v>
      </c>
      <c r="C1718" s="5" t="s">
        <v>7059</v>
      </c>
      <c r="D1718" s="5" t="s">
        <v>7060</v>
      </c>
      <c r="E1718" s="5" t="s">
        <v>7061</v>
      </c>
      <c r="F1718" s="5" t="s">
        <v>7062</v>
      </c>
      <c r="G1718" s="5" t="s">
        <v>7063</v>
      </c>
      <c r="H1718" s="5" t="s">
        <v>7064</v>
      </c>
      <c r="I1718" s="6" t="s">
        <v>47</v>
      </c>
      <c r="J1718" s="6">
        <v>0</v>
      </c>
      <c r="K1718" s="6">
        <v>430000000</v>
      </c>
      <c r="L1718" s="5" t="s">
        <v>40</v>
      </c>
      <c r="M1718" s="6" t="s">
        <v>41</v>
      </c>
      <c r="N1718" s="6" t="s">
        <v>73</v>
      </c>
      <c r="O1718" s="6" t="s">
        <v>43</v>
      </c>
      <c r="P1718" s="6" t="s">
        <v>84</v>
      </c>
      <c r="Q1718" s="6" t="s">
        <v>51</v>
      </c>
      <c r="R1718" s="6" t="s">
        <v>96</v>
      </c>
      <c r="S1718" s="6" t="s">
        <v>97</v>
      </c>
      <c r="T1718" s="41">
        <v>3</v>
      </c>
      <c r="U1718" s="41">
        <v>284850</v>
      </c>
      <c r="V1718" s="41">
        <f t="shared" si="121"/>
        <v>854550</v>
      </c>
      <c r="W1718" s="41">
        <f t="shared" si="122"/>
        <v>957096.00000000012</v>
      </c>
      <c r="X1718" s="6"/>
      <c r="Y1718" s="6">
        <v>2016</v>
      </c>
      <c r="Z1718" s="42"/>
    </row>
    <row r="1719" spans="1:26" ht="51" x14ac:dyDescent="0.2">
      <c r="A1719" s="6" t="s">
        <v>7065</v>
      </c>
      <c r="B1719" s="5" t="s">
        <v>32</v>
      </c>
      <c r="C1719" s="5" t="s">
        <v>7066</v>
      </c>
      <c r="D1719" s="5" t="s">
        <v>7067</v>
      </c>
      <c r="E1719" s="5" t="s">
        <v>7068</v>
      </c>
      <c r="F1719" s="5" t="s">
        <v>7069</v>
      </c>
      <c r="G1719" s="5" t="s">
        <v>7070</v>
      </c>
      <c r="H1719" s="5" t="s">
        <v>7071</v>
      </c>
      <c r="I1719" s="6" t="s">
        <v>47</v>
      </c>
      <c r="J1719" s="6">
        <v>0</v>
      </c>
      <c r="K1719" s="6">
        <v>430000000</v>
      </c>
      <c r="L1719" s="5" t="s">
        <v>40</v>
      </c>
      <c r="M1719" s="6" t="s">
        <v>41</v>
      </c>
      <c r="N1719" s="6" t="s">
        <v>73</v>
      </c>
      <c r="O1719" s="6" t="s">
        <v>43</v>
      </c>
      <c r="P1719" s="6" t="s">
        <v>84</v>
      </c>
      <c r="Q1719" s="6" t="s">
        <v>51</v>
      </c>
      <c r="R1719" s="6" t="s">
        <v>85</v>
      </c>
      <c r="S1719" s="6" t="s">
        <v>86</v>
      </c>
      <c r="T1719" s="41">
        <v>500</v>
      </c>
      <c r="U1719" s="41">
        <v>378</v>
      </c>
      <c r="V1719" s="41">
        <f t="shared" si="121"/>
        <v>189000</v>
      </c>
      <c r="W1719" s="41">
        <f t="shared" si="122"/>
        <v>211680.00000000003</v>
      </c>
      <c r="X1719" s="6"/>
      <c r="Y1719" s="6">
        <v>2016</v>
      </c>
      <c r="Z1719" s="42"/>
    </row>
    <row r="1720" spans="1:26" ht="51" x14ac:dyDescent="0.2">
      <c r="A1720" s="6" t="s">
        <v>7072</v>
      </c>
      <c r="B1720" s="5" t="s">
        <v>32</v>
      </c>
      <c r="C1720" s="5" t="s">
        <v>7073</v>
      </c>
      <c r="D1720" s="5" t="s">
        <v>7074</v>
      </c>
      <c r="E1720" s="5" t="s">
        <v>7075</v>
      </c>
      <c r="F1720" s="5" t="s">
        <v>7076</v>
      </c>
      <c r="G1720" s="5" t="s">
        <v>7077</v>
      </c>
      <c r="H1720" s="5" t="s">
        <v>7078</v>
      </c>
      <c r="I1720" s="6" t="s">
        <v>60</v>
      </c>
      <c r="J1720" s="6">
        <v>0</v>
      </c>
      <c r="K1720" s="6">
        <v>430000000</v>
      </c>
      <c r="L1720" s="5" t="s">
        <v>40</v>
      </c>
      <c r="M1720" s="6" t="s">
        <v>41</v>
      </c>
      <c r="N1720" s="6" t="s">
        <v>73</v>
      </c>
      <c r="O1720" s="6" t="s">
        <v>43</v>
      </c>
      <c r="P1720" s="6" t="s">
        <v>84</v>
      </c>
      <c r="Q1720" s="6" t="s">
        <v>51</v>
      </c>
      <c r="R1720" s="6" t="s">
        <v>96</v>
      </c>
      <c r="S1720" s="6" t="s">
        <v>97</v>
      </c>
      <c r="T1720" s="41">
        <v>20</v>
      </c>
      <c r="U1720" s="41">
        <v>33750</v>
      </c>
      <c r="V1720" s="41">
        <f t="shared" si="121"/>
        <v>675000</v>
      </c>
      <c r="W1720" s="41">
        <f t="shared" si="122"/>
        <v>756000.00000000012</v>
      </c>
      <c r="X1720" s="6"/>
      <c r="Y1720" s="6">
        <v>2016</v>
      </c>
      <c r="Z1720" s="42"/>
    </row>
    <row r="1721" spans="1:26" ht="51" x14ac:dyDescent="0.2">
      <c r="A1721" s="6" t="s">
        <v>7079</v>
      </c>
      <c r="B1721" s="5" t="s">
        <v>32</v>
      </c>
      <c r="C1721" s="5" t="s">
        <v>7080</v>
      </c>
      <c r="D1721" s="5" t="s">
        <v>7081</v>
      </c>
      <c r="E1721" s="5" t="s">
        <v>7082</v>
      </c>
      <c r="F1721" s="5" t="s">
        <v>7083</v>
      </c>
      <c r="G1721" s="5" t="s">
        <v>7084</v>
      </c>
      <c r="H1721" s="5" t="s">
        <v>7085</v>
      </c>
      <c r="I1721" s="6" t="s">
        <v>60</v>
      </c>
      <c r="J1721" s="6">
        <v>0</v>
      </c>
      <c r="K1721" s="6">
        <v>430000000</v>
      </c>
      <c r="L1721" s="5" t="s">
        <v>40</v>
      </c>
      <c r="M1721" s="6" t="s">
        <v>41</v>
      </c>
      <c r="N1721" s="6" t="s">
        <v>73</v>
      </c>
      <c r="O1721" s="6" t="s">
        <v>43</v>
      </c>
      <c r="P1721" s="6" t="s">
        <v>84</v>
      </c>
      <c r="Q1721" s="6" t="s">
        <v>51</v>
      </c>
      <c r="R1721" s="6" t="s">
        <v>96</v>
      </c>
      <c r="S1721" s="6" t="s">
        <v>97</v>
      </c>
      <c r="T1721" s="41">
        <v>3</v>
      </c>
      <c r="U1721" s="41">
        <v>14850</v>
      </c>
      <c r="V1721" s="41">
        <f t="shared" si="121"/>
        <v>44550</v>
      </c>
      <c r="W1721" s="41">
        <f t="shared" si="122"/>
        <v>49896.000000000007</v>
      </c>
      <c r="X1721" s="6"/>
      <c r="Y1721" s="6">
        <v>2016</v>
      </c>
      <c r="Z1721" s="42"/>
    </row>
    <row r="1722" spans="1:26" ht="114.75" x14ac:dyDescent="0.2">
      <c r="A1722" s="6" t="s">
        <v>7086</v>
      </c>
      <c r="B1722" s="5" t="s">
        <v>32</v>
      </c>
      <c r="C1722" s="5" t="s">
        <v>7087</v>
      </c>
      <c r="D1722" s="5" t="s">
        <v>7088</v>
      </c>
      <c r="E1722" s="5" t="s">
        <v>7089</v>
      </c>
      <c r="F1722" s="5" t="s">
        <v>7090</v>
      </c>
      <c r="G1722" s="5" t="s">
        <v>7091</v>
      </c>
      <c r="H1722" s="5" t="s">
        <v>7092</v>
      </c>
      <c r="I1722" s="6" t="s">
        <v>47</v>
      </c>
      <c r="J1722" s="6">
        <v>70</v>
      </c>
      <c r="K1722" s="6">
        <v>430000000</v>
      </c>
      <c r="L1722" s="5" t="s">
        <v>40</v>
      </c>
      <c r="M1722" s="6" t="s">
        <v>94</v>
      </c>
      <c r="N1722" s="6" t="s">
        <v>73</v>
      </c>
      <c r="O1722" s="6" t="s">
        <v>43</v>
      </c>
      <c r="P1722" s="6" t="s">
        <v>84</v>
      </c>
      <c r="Q1722" s="6" t="s">
        <v>45</v>
      </c>
      <c r="R1722" s="6" t="s">
        <v>96</v>
      </c>
      <c r="S1722" s="6" t="s">
        <v>97</v>
      </c>
      <c r="T1722" s="41">
        <v>1</v>
      </c>
      <c r="U1722" s="41">
        <v>2565000</v>
      </c>
      <c r="V1722" s="41"/>
      <c r="W1722" s="41"/>
      <c r="X1722" s="6" t="s">
        <v>47</v>
      </c>
      <c r="Y1722" s="6">
        <v>2016</v>
      </c>
      <c r="Z1722" s="5"/>
    </row>
    <row r="1723" spans="1:26" ht="114.75" x14ac:dyDescent="0.2">
      <c r="A1723" s="6" t="s">
        <v>7093</v>
      </c>
      <c r="B1723" s="5" t="s">
        <v>32</v>
      </c>
      <c r="C1723" s="5" t="s">
        <v>7087</v>
      </c>
      <c r="D1723" s="5" t="s">
        <v>7088</v>
      </c>
      <c r="E1723" s="5" t="s">
        <v>7089</v>
      </c>
      <c r="F1723" s="5" t="s">
        <v>7090</v>
      </c>
      <c r="G1723" s="5" t="s">
        <v>7091</v>
      </c>
      <c r="H1723" s="5" t="s">
        <v>7092</v>
      </c>
      <c r="I1723" s="6" t="s">
        <v>47</v>
      </c>
      <c r="J1723" s="6">
        <v>0</v>
      </c>
      <c r="K1723" s="6">
        <v>430000000</v>
      </c>
      <c r="L1723" s="5" t="s">
        <v>40</v>
      </c>
      <c r="M1723" s="6" t="s">
        <v>94</v>
      </c>
      <c r="N1723" s="6" t="s">
        <v>73</v>
      </c>
      <c r="O1723" s="6" t="s">
        <v>43</v>
      </c>
      <c r="P1723" s="6" t="s">
        <v>84</v>
      </c>
      <c r="Q1723" s="6" t="s">
        <v>51</v>
      </c>
      <c r="R1723" s="6" t="s">
        <v>96</v>
      </c>
      <c r="S1723" s="6" t="s">
        <v>97</v>
      </c>
      <c r="T1723" s="41">
        <v>1</v>
      </c>
      <c r="U1723" s="41">
        <v>2565000</v>
      </c>
      <c r="V1723" s="41"/>
      <c r="W1723" s="41"/>
      <c r="X1723" s="6"/>
      <c r="Y1723" s="6">
        <v>2016</v>
      </c>
      <c r="Z1723" s="6" t="s">
        <v>7094</v>
      </c>
    </row>
    <row r="1724" spans="1:26" ht="114.75" x14ac:dyDescent="0.2">
      <c r="A1724" s="6" t="s">
        <v>7095</v>
      </c>
      <c r="B1724" s="5" t="s">
        <v>32</v>
      </c>
      <c r="C1724" s="5" t="s">
        <v>7087</v>
      </c>
      <c r="D1724" s="5" t="s">
        <v>7088</v>
      </c>
      <c r="E1724" s="5" t="s">
        <v>7089</v>
      </c>
      <c r="F1724" s="5" t="s">
        <v>7090</v>
      </c>
      <c r="G1724" s="5" t="s">
        <v>7091</v>
      </c>
      <c r="H1724" s="5" t="s">
        <v>7092</v>
      </c>
      <c r="I1724" s="6" t="s">
        <v>47</v>
      </c>
      <c r="J1724" s="6">
        <v>65</v>
      </c>
      <c r="K1724" s="6">
        <v>430000000</v>
      </c>
      <c r="L1724" s="5" t="s">
        <v>40</v>
      </c>
      <c r="M1724" s="6" t="s">
        <v>94</v>
      </c>
      <c r="N1724" s="6" t="s">
        <v>73</v>
      </c>
      <c r="O1724" s="6" t="s">
        <v>43</v>
      </c>
      <c r="P1724" s="6" t="s">
        <v>84</v>
      </c>
      <c r="Q1724" s="6" t="s">
        <v>45</v>
      </c>
      <c r="R1724" s="6" t="s">
        <v>96</v>
      </c>
      <c r="S1724" s="6" t="s">
        <v>97</v>
      </c>
      <c r="T1724" s="41">
        <v>1</v>
      </c>
      <c r="U1724" s="41">
        <v>2565000</v>
      </c>
      <c r="V1724" s="41">
        <f t="shared" ref="V1724:V1736" si="123">T1724*U1724</f>
        <v>2565000</v>
      </c>
      <c r="W1724" s="41">
        <f t="shared" ref="W1724:W1736" si="124">V1724*1.12</f>
        <v>2872800.0000000005</v>
      </c>
      <c r="X1724" s="6" t="s">
        <v>47</v>
      </c>
      <c r="Y1724" s="6">
        <v>2016</v>
      </c>
      <c r="Z1724" s="6" t="s">
        <v>7094</v>
      </c>
    </row>
    <row r="1725" spans="1:26" ht="216.75" x14ac:dyDescent="0.2">
      <c r="A1725" s="6" t="s">
        <v>7096</v>
      </c>
      <c r="B1725" s="5" t="s">
        <v>32</v>
      </c>
      <c r="C1725" s="5" t="s">
        <v>7097</v>
      </c>
      <c r="D1725" s="5" t="s">
        <v>7098</v>
      </c>
      <c r="E1725" s="5" t="s">
        <v>7099</v>
      </c>
      <c r="F1725" s="5" t="s">
        <v>7100</v>
      </c>
      <c r="G1725" s="5" t="s">
        <v>7101</v>
      </c>
      <c r="H1725" s="5" t="s">
        <v>7102</v>
      </c>
      <c r="I1725" s="6" t="s">
        <v>39</v>
      </c>
      <c r="J1725" s="6">
        <v>0</v>
      </c>
      <c r="K1725" s="6">
        <v>430000000</v>
      </c>
      <c r="L1725" s="5" t="s">
        <v>40</v>
      </c>
      <c r="M1725" s="6" t="s">
        <v>94</v>
      </c>
      <c r="N1725" s="6" t="s">
        <v>73</v>
      </c>
      <c r="O1725" s="6" t="s">
        <v>43</v>
      </c>
      <c r="P1725" s="6" t="s">
        <v>84</v>
      </c>
      <c r="Q1725" s="6" t="s">
        <v>51</v>
      </c>
      <c r="R1725" s="6" t="s">
        <v>96</v>
      </c>
      <c r="S1725" s="6" t="s">
        <v>97</v>
      </c>
      <c r="T1725" s="41">
        <v>1</v>
      </c>
      <c r="U1725" s="41">
        <v>405000</v>
      </c>
      <c r="V1725" s="41">
        <f t="shared" si="123"/>
        <v>405000</v>
      </c>
      <c r="W1725" s="41">
        <f t="shared" si="124"/>
        <v>453600.00000000006</v>
      </c>
      <c r="X1725" s="6"/>
      <c r="Y1725" s="6">
        <v>2016</v>
      </c>
      <c r="Z1725" s="42"/>
    </row>
    <row r="1726" spans="1:26" ht="51" x14ac:dyDescent="0.2">
      <c r="A1726" s="6" t="s">
        <v>7103</v>
      </c>
      <c r="B1726" s="5" t="s">
        <v>32</v>
      </c>
      <c r="C1726" s="5" t="s">
        <v>7104</v>
      </c>
      <c r="D1726" s="5" t="s">
        <v>1697</v>
      </c>
      <c r="E1726" s="5" t="s">
        <v>7105</v>
      </c>
      <c r="F1726" s="5" t="s">
        <v>7106</v>
      </c>
      <c r="G1726" s="5" t="s">
        <v>7107</v>
      </c>
      <c r="H1726" s="5" t="s">
        <v>7108</v>
      </c>
      <c r="I1726" s="6" t="s">
        <v>47</v>
      </c>
      <c r="J1726" s="6">
        <v>0</v>
      </c>
      <c r="K1726" s="6">
        <v>430000000</v>
      </c>
      <c r="L1726" s="5" t="s">
        <v>40</v>
      </c>
      <c r="M1726" s="6" t="s">
        <v>41</v>
      </c>
      <c r="N1726" s="6" t="s">
        <v>73</v>
      </c>
      <c r="O1726" s="6" t="s">
        <v>43</v>
      </c>
      <c r="P1726" s="6" t="s">
        <v>84</v>
      </c>
      <c r="Q1726" s="6" t="s">
        <v>51</v>
      </c>
      <c r="R1726" s="6" t="s">
        <v>75</v>
      </c>
      <c r="S1726" s="6" t="s">
        <v>76</v>
      </c>
      <c r="T1726" s="41">
        <v>4</v>
      </c>
      <c r="U1726" s="41">
        <v>33750</v>
      </c>
      <c r="V1726" s="41">
        <f t="shared" si="123"/>
        <v>135000</v>
      </c>
      <c r="W1726" s="41">
        <f t="shared" si="124"/>
        <v>151200</v>
      </c>
      <c r="X1726" s="6"/>
      <c r="Y1726" s="6">
        <v>2016</v>
      </c>
      <c r="Z1726" s="42"/>
    </row>
    <row r="1727" spans="1:26" ht="51" x14ac:dyDescent="0.2">
      <c r="A1727" s="6" t="s">
        <v>7109</v>
      </c>
      <c r="B1727" s="5" t="s">
        <v>32</v>
      </c>
      <c r="C1727" s="5" t="s">
        <v>4960</v>
      </c>
      <c r="D1727" s="5" t="s">
        <v>4961</v>
      </c>
      <c r="E1727" s="5" t="s">
        <v>4966</v>
      </c>
      <c r="F1727" s="5" t="s">
        <v>4962</v>
      </c>
      <c r="G1727" s="5" t="s">
        <v>4966</v>
      </c>
      <c r="H1727" s="5" t="s">
        <v>7110</v>
      </c>
      <c r="I1727" s="6" t="s">
        <v>47</v>
      </c>
      <c r="J1727" s="6">
        <v>0</v>
      </c>
      <c r="K1727" s="6">
        <v>430000000</v>
      </c>
      <c r="L1727" s="5" t="s">
        <v>40</v>
      </c>
      <c r="M1727" s="6" t="s">
        <v>41</v>
      </c>
      <c r="N1727" s="6" t="s">
        <v>73</v>
      </c>
      <c r="O1727" s="6" t="s">
        <v>43</v>
      </c>
      <c r="P1727" s="6" t="s">
        <v>84</v>
      </c>
      <c r="Q1727" s="6" t="s">
        <v>51</v>
      </c>
      <c r="R1727" s="6">
        <v>704</v>
      </c>
      <c r="S1727" s="6" t="s">
        <v>62</v>
      </c>
      <c r="T1727" s="41">
        <v>4</v>
      </c>
      <c r="U1727" s="41">
        <v>6750</v>
      </c>
      <c r="V1727" s="41">
        <f t="shared" si="123"/>
        <v>27000</v>
      </c>
      <c r="W1727" s="41">
        <f t="shared" si="124"/>
        <v>30240.000000000004</v>
      </c>
      <c r="X1727" s="6"/>
      <c r="Y1727" s="6">
        <v>2016</v>
      </c>
      <c r="Z1727" s="42"/>
    </row>
    <row r="1728" spans="1:26" ht="51" x14ac:dyDescent="0.2">
      <c r="A1728" s="6" t="s">
        <v>7111</v>
      </c>
      <c r="B1728" s="5" t="s">
        <v>32</v>
      </c>
      <c r="C1728" s="5" t="s">
        <v>7112</v>
      </c>
      <c r="D1728" s="5" t="s">
        <v>7113</v>
      </c>
      <c r="E1728" s="5" t="s">
        <v>7114</v>
      </c>
      <c r="F1728" s="5" t="s">
        <v>7115</v>
      </c>
      <c r="G1728" s="5" t="s">
        <v>7116</v>
      </c>
      <c r="H1728" s="5" t="s">
        <v>7117</v>
      </c>
      <c r="I1728" s="6" t="s">
        <v>47</v>
      </c>
      <c r="J1728" s="6">
        <v>0</v>
      </c>
      <c r="K1728" s="6">
        <v>430000000</v>
      </c>
      <c r="L1728" s="5" t="s">
        <v>40</v>
      </c>
      <c r="M1728" s="6" t="s">
        <v>41</v>
      </c>
      <c r="N1728" s="6" t="s">
        <v>73</v>
      </c>
      <c r="O1728" s="6" t="s">
        <v>43</v>
      </c>
      <c r="P1728" s="6" t="s">
        <v>84</v>
      </c>
      <c r="Q1728" s="6" t="s">
        <v>51</v>
      </c>
      <c r="R1728" s="6" t="s">
        <v>96</v>
      </c>
      <c r="S1728" s="6" t="s">
        <v>97</v>
      </c>
      <c r="T1728" s="41">
        <v>20</v>
      </c>
      <c r="U1728" s="41">
        <v>1350</v>
      </c>
      <c r="V1728" s="41">
        <f t="shared" si="123"/>
        <v>27000</v>
      </c>
      <c r="W1728" s="41">
        <f t="shared" si="124"/>
        <v>30240.000000000004</v>
      </c>
      <c r="X1728" s="6"/>
      <c r="Y1728" s="6">
        <v>2016</v>
      </c>
      <c r="Z1728" s="42"/>
    </row>
    <row r="1729" spans="1:26" ht="51" x14ac:dyDescent="0.2">
      <c r="A1729" s="6" t="s">
        <v>7118</v>
      </c>
      <c r="B1729" s="5" t="s">
        <v>32</v>
      </c>
      <c r="C1729" s="5" t="s">
        <v>7119</v>
      </c>
      <c r="D1729" s="5" t="s">
        <v>5778</v>
      </c>
      <c r="E1729" s="5" t="s">
        <v>7120</v>
      </c>
      <c r="F1729" s="5" t="s">
        <v>7121</v>
      </c>
      <c r="G1729" s="5" t="s">
        <v>7120</v>
      </c>
      <c r="H1729" s="5" t="s">
        <v>7122</v>
      </c>
      <c r="I1729" s="6" t="s">
        <v>60</v>
      </c>
      <c r="J1729" s="6">
        <v>0</v>
      </c>
      <c r="K1729" s="6">
        <v>430000000</v>
      </c>
      <c r="L1729" s="5" t="s">
        <v>40</v>
      </c>
      <c r="M1729" s="6" t="s">
        <v>94</v>
      </c>
      <c r="N1729" s="6" t="s">
        <v>73</v>
      </c>
      <c r="O1729" s="6" t="s">
        <v>43</v>
      </c>
      <c r="P1729" s="6" t="s">
        <v>84</v>
      </c>
      <c r="Q1729" s="6" t="s">
        <v>51</v>
      </c>
      <c r="R1729" s="6" t="s">
        <v>75</v>
      </c>
      <c r="S1729" s="6" t="s">
        <v>76</v>
      </c>
      <c r="T1729" s="41">
        <v>5</v>
      </c>
      <c r="U1729" s="41">
        <v>5400</v>
      </c>
      <c r="V1729" s="41">
        <f t="shared" si="123"/>
        <v>27000</v>
      </c>
      <c r="W1729" s="41">
        <f t="shared" si="124"/>
        <v>30240.000000000004</v>
      </c>
      <c r="X1729" s="6"/>
      <c r="Y1729" s="6">
        <v>2016</v>
      </c>
      <c r="Z1729" s="42"/>
    </row>
    <row r="1730" spans="1:26" ht="51" x14ac:dyDescent="0.2">
      <c r="A1730" s="6" t="s">
        <v>7123</v>
      </c>
      <c r="B1730" s="5" t="s">
        <v>32</v>
      </c>
      <c r="C1730" s="5" t="s">
        <v>7124</v>
      </c>
      <c r="D1730" s="5" t="s">
        <v>5058</v>
      </c>
      <c r="E1730" s="5" t="s">
        <v>7125</v>
      </c>
      <c r="F1730" s="5" t="s">
        <v>7126</v>
      </c>
      <c r="G1730" s="5" t="s">
        <v>7127</v>
      </c>
      <c r="H1730" s="5" t="s">
        <v>7128</v>
      </c>
      <c r="I1730" s="6" t="s">
        <v>47</v>
      </c>
      <c r="J1730" s="6">
        <v>0</v>
      </c>
      <c r="K1730" s="6">
        <v>430000000</v>
      </c>
      <c r="L1730" s="5" t="s">
        <v>40</v>
      </c>
      <c r="M1730" s="6" t="s">
        <v>41</v>
      </c>
      <c r="N1730" s="6" t="s">
        <v>73</v>
      </c>
      <c r="O1730" s="6" t="s">
        <v>43</v>
      </c>
      <c r="P1730" s="6" t="s">
        <v>84</v>
      </c>
      <c r="Q1730" s="6" t="s">
        <v>51</v>
      </c>
      <c r="R1730" s="6">
        <v>704</v>
      </c>
      <c r="S1730" s="6" t="s">
        <v>62</v>
      </c>
      <c r="T1730" s="41">
        <v>5</v>
      </c>
      <c r="U1730" s="41">
        <v>16200</v>
      </c>
      <c r="V1730" s="41">
        <f t="shared" si="123"/>
        <v>81000</v>
      </c>
      <c r="W1730" s="41">
        <f t="shared" si="124"/>
        <v>90720.000000000015</v>
      </c>
      <c r="X1730" s="6"/>
      <c r="Y1730" s="6">
        <v>2016</v>
      </c>
      <c r="Z1730" s="42"/>
    </row>
    <row r="1731" spans="1:26" ht="63.75" x14ac:dyDescent="0.2">
      <c r="A1731" s="6" t="s">
        <v>7129</v>
      </c>
      <c r="B1731" s="5" t="s">
        <v>32</v>
      </c>
      <c r="C1731" s="5" t="s">
        <v>6388</v>
      </c>
      <c r="D1731" s="5" t="s">
        <v>1390</v>
      </c>
      <c r="E1731" s="5" t="s">
        <v>6389</v>
      </c>
      <c r="F1731" s="5" t="s">
        <v>6390</v>
      </c>
      <c r="G1731" s="5" t="s">
        <v>7130</v>
      </c>
      <c r="H1731" s="5" t="s">
        <v>7131</v>
      </c>
      <c r="I1731" s="6" t="s">
        <v>47</v>
      </c>
      <c r="J1731" s="6">
        <v>0</v>
      </c>
      <c r="K1731" s="6">
        <v>430000000</v>
      </c>
      <c r="L1731" s="5" t="s">
        <v>40</v>
      </c>
      <c r="M1731" s="6" t="s">
        <v>41</v>
      </c>
      <c r="N1731" s="6" t="s">
        <v>73</v>
      </c>
      <c r="O1731" s="6" t="s">
        <v>43</v>
      </c>
      <c r="P1731" s="6" t="s">
        <v>84</v>
      </c>
      <c r="Q1731" s="6" t="s">
        <v>51</v>
      </c>
      <c r="R1731" s="6" t="s">
        <v>85</v>
      </c>
      <c r="S1731" s="6" t="s">
        <v>86</v>
      </c>
      <c r="T1731" s="41">
        <v>500</v>
      </c>
      <c r="U1731" s="41">
        <v>2295</v>
      </c>
      <c r="V1731" s="41">
        <f t="shared" si="123"/>
        <v>1147500</v>
      </c>
      <c r="W1731" s="41">
        <f t="shared" si="124"/>
        <v>1285200.0000000002</v>
      </c>
      <c r="X1731" s="6"/>
      <c r="Y1731" s="6">
        <v>2016</v>
      </c>
      <c r="Z1731" s="42"/>
    </row>
    <row r="1732" spans="1:26" ht="63.75" x14ac:dyDescent="0.2">
      <c r="A1732" s="6" t="s">
        <v>7132</v>
      </c>
      <c r="B1732" s="5" t="s">
        <v>32</v>
      </c>
      <c r="C1732" s="5" t="s">
        <v>6388</v>
      </c>
      <c r="D1732" s="5" t="s">
        <v>1390</v>
      </c>
      <c r="E1732" s="5" t="s">
        <v>6389</v>
      </c>
      <c r="F1732" s="5" t="s">
        <v>6390</v>
      </c>
      <c r="G1732" s="5" t="s">
        <v>7133</v>
      </c>
      <c r="H1732" s="5" t="s">
        <v>7134</v>
      </c>
      <c r="I1732" s="6" t="s">
        <v>47</v>
      </c>
      <c r="J1732" s="6">
        <v>0</v>
      </c>
      <c r="K1732" s="6">
        <v>430000000</v>
      </c>
      <c r="L1732" s="5" t="s">
        <v>40</v>
      </c>
      <c r="M1732" s="6" t="s">
        <v>41</v>
      </c>
      <c r="N1732" s="6" t="s">
        <v>73</v>
      </c>
      <c r="O1732" s="6" t="s">
        <v>43</v>
      </c>
      <c r="P1732" s="6" t="s">
        <v>84</v>
      </c>
      <c r="Q1732" s="6" t="s">
        <v>51</v>
      </c>
      <c r="R1732" s="6" t="s">
        <v>85</v>
      </c>
      <c r="S1732" s="6" t="s">
        <v>86</v>
      </c>
      <c r="T1732" s="41">
        <v>300</v>
      </c>
      <c r="U1732" s="41">
        <v>2835</v>
      </c>
      <c r="V1732" s="41">
        <f t="shared" si="123"/>
        <v>850500</v>
      </c>
      <c r="W1732" s="41">
        <f t="shared" si="124"/>
        <v>952560.00000000012</v>
      </c>
      <c r="X1732" s="6"/>
      <c r="Y1732" s="6">
        <v>2016</v>
      </c>
      <c r="Z1732" s="42"/>
    </row>
    <row r="1733" spans="1:26" ht="63.75" x14ac:dyDescent="0.2">
      <c r="A1733" s="6" t="s">
        <v>7135</v>
      </c>
      <c r="B1733" s="5" t="s">
        <v>32</v>
      </c>
      <c r="C1733" s="5" t="s">
        <v>6388</v>
      </c>
      <c r="D1733" s="5" t="s">
        <v>1390</v>
      </c>
      <c r="E1733" s="5" t="s">
        <v>6389</v>
      </c>
      <c r="F1733" s="5" t="s">
        <v>6390</v>
      </c>
      <c r="G1733" s="5" t="s">
        <v>7136</v>
      </c>
      <c r="H1733" s="5" t="s">
        <v>7137</v>
      </c>
      <c r="I1733" s="6" t="s">
        <v>47</v>
      </c>
      <c r="J1733" s="6">
        <v>0</v>
      </c>
      <c r="K1733" s="6">
        <v>430000000</v>
      </c>
      <c r="L1733" s="5" t="s">
        <v>40</v>
      </c>
      <c r="M1733" s="6" t="s">
        <v>41</v>
      </c>
      <c r="N1733" s="6" t="s">
        <v>73</v>
      </c>
      <c r="O1733" s="6" t="s">
        <v>43</v>
      </c>
      <c r="P1733" s="6" t="s">
        <v>84</v>
      </c>
      <c r="Q1733" s="6" t="s">
        <v>51</v>
      </c>
      <c r="R1733" s="6" t="s">
        <v>85</v>
      </c>
      <c r="S1733" s="6" t="s">
        <v>86</v>
      </c>
      <c r="T1733" s="41">
        <v>300</v>
      </c>
      <c r="U1733" s="41">
        <v>3375</v>
      </c>
      <c r="V1733" s="41">
        <f t="shared" si="123"/>
        <v>1012500</v>
      </c>
      <c r="W1733" s="41">
        <f t="shared" si="124"/>
        <v>1134000</v>
      </c>
      <c r="X1733" s="6"/>
      <c r="Y1733" s="6">
        <v>2016</v>
      </c>
      <c r="Z1733" s="42"/>
    </row>
    <row r="1734" spans="1:26" ht="63.75" x14ac:dyDescent="0.2">
      <c r="A1734" s="6" t="s">
        <v>7138</v>
      </c>
      <c r="B1734" s="5" t="s">
        <v>32</v>
      </c>
      <c r="C1734" s="5" t="s">
        <v>6388</v>
      </c>
      <c r="D1734" s="5" t="s">
        <v>1390</v>
      </c>
      <c r="E1734" s="5" t="s">
        <v>6389</v>
      </c>
      <c r="F1734" s="5" t="s">
        <v>6390</v>
      </c>
      <c r="G1734" s="5" t="s">
        <v>7139</v>
      </c>
      <c r="H1734" s="5" t="s">
        <v>7140</v>
      </c>
      <c r="I1734" s="6" t="s">
        <v>47</v>
      </c>
      <c r="J1734" s="6">
        <v>0</v>
      </c>
      <c r="K1734" s="6">
        <v>430000000</v>
      </c>
      <c r="L1734" s="5" t="s">
        <v>40</v>
      </c>
      <c r="M1734" s="6" t="s">
        <v>41</v>
      </c>
      <c r="N1734" s="6" t="s">
        <v>73</v>
      </c>
      <c r="O1734" s="6" t="s">
        <v>43</v>
      </c>
      <c r="P1734" s="6" t="s">
        <v>84</v>
      </c>
      <c r="Q1734" s="6" t="s">
        <v>51</v>
      </c>
      <c r="R1734" s="6" t="s">
        <v>85</v>
      </c>
      <c r="S1734" s="6" t="s">
        <v>86</v>
      </c>
      <c r="T1734" s="41">
        <v>50</v>
      </c>
      <c r="U1734" s="41">
        <v>4725</v>
      </c>
      <c r="V1734" s="41">
        <f t="shared" si="123"/>
        <v>236250</v>
      </c>
      <c r="W1734" s="41">
        <f t="shared" si="124"/>
        <v>264600</v>
      </c>
      <c r="X1734" s="6"/>
      <c r="Y1734" s="6">
        <v>2016</v>
      </c>
      <c r="Z1734" s="42"/>
    </row>
    <row r="1735" spans="1:26" ht="63.75" x14ac:dyDescent="0.2">
      <c r="A1735" s="6" t="s">
        <v>7141</v>
      </c>
      <c r="B1735" s="5" t="s">
        <v>32</v>
      </c>
      <c r="C1735" s="5" t="s">
        <v>6388</v>
      </c>
      <c r="D1735" s="5" t="s">
        <v>1390</v>
      </c>
      <c r="E1735" s="5" t="s">
        <v>6389</v>
      </c>
      <c r="F1735" s="5" t="s">
        <v>6390</v>
      </c>
      <c r="G1735" s="5" t="s">
        <v>7142</v>
      </c>
      <c r="H1735" s="5" t="s">
        <v>7143</v>
      </c>
      <c r="I1735" s="6" t="s">
        <v>47</v>
      </c>
      <c r="J1735" s="6">
        <v>0</v>
      </c>
      <c r="K1735" s="6">
        <v>430000000</v>
      </c>
      <c r="L1735" s="5" t="s">
        <v>40</v>
      </c>
      <c r="M1735" s="6" t="s">
        <v>41</v>
      </c>
      <c r="N1735" s="6" t="s">
        <v>73</v>
      </c>
      <c r="O1735" s="6" t="s">
        <v>43</v>
      </c>
      <c r="P1735" s="6" t="s">
        <v>84</v>
      </c>
      <c r="Q1735" s="6" t="s">
        <v>51</v>
      </c>
      <c r="R1735" s="6" t="s">
        <v>85</v>
      </c>
      <c r="S1735" s="6" t="s">
        <v>86</v>
      </c>
      <c r="T1735" s="41">
        <v>200</v>
      </c>
      <c r="U1735" s="41">
        <v>7425</v>
      </c>
      <c r="V1735" s="41">
        <f t="shared" si="123"/>
        <v>1485000</v>
      </c>
      <c r="W1735" s="41">
        <f t="shared" si="124"/>
        <v>1663200.0000000002</v>
      </c>
      <c r="X1735" s="6"/>
      <c r="Y1735" s="6">
        <v>2016</v>
      </c>
      <c r="Z1735" s="42"/>
    </row>
    <row r="1736" spans="1:26" ht="51" x14ac:dyDescent="0.2">
      <c r="A1736" s="6" t="s">
        <v>7144</v>
      </c>
      <c r="B1736" s="5" t="s">
        <v>32</v>
      </c>
      <c r="C1736" s="5" t="s">
        <v>7145</v>
      </c>
      <c r="D1736" s="5" t="s">
        <v>7146</v>
      </c>
      <c r="E1736" s="5" t="s">
        <v>7147</v>
      </c>
      <c r="F1736" s="5" t="s">
        <v>7148</v>
      </c>
      <c r="G1736" s="5" t="s">
        <v>7149</v>
      </c>
      <c r="H1736" s="5" t="s">
        <v>7150</v>
      </c>
      <c r="I1736" s="6" t="s">
        <v>47</v>
      </c>
      <c r="J1736" s="6">
        <v>0</v>
      </c>
      <c r="K1736" s="6">
        <v>430000000</v>
      </c>
      <c r="L1736" s="5" t="s">
        <v>40</v>
      </c>
      <c r="M1736" s="6" t="s">
        <v>41</v>
      </c>
      <c r="N1736" s="6" t="s">
        <v>73</v>
      </c>
      <c r="O1736" s="6" t="s">
        <v>43</v>
      </c>
      <c r="P1736" s="6" t="s">
        <v>84</v>
      </c>
      <c r="Q1736" s="6" t="s">
        <v>51</v>
      </c>
      <c r="R1736" s="6" t="s">
        <v>96</v>
      </c>
      <c r="S1736" s="6" t="s">
        <v>97</v>
      </c>
      <c r="T1736" s="41">
        <v>1</v>
      </c>
      <c r="U1736" s="41">
        <v>67500</v>
      </c>
      <c r="V1736" s="41">
        <f t="shared" si="123"/>
        <v>67500</v>
      </c>
      <c r="W1736" s="41">
        <f t="shared" si="124"/>
        <v>75600</v>
      </c>
      <c r="X1736" s="6"/>
      <c r="Y1736" s="6">
        <v>2016</v>
      </c>
      <c r="Z1736" s="42"/>
    </row>
    <row r="1737" spans="1:26" ht="51" x14ac:dyDescent="0.2">
      <c r="A1737" s="6" t="s">
        <v>7151</v>
      </c>
      <c r="B1737" s="5" t="s">
        <v>32</v>
      </c>
      <c r="C1737" s="5" t="s">
        <v>7145</v>
      </c>
      <c r="D1737" s="5" t="s">
        <v>7146</v>
      </c>
      <c r="E1737" s="5" t="s">
        <v>7147</v>
      </c>
      <c r="F1737" s="5" t="s">
        <v>7148</v>
      </c>
      <c r="G1737" s="5" t="s">
        <v>7152</v>
      </c>
      <c r="H1737" s="5" t="s">
        <v>7153</v>
      </c>
      <c r="I1737" s="6" t="s">
        <v>47</v>
      </c>
      <c r="J1737" s="6">
        <v>0</v>
      </c>
      <c r="K1737" s="6">
        <v>430000000</v>
      </c>
      <c r="L1737" s="5" t="s">
        <v>40</v>
      </c>
      <c r="M1737" s="6" t="s">
        <v>41</v>
      </c>
      <c r="N1737" s="6" t="s">
        <v>73</v>
      </c>
      <c r="O1737" s="6" t="s">
        <v>43</v>
      </c>
      <c r="P1737" s="6" t="s">
        <v>84</v>
      </c>
      <c r="Q1737" s="6" t="s">
        <v>51</v>
      </c>
      <c r="R1737" s="6" t="s">
        <v>96</v>
      </c>
      <c r="S1737" s="6" t="s">
        <v>97</v>
      </c>
      <c r="T1737" s="41">
        <v>4</v>
      </c>
      <c r="U1737" s="41">
        <v>607500</v>
      </c>
      <c r="V1737" s="41"/>
      <c r="W1737" s="41"/>
      <c r="X1737" s="6"/>
      <c r="Y1737" s="6">
        <v>2016</v>
      </c>
      <c r="Z1737" s="6" t="s">
        <v>1629</v>
      </c>
    </row>
    <row r="1738" spans="1:26" ht="51" x14ac:dyDescent="0.2">
      <c r="A1738" s="6" t="s">
        <v>7154</v>
      </c>
      <c r="B1738" s="5" t="s">
        <v>32</v>
      </c>
      <c r="C1738" s="5" t="s">
        <v>7155</v>
      </c>
      <c r="D1738" s="5" t="s">
        <v>7156</v>
      </c>
      <c r="E1738" s="5" t="s">
        <v>1383</v>
      </c>
      <c r="F1738" s="5" t="s">
        <v>7157</v>
      </c>
      <c r="G1738" s="5" t="s">
        <v>7158</v>
      </c>
      <c r="H1738" s="5" t="s">
        <v>7159</v>
      </c>
      <c r="I1738" s="6" t="s">
        <v>47</v>
      </c>
      <c r="J1738" s="6">
        <v>0</v>
      </c>
      <c r="K1738" s="6">
        <v>430000000</v>
      </c>
      <c r="L1738" s="5" t="s">
        <v>40</v>
      </c>
      <c r="M1738" s="6" t="s">
        <v>41</v>
      </c>
      <c r="N1738" s="6" t="s">
        <v>73</v>
      </c>
      <c r="O1738" s="6" t="s">
        <v>43</v>
      </c>
      <c r="P1738" s="6" t="s">
        <v>84</v>
      </c>
      <c r="Q1738" s="6" t="s">
        <v>51</v>
      </c>
      <c r="R1738" s="6" t="s">
        <v>96</v>
      </c>
      <c r="S1738" s="6" t="s">
        <v>97</v>
      </c>
      <c r="T1738" s="41">
        <v>30</v>
      </c>
      <c r="U1738" s="41">
        <v>60750</v>
      </c>
      <c r="V1738" s="41"/>
      <c r="W1738" s="41"/>
      <c r="X1738" s="6"/>
      <c r="Y1738" s="6">
        <v>2016</v>
      </c>
      <c r="Z1738" s="5"/>
    </row>
    <row r="1739" spans="1:26" ht="51" x14ac:dyDescent="0.2">
      <c r="A1739" s="6" t="s">
        <v>7160</v>
      </c>
      <c r="B1739" s="5" t="s">
        <v>32</v>
      </c>
      <c r="C1739" s="5" t="s">
        <v>7155</v>
      </c>
      <c r="D1739" s="5" t="s">
        <v>7156</v>
      </c>
      <c r="E1739" s="5" t="s">
        <v>1383</v>
      </c>
      <c r="F1739" s="5" t="s">
        <v>7157</v>
      </c>
      <c r="G1739" s="5" t="s">
        <v>7158</v>
      </c>
      <c r="H1739" s="5" t="s">
        <v>7159</v>
      </c>
      <c r="I1739" s="6" t="s">
        <v>47</v>
      </c>
      <c r="J1739" s="6">
        <v>0</v>
      </c>
      <c r="K1739" s="6">
        <v>430000000</v>
      </c>
      <c r="L1739" s="5" t="s">
        <v>40</v>
      </c>
      <c r="M1739" s="6" t="s">
        <v>591</v>
      </c>
      <c r="N1739" s="6" t="s">
        <v>73</v>
      </c>
      <c r="O1739" s="6" t="s">
        <v>43</v>
      </c>
      <c r="P1739" s="6" t="s">
        <v>84</v>
      </c>
      <c r="Q1739" s="6" t="s">
        <v>51</v>
      </c>
      <c r="R1739" s="6" t="s">
        <v>96</v>
      </c>
      <c r="S1739" s="6" t="s">
        <v>97</v>
      </c>
      <c r="T1739" s="41">
        <v>15</v>
      </c>
      <c r="U1739" s="41">
        <v>60750</v>
      </c>
      <c r="V1739" s="41">
        <f>T1739*U1739</f>
        <v>911250</v>
      </c>
      <c r="W1739" s="41">
        <f>V1739*1.12</f>
        <v>1020600.0000000001</v>
      </c>
      <c r="X1739" s="6"/>
      <c r="Y1739" s="6">
        <v>2016</v>
      </c>
      <c r="Z1739" s="6" t="s">
        <v>592</v>
      </c>
    </row>
    <row r="1740" spans="1:26" ht="51" x14ac:dyDescent="0.2">
      <c r="A1740" s="6" t="s">
        <v>7161</v>
      </c>
      <c r="B1740" s="5" t="s">
        <v>32</v>
      </c>
      <c r="C1740" s="5" t="s">
        <v>7155</v>
      </c>
      <c r="D1740" s="5" t="s">
        <v>7156</v>
      </c>
      <c r="E1740" s="5" t="s">
        <v>1383</v>
      </c>
      <c r="F1740" s="5" t="s">
        <v>7157</v>
      </c>
      <c r="G1740" s="5" t="s">
        <v>7162</v>
      </c>
      <c r="H1740" s="5" t="s">
        <v>7163</v>
      </c>
      <c r="I1740" s="6" t="s">
        <v>47</v>
      </c>
      <c r="J1740" s="6">
        <v>0</v>
      </c>
      <c r="K1740" s="6">
        <v>430000000</v>
      </c>
      <c r="L1740" s="5" t="s">
        <v>40</v>
      </c>
      <c r="M1740" s="6" t="s">
        <v>41</v>
      </c>
      <c r="N1740" s="6" t="s">
        <v>73</v>
      </c>
      <c r="O1740" s="6" t="s">
        <v>43</v>
      </c>
      <c r="P1740" s="6" t="s">
        <v>84</v>
      </c>
      <c r="Q1740" s="6" t="s">
        <v>51</v>
      </c>
      <c r="R1740" s="6" t="s">
        <v>96</v>
      </c>
      <c r="S1740" s="6" t="s">
        <v>97</v>
      </c>
      <c r="T1740" s="41">
        <v>30</v>
      </c>
      <c r="U1740" s="41">
        <v>74250</v>
      </c>
      <c r="V1740" s="41"/>
      <c r="W1740" s="41"/>
      <c r="X1740" s="6"/>
      <c r="Y1740" s="6">
        <v>2016</v>
      </c>
      <c r="Z1740" s="5"/>
    </row>
    <row r="1741" spans="1:26" ht="51" x14ac:dyDescent="0.2">
      <c r="A1741" s="6" t="s">
        <v>7164</v>
      </c>
      <c r="B1741" s="5" t="s">
        <v>32</v>
      </c>
      <c r="C1741" s="5" t="s">
        <v>7155</v>
      </c>
      <c r="D1741" s="5" t="s">
        <v>7156</v>
      </c>
      <c r="E1741" s="5" t="s">
        <v>1383</v>
      </c>
      <c r="F1741" s="5" t="s">
        <v>7157</v>
      </c>
      <c r="G1741" s="5" t="s">
        <v>7162</v>
      </c>
      <c r="H1741" s="5" t="s">
        <v>7163</v>
      </c>
      <c r="I1741" s="6" t="s">
        <v>47</v>
      </c>
      <c r="J1741" s="6">
        <v>0</v>
      </c>
      <c r="K1741" s="6">
        <v>430000000</v>
      </c>
      <c r="L1741" s="5" t="s">
        <v>40</v>
      </c>
      <c r="M1741" s="6" t="s">
        <v>591</v>
      </c>
      <c r="N1741" s="6" t="s">
        <v>73</v>
      </c>
      <c r="O1741" s="6" t="s">
        <v>43</v>
      </c>
      <c r="P1741" s="6" t="s">
        <v>84</v>
      </c>
      <c r="Q1741" s="6" t="s">
        <v>51</v>
      </c>
      <c r="R1741" s="6" t="s">
        <v>96</v>
      </c>
      <c r="S1741" s="6" t="s">
        <v>97</v>
      </c>
      <c r="T1741" s="41">
        <v>15</v>
      </c>
      <c r="U1741" s="41">
        <v>74250</v>
      </c>
      <c r="V1741" s="41">
        <f t="shared" ref="V1741:V1760" si="125">T1741*U1741</f>
        <v>1113750</v>
      </c>
      <c r="W1741" s="41">
        <f t="shared" ref="W1741:W1760" si="126">V1741*1.12</f>
        <v>1247400.0000000002</v>
      </c>
      <c r="X1741" s="6"/>
      <c r="Y1741" s="6">
        <v>2016</v>
      </c>
      <c r="Z1741" s="6" t="s">
        <v>592</v>
      </c>
    </row>
    <row r="1742" spans="1:26" ht="51" x14ac:dyDescent="0.2">
      <c r="A1742" s="6" t="s">
        <v>7165</v>
      </c>
      <c r="B1742" s="5" t="s">
        <v>32</v>
      </c>
      <c r="C1742" s="5" t="s">
        <v>7166</v>
      </c>
      <c r="D1742" s="5" t="s">
        <v>7146</v>
      </c>
      <c r="E1742" s="5" t="s">
        <v>7167</v>
      </c>
      <c r="F1742" s="5" t="s">
        <v>7168</v>
      </c>
      <c r="G1742" s="5" t="s">
        <v>7169</v>
      </c>
      <c r="H1742" s="5" t="s">
        <v>7170</v>
      </c>
      <c r="I1742" s="6" t="s">
        <v>47</v>
      </c>
      <c r="J1742" s="6">
        <v>0</v>
      </c>
      <c r="K1742" s="6">
        <v>430000000</v>
      </c>
      <c r="L1742" s="5" t="s">
        <v>40</v>
      </c>
      <c r="M1742" s="6" t="s">
        <v>41</v>
      </c>
      <c r="N1742" s="6" t="s">
        <v>73</v>
      </c>
      <c r="O1742" s="6" t="s">
        <v>43</v>
      </c>
      <c r="P1742" s="6" t="s">
        <v>84</v>
      </c>
      <c r="Q1742" s="6" t="s">
        <v>51</v>
      </c>
      <c r="R1742" s="6" t="s">
        <v>96</v>
      </c>
      <c r="S1742" s="6" t="s">
        <v>97</v>
      </c>
      <c r="T1742" s="41">
        <v>4</v>
      </c>
      <c r="U1742" s="41">
        <v>168750</v>
      </c>
      <c r="V1742" s="41">
        <f t="shared" si="125"/>
        <v>675000</v>
      </c>
      <c r="W1742" s="41">
        <f t="shared" si="126"/>
        <v>756000.00000000012</v>
      </c>
      <c r="X1742" s="6"/>
      <c r="Y1742" s="6">
        <v>2016</v>
      </c>
      <c r="Z1742" s="42"/>
    </row>
    <row r="1743" spans="1:26" ht="51" x14ac:dyDescent="0.2">
      <c r="A1743" s="6" t="s">
        <v>7171</v>
      </c>
      <c r="B1743" s="5" t="s">
        <v>32</v>
      </c>
      <c r="C1743" s="5" t="s">
        <v>7166</v>
      </c>
      <c r="D1743" s="5" t="s">
        <v>7146</v>
      </c>
      <c r="E1743" s="5" t="s">
        <v>7172</v>
      </c>
      <c r="F1743" s="5" t="s">
        <v>7168</v>
      </c>
      <c r="G1743" s="5" t="s">
        <v>7173</v>
      </c>
      <c r="H1743" s="5" t="s">
        <v>7174</v>
      </c>
      <c r="I1743" s="6" t="s">
        <v>47</v>
      </c>
      <c r="J1743" s="6">
        <v>0</v>
      </c>
      <c r="K1743" s="6">
        <v>430000000</v>
      </c>
      <c r="L1743" s="5" t="s">
        <v>40</v>
      </c>
      <c r="M1743" s="6" t="s">
        <v>41</v>
      </c>
      <c r="N1743" s="6" t="s">
        <v>73</v>
      </c>
      <c r="O1743" s="6" t="s">
        <v>43</v>
      </c>
      <c r="P1743" s="6" t="s">
        <v>84</v>
      </c>
      <c r="Q1743" s="6" t="s">
        <v>51</v>
      </c>
      <c r="R1743" s="6" t="s">
        <v>96</v>
      </c>
      <c r="S1743" s="6" t="s">
        <v>97</v>
      </c>
      <c r="T1743" s="41">
        <v>2</v>
      </c>
      <c r="U1743" s="41">
        <v>202500</v>
      </c>
      <c r="V1743" s="41">
        <f t="shared" si="125"/>
        <v>405000</v>
      </c>
      <c r="W1743" s="41">
        <f t="shared" si="126"/>
        <v>453600.00000000006</v>
      </c>
      <c r="X1743" s="6"/>
      <c r="Y1743" s="6">
        <v>2016</v>
      </c>
      <c r="Z1743" s="42"/>
    </row>
    <row r="1744" spans="1:26" ht="51" x14ac:dyDescent="0.2">
      <c r="A1744" s="6" t="s">
        <v>7175</v>
      </c>
      <c r="B1744" s="5" t="s">
        <v>32</v>
      </c>
      <c r="C1744" s="5" t="s">
        <v>7176</v>
      </c>
      <c r="D1744" s="5" t="s">
        <v>7177</v>
      </c>
      <c r="E1744" s="5" t="s">
        <v>7178</v>
      </c>
      <c r="F1744" s="5" t="s">
        <v>7179</v>
      </c>
      <c r="G1744" s="5" t="s">
        <v>7180</v>
      </c>
      <c r="H1744" s="5" t="s">
        <v>7181</v>
      </c>
      <c r="I1744" s="6" t="s">
        <v>60</v>
      </c>
      <c r="J1744" s="6">
        <v>0</v>
      </c>
      <c r="K1744" s="6">
        <v>430000000</v>
      </c>
      <c r="L1744" s="5" t="s">
        <v>40</v>
      </c>
      <c r="M1744" s="6" t="s">
        <v>94</v>
      </c>
      <c r="N1744" s="6" t="s">
        <v>73</v>
      </c>
      <c r="O1744" s="6" t="s">
        <v>43</v>
      </c>
      <c r="P1744" s="6" t="s">
        <v>84</v>
      </c>
      <c r="Q1744" s="6" t="s">
        <v>51</v>
      </c>
      <c r="R1744" s="6" t="s">
        <v>96</v>
      </c>
      <c r="S1744" s="6" t="s">
        <v>97</v>
      </c>
      <c r="T1744" s="41">
        <v>4</v>
      </c>
      <c r="U1744" s="41">
        <v>33750</v>
      </c>
      <c r="V1744" s="41">
        <f t="shared" si="125"/>
        <v>135000</v>
      </c>
      <c r="W1744" s="41">
        <f t="shared" si="126"/>
        <v>151200</v>
      </c>
      <c r="X1744" s="6"/>
      <c r="Y1744" s="6">
        <v>2016</v>
      </c>
      <c r="Z1744" s="42"/>
    </row>
    <row r="1745" spans="1:26" ht="51" x14ac:dyDescent="0.2">
      <c r="A1745" s="6" t="s">
        <v>7182</v>
      </c>
      <c r="B1745" s="5" t="s">
        <v>32</v>
      </c>
      <c r="C1745" s="5" t="s">
        <v>7166</v>
      </c>
      <c r="D1745" s="5" t="s">
        <v>7146</v>
      </c>
      <c r="E1745" s="5" t="s">
        <v>7183</v>
      </c>
      <c r="F1745" s="5" t="s">
        <v>7168</v>
      </c>
      <c r="G1745" s="5" t="s">
        <v>7184</v>
      </c>
      <c r="H1745" s="5" t="s">
        <v>7185</v>
      </c>
      <c r="I1745" s="6" t="s">
        <v>47</v>
      </c>
      <c r="J1745" s="6">
        <v>0</v>
      </c>
      <c r="K1745" s="6">
        <v>430000000</v>
      </c>
      <c r="L1745" s="5" t="s">
        <v>40</v>
      </c>
      <c r="M1745" s="6" t="s">
        <v>41</v>
      </c>
      <c r="N1745" s="6" t="s">
        <v>73</v>
      </c>
      <c r="O1745" s="6" t="s">
        <v>43</v>
      </c>
      <c r="P1745" s="6" t="s">
        <v>84</v>
      </c>
      <c r="Q1745" s="6" t="s">
        <v>51</v>
      </c>
      <c r="R1745" s="6" t="s">
        <v>96</v>
      </c>
      <c r="S1745" s="6" t="s">
        <v>97</v>
      </c>
      <c r="T1745" s="41">
        <v>1</v>
      </c>
      <c r="U1745" s="41">
        <v>4725000</v>
      </c>
      <c r="V1745" s="41">
        <f t="shared" si="125"/>
        <v>4725000</v>
      </c>
      <c r="W1745" s="41">
        <f t="shared" si="126"/>
        <v>5292000.0000000009</v>
      </c>
      <c r="X1745" s="6"/>
      <c r="Y1745" s="6">
        <v>2016</v>
      </c>
      <c r="Z1745" s="42"/>
    </row>
    <row r="1746" spans="1:26" ht="76.5" x14ac:dyDescent="0.2">
      <c r="A1746" s="6" t="s">
        <v>7186</v>
      </c>
      <c r="B1746" s="5" t="s">
        <v>32</v>
      </c>
      <c r="C1746" s="5" t="s">
        <v>7187</v>
      </c>
      <c r="D1746" s="5" t="s">
        <v>2337</v>
      </c>
      <c r="E1746" s="5" t="s">
        <v>7188</v>
      </c>
      <c r="F1746" s="5" t="s">
        <v>7189</v>
      </c>
      <c r="G1746" s="5" t="s">
        <v>7190</v>
      </c>
      <c r="H1746" s="5" t="s">
        <v>7191</v>
      </c>
      <c r="I1746" s="6" t="s">
        <v>60</v>
      </c>
      <c r="J1746" s="6">
        <v>0</v>
      </c>
      <c r="K1746" s="6">
        <v>430000000</v>
      </c>
      <c r="L1746" s="5" t="s">
        <v>40</v>
      </c>
      <c r="M1746" s="6" t="s">
        <v>94</v>
      </c>
      <c r="N1746" s="6" t="s">
        <v>73</v>
      </c>
      <c r="O1746" s="6" t="s">
        <v>43</v>
      </c>
      <c r="P1746" s="6" t="s">
        <v>84</v>
      </c>
      <c r="Q1746" s="6" t="s">
        <v>51</v>
      </c>
      <c r="R1746" s="6" t="s">
        <v>96</v>
      </c>
      <c r="S1746" s="6" t="s">
        <v>97</v>
      </c>
      <c r="T1746" s="41">
        <v>4</v>
      </c>
      <c r="U1746" s="41">
        <v>337500</v>
      </c>
      <c r="V1746" s="41">
        <f t="shared" si="125"/>
        <v>1350000</v>
      </c>
      <c r="W1746" s="41">
        <f t="shared" si="126"/>
        <v>1512000.0000000002</v>
      </c>
      <c r="X1746" s="6"/>
      <c r="Y1746" s="6">
        <v>2016</v>
      </c>
      <c r="Z1746" s="42"/>
    </row>
    <row r="1747" spans="1:26" ht="89.25" x14ac:dyDescent="0.2">
      <c r="A1747" s="6" t="s">
        <v>7192</v>
      </c>
      <c r="B1747" s="5" t="s">
        <v>32</v>
      </c>
      <c r="C1747" s="5" t="s">
        <v>3373</v>
      </c>
      <c r="D1747" s="5" t="s">
        <v>3374</v>
      </c>
      <c r="E1747" s="5" t="s">
        <v>7193</v>
      </c>
      <c r="F1747" s="5" t="s">
        <v>3376</v>
      </c>
      <c r="G1747" s="5" t="s">
        <v>7194</v>
      </c>
      <c r="H1747" s="5" t="s">
        <v>7195</v>
      </c>
      <c r="I1747" s="6" t="s">
        <v>60</v>
      </c>
      <c r="J1747" s="6">
        <v>0</v>
      </c>
      <c r="K1747" s="6">
        <v>430000000</v>
      </c>
      <c r="L1747" s="5" t="s">
        <v>40</v>
      </c>
      <c r="M1747" s="6" t="s">
        <v>41</v>
      </c>
      <c r="N1747" s="6" t="s">
        <v>73</v>
      </c>
      <c r="O1747" s="6" t="s">
        <v>43</v>
      </c>
      <c r="P1747" s="6" t="s">
        <v>84</v>
      </c>
      <c r="Q1747" s="6" t="s">
        <v>51</v>
      </c>
      <c r="R1747" s="6" t="s">
        <v>96</v>
      </c>
      <c r="S1747" s="6" t="s">
        <v>97</v>
      </c>
      <c r="T1747" s="41">
        <v>4</v>
      </c>
      <c r="U1747" s="41">
        <v>1012500</v>
      </c>
      <c r="V1747" s="41">
        <f t="shared" si="125"/>
        <v>4050000</v>
      </c>
      <c r="W1747" s="41">
        <f t="shared" si="126"/>
        <v>4536000</v>
      </c>
      <c r="X1747" s="6"/>
      <c r="Y1747" s="6">
        <v>2016</v>
      </c>
      <c r="Z1747" s="42"/>
    </row>
    <row r="1748" spans="1:26" ht="102" x14ac:dyDescent="0.2">
      <c r="A1748" s="6" t="s">
        <v>7196</v>
      </c>
      <c r="B1748" s="5" t="s">
        <v>32</v>
      </c>
      <c r="C1748" s="5" t="s">
        <v>3631</v>
      </c>
      <c r="D1748" s="5" t="s">
        <v>893</v>
      </c>
      <c r="E1748" s="5" t="s">
        <v>7197</v>
      </c>
      <c r="F1748" s="5" t="s">
        <v>3633</v>
      </c>
      <c r="G1748" s="5" t="s">
        <v>7198</v>
      </c>
      <c r="H1748" s="5" t="s">
        <v>7199</v>
      </c>
      <c r="I1748" s="6" t="s">
        <v>47</v>
      </c>
      <c r="J1748" s="6">
        <v>0</v>
      </c>
      <c r="K1748" s="6">
        <v>430000000</v>
      </c>
      <c r="L1748" s="5" t="s">
        <v>40</v>
      </c>
      <c r="M1748" s="6" t="s">
        <v>94</v>
      </c>
      <c r="N1748" s="6" t="s">
        <v>73</v>
      </c>
      <c r="O1748" s="6" t="s">
        <v>43</v>
      </c>
      <c r="P1748" s="6" t="s">
        <v>84</v>
      </c>
      <c r="Q1748" s="6" t="s">
        <v>51</v>
      </c>
      <c r="R1748" s="6" t="s">
        <v>96</v>
      </c>
      <c r="S1748" s="6" t="s">
        <v>97</v>
      </c>
      <c r="T1748" s="41">
        <v>4</v>
      </c>
      <c r="U1748" s="41">
        <v>202500</v>
      </c>
      <c r="V1748" s="41">
        <f t="shared" si="125"/>
        <v>810000</v>
      </c>
      <c r="W1748" s="41">
        <f t="shared" si="126"/>
        <v>907200.00000000012</v>
      </c>
      <c r="X1748" s="6"/>
      <c r="Y1748" s="6">
        <v>2016</v>
      </c>
      <c r="Z1748" s="42"/>
    </row>
    <row r="1749" spans="1:26" ht="51" x14ac:dyDescent="0.2">
      <c r="A1749" s="6" t="s">
        <v>7200</v>
      </c>
      <c r="B1749" s="5" t="s">
        <v>32</v>
      </c>
      <c r="C1749" s="5" t="s">
        <v>7201</v>
      </c>
      <c r="D1749" s="5" t="s">
        <v>3037</v>
      </c>
      <c r="E1749" s="5" t="s">
        <v>7202</v>
      </c>
      <c r="F1749" s="5" t="s">
        <v>7203</v>
      </c>
      <c r="G1749" s="5" t="s">
        <v>7204</v>
      </c>
      <c r="H1749" s="5" t="s">
        <v>7205</v>
      </c>
      <c r="I1749" s="6" t="s">
        <v>60</v>
      </c>
      <c r="J1749" s="6">
        <v>0</v>
      </c>
      <c r="K1749" s="6">
        <v>430000000</v>
      </c>
      <c r="L1749" s="5" t="s">
        <v>40</v>
      </c>
      <c r="M1749" s="6" t="s">
        <v>41</v>
      </c>
      <c r="N1749" s="6" t="s">
        <v>73</v>
      </c>
      <c r="O1749" s="6" t="s">
        <v>43</v>
      </c>
      <c r="P1749" s="6" t="s">
        <v>84</v>
      </c>
      <c r="Q1749" s="6" t="s">
        <v>51</v>
      </c>
      <c r="R1749" s="6" t="s">
        <v>85</v>
      </c>
      <c r="S1749" s="6" t="s">
        <v>86</v>
      </c>
      <c r="T1749" s="41">
        <v>100</v>
      </c>
      <c r="U1749" s="41">
        <v>6750</v>
      </c>
      <c r="V1749" s="41">
        <f t="shared" si="125"/>
        <v>675000</v>
      </c>
      <c r="W1749" s="41">
        <f t="shared" si="126"/>
        <v>756000.00000000012</v>
      </c>
      <c r="X1749" s="6"/>
      <c r="Y1749" s="6">
        <v>2016</v>
      </c>
      <c r="Z1749" s="42"/>
    </row>
    <row r="1750" spans="1:26" ht="51" x14ac:dyDescent="0.2">
      <c r="A1750" s="6" t="s">
        <v>7206</v>
      </c>
      <c r="B1750" s="5" t="s">
        <v>32</v>
      </c>
      <c r="C1750" s="5" t="s">
        <v>584</v>
      </c>
      <c r="D1750" s="5" t="s">
        <v>585</v>
      </c>
      <c r="E1750" s="5" t="s">
        <v>3571</v>
      </c>
      <c r="F1750" s="5" t="s">
        <v>587</v>
      </c>
      <c r="G1750" s="5" t="s">
        <v>7207</v>
      </c>
      <c r="H1750" s="5" t="s">
        <v>7208</v>
      </c>
      <c r="I1750" s="6" t="s">
        <v>47</v>
      </c>
      <c r="J1750" s="6">
        <v>0</v>
      </c>
      <c r="K1750" s="6">
        <v>430000000</v>
      </c>
      <c r="L1750" s="5" t="s">
        <v>40</v>
      </c>
      <c r="M1750" s="6" t="s">
        <v>94</v>
      </c>
      <c r="N1750" s="6" t="s">
        <v>73</v>
      </c>
      <c r="O1750" s="6" t="s">
        <v>43</v>
      </c>
      <c r="P1750" s="6" t="s">
        <v>84</v>
      </c>
      <c r="Q1750" s="6" t="s">
        <v>51</v>
      </c>
      <c r="R1750" s="6" t="s">
        <v>96</v>
      </c>
      <c r="S1750" s="6" t="s">
        <v>97</v>
      </c>
      <c r="T1750" s="41">
        <v>2</v>
      </c>
      <c r="U1750" s="41">
        <v>256500</v>
      </c>
      <c r="V1750" s="41">
        <f t="shared" si="125"/>
        <v>513000</v>
      </c>
      <c r="W1750" s="41">
        <f t="shared" si="126"/>
        <v>574560</v>
      </c>
      <c r="X1750" s="6"/>
      <c r="Y1750" s="6">
        <v>2016</v>
      </c>
      <c r="Z1750" s="42"/>
    </row>
    <row r="1751" spans="1:26" ht="51" x14ac:dyDescent="0.2">
      <c r="A1751" s="6" t="s">
        <v>7209</v>
      </c>
      <c r="B1751" s="5" t="s">
        <v>32</v>
      </c>
      <c r="C1751" s="5" t="s">
        <v>3565</v>
      </c>
      <c r="D1751" s="5" t="s">
        <v>2304</v>
      </c>
      <c r="E1751" s="5" t="s">
        <v>7210</v>
      </c>
      <c r="F1751" s="5" t="s">
        <v>3567</v>
      </c>
      <c r="G1751" s="5" t="s">
        <v>7211</v>
      </c>
      <c r="H1751" s="5" t="s">
        <v>7212</v>
      </c>
      <c r="I1751" s="6" t="s">
        <v>60</v>
      </c>
      <c r="J1751" s="6">
        <v>0</v>
      </c>
      <c r="K1751" s="6">
        <v>430000000</v>
      </c>
      <c r="L1751" s="5" t="s">
        <v>40</v>
      </c>
      <c r="M1751" s="6" t="s">
        <v>41</v>
      </c>
      <c r="N1751" s="6" t="s">
        <v>73</v>
      </c>
      <c r="O1751" s="6" t="s">
        <v>43</v>
      </c>
      <c r="P1751" s="6" t="s">
        <v>84</v>
      </c>
      <c r="Q1751" s="6" t="s">
        <v>51</v>
      </c>
      <c r="R1751" s="6" t="s">
        <v>96</v>
      </c>
      <c r="S1751" s="6" t="s">
        <v>97</v>
      </c>
      <c r="T1751" s="41">
        <v>1</v>
      </c>
      <c r="U1751" s="41">
        <v>447862.5</v>
      </c>
      <c r="V1751" s="41">
        <f t="shared" si="125"/>
        <v>447862.5</v>
      </c>
      <c r="W1751" s="41">
        <f t="shared" si="126"/>
        <v>501606.00000000006</v>
      </c>
      <c r="X1751" s="6"/>
      <c r="Y1751" s="6">
        <v>2016</v>
      </c>
      <c r="Z1751" s="42"/>
    </row>
    <row r="1752" spans="1:26" ht="51" x14ac:dyDescent="0.2">
      <c r="A1752" s="6" t="s">
        <v>7213</v>
      </c>
      <c r="B1752" s="5" t="s">
        <v>32</v>
      </c>
      <c r="C1752" s="5" t="s">
        <v>3397</v>
      </c>
      <c r="D1752" s="5" t="s">
        <v>2337</v>
      </c>
      <c r="E1752" s="5" t="s">
        <v>2338</v>
      </c>
      <c r="F1752" s="5" t="s">
        <v>3399</v>
      </c>
      <c r="G1752" s="5" t="s">
        <v>7214</v>
      </c>
      <c r="H1752" s="5" t="s">
        <v>7215</v>
      </c>
      <c r="I1752" s="6" t="s">
        <v>60</v>
      </c>
      <c r="J1752" s="6">
        <v>0</v>
      </c>
      <c r="K1752" s="6">
        <v>430000000</v>
      </c>
      <c r="L1752" s="5" t="s">
        <v>40</v>
      </c>
      <c r="M1752" s="6" t="s">
        <v>94</v>
      </c>
      <c r="N1752" s="6" t="s">
        <v>73</v>
      </c>
      <c r="O1752" s="6" t="s">
        <v>43</v>
      </c>
      <c r="P1752" s="6" t="s">
        <v>84</v>
      </c>
      <c r="Q1752" s="6" t="s">
        <v>51</v>
      </c>
      <c r="R1752" s="6" t="s">
        <v>96</v>
      </c>
      <c r="S1752" s="6" t="s">
        <v>97</v>
      </c>
      <c r="T1752" s="41">
        <v>4</v>
      </c>
      <c r="U1752" s="41">
        <v>13500</v>
      </c>
      <c r="V1752" s="41">
        <f t="shared" si="125"/>
        <v>54000</v>
      </c>
      <c r="W1752" s="41">
        <f t="shared" si="126"/>
        <v>60480.000000000007</v>
      </c>
      <c r="X1752" s="6"/>
      <c r="Y1752" s="6">
        <v>2016</v>
      </c>
      <c r="Z1752" s="42"/>
    </row>
    <row r="1753" spans="1:26" ht="102" x14ac:dyDescent="0.2">
      <c r="A1753" s="6" t="s">
        <v>7216</v>
      </c>
      <c r="B1753" s="5" t="s">
        <v>32</v>
      </c>
      <c r="C1753" s="5" t="s">
        <v>7217</v>
      </c>
      <c r="D1753" s="5" t="s">
        <v>2304</v>
      </c>
      <c r="E1753" s="5" t="s">
        <v>7218</v>
      </c>
      <c r="F1753" s="5" t="s">
        <v>7219</v>
      </c>
      <c r="G1753" s="5" t="s">
        <v>7220</v>
      </c>
      <c r="H1753" s="5" t="s">
        <v>7221</v>
      </c>
      <c r="I1753" s="6" t="s">
        <v>47</v>
      </c>
      <c r="J1753" s="6">
        <v>0</v>
      </c>
      <c r="K1753" s="6">
        <v>430000000</v>
      </c>
      <c r="L1753" s="5" t="s">
        <v>40</v>
      </c>
      <c r="M1753" s="6" t="s">
        <v>41</v>
      </c>
      <c r="N1753" s="6" t="s">
        <v>73</v>
      </c>
      <c r="O1753" s="6" t="s">
        <v>43</v>
      </c>
      <c r="P1753" s="6" t="s">
        <v>84</v>
      </c>
      <c r="Q1753" s="6" t="s">
        <v>51</v>
      </c>
      <c r="R1753" s="6" t="s">
        <v>96</v>
      </c>
      <c r="S1753" s="6" t="s">
        <v>97</v>
      </c>
      <c r="T1753" s="41">
        <v>2</v>
      </c>
      <c r="U1753" s="41">
        <v>128250</v>
      </c>
      <c r="V1753" s="41">
        <f t="shared" si="125"/>
        <v>256500</v>
      </c>
      <c r="W1753" s="41">
        <f t="shared" si="126"/>
        <v>287280</v>
      </c>
      <c r="X1753" s="6"/>
      <c r="Y1753" s="6">
        <v>2016</v>
      </c>
      <c r="Z1753" s="42"/>
    </row>
    <row r="1754" spans="1:26" ht="51" x14ac:dyDescent="0.2">
      <c r="A1754" s="6" t="s">
        <v>7222</v>
      </c>
      <c r="B1754" s="5" t="s">
        <v>32</v>
      </c>
      <c r="C1754" s="5" t="s">
        <v>7223</v>
      </c>
      <c r="D1754" s="5" t="s">
        <v>1604</v>
      </c>
      <c r="E1754" s="5" t="s">
        <v>7224</v>
      </c>
      <c r="F1754" s="5" t="s">
        <v>7225</v>
      </c>
      <c r="G1754" s="5" t="s">
        <v>7226</v>
      </c>
      <c r="H1754" s="5" t="s">
        <v>7227</v>
      </c>
      <c r="I1754" s="6" t="s">
        <v>60</v>
      </c>
      <c r="J1754" s="6">
        <v>0</v>
      </c>
      <c r="K1754" s="6">
        <v>430000000</v>
      </c>
      <c r="L1754" s="5" t="s">
        <v>40</v>
      </c>
      <c r="M1754" s="6" t="s">
        <v>94</v>
      </c>
      <c r="N1754" s="6" t="s">
        <v>73</v>
      </c>
      <c r="O1754" s="6" t="s">
        <v>43</v>
      </c>
      <c r="P1754" s="6" t="s">
        <v>84</v>
      </c>
      <c r="Q1754" s="6" t="s">
        <v>51</v>
      </c>
      <c r="R1754" s="6" t="s">
        <v>85</v>
      </c>
      <c r="S1754" s="6" t="s">
        <v>86</v>
      </c>
      <c r="T1754" s="41">
        <v>50</v>
      </c>
      <c r="U1754" s="41">
        <v>4725</v>
      </c>
      <c r="V1754" s="41">
        <f t="shared" si="125"/>
        <v>236250</v>
      </c>
      <c r="W1754" s="41">
        <f t="shared" si="126"/>
        <v>264600</v>
      </c>
      <c r="X1754" s="6"/>
      <c r="Y1754" s="6">
        <v>2016</v>
      </c>
      <c r="Z1754" s="42"/>
    </row>
    <row r="1755" spans="1:26" ht="51" x14ac:dyDescent="0.2">
      <c r="A1755" s="6" t="s">
        <v>7228</v>
      </c>
      <c r="B1755" s="5" t="s">
        <v>32</v>
      </c>
      <c r="C1755" s="5" t="s">
        <v>3373</v>
      </c>
      <c r="D1755" s="5" t="s">
        <v>3374</v>
      </c>
      <c r="E1755" s="5" t="s">
        <v>7229</v>
      </c>
      <c r="F1755" s="5" t="s">
        <v>3376</v>
      </c>
      <c r="G1755" s="5" t="s">
        <v>7230</v>
      </c>
      <c r="H1755" s="5" t="s">
        <v>7231</v>
      </c>
      <c r="I1755" s="6" t="s">
        <v>60</v>
      </c>
      <c r="J1755" s="6">
        <v>0</v>
      </c>
      <c r="K1755" s="6">
        <v>430000000</v>
      </c>
      <c r="L1755" s="5" t="s">
        <v>40</v>
      </c>
      <c r="M1755" s="6" t="s">
        <v>41</v>
      </c>
      <c r="N1755" s="6" t="s">
        <v>73</v>
      </c>
      <c r="O1755" s="6" t="s">
        <v>43</v>
      </c>
      <c r="P1755" s="6" t="s">
        <v>84</v>
      </c>
      <c r="Q1755" s="6" t="s">
        <v>51</v>
      </c>
      <c r="R1755" s="6" t="s">
        <v>96</v>
      </c>
      <c r="S1755" s="6" t="s">
        <v>97</v>
      </c>
      <c r="T1755" s="41">
        <v>2</v>
      </c>
      <c r="U1755" s="41">
        <v>67500</v>
      </c>
      <c r="V1755" s="41">
        <f t="shared" si="125"/>
        <v>135000</v>
      </c>
      <c r="W1755" s="41">
        <f t="shared" si="126"/>
        <v>151200</v>
      </c>
      <c r="X1755" s="6"/>
      <c r="Y1755" s="6">
        <v>2016</v>
      </c>
      <c r="Z1755" s="42"/>
    </row>
    <row r="1756" spans="1:26" ht="51" x14ac:dyDescent="0.2">
      <c r="A1756" s="6" t="s">
        <v>7232</v>
      </c>
      <c r="B1756" s="5" t="s">
        <v>32</v>
      </c>
      <c r="C1756" s="5" t="s">
        <v>7223</v>
      </c>
      <c r="D1756" s="5" t="s">
        <v>1604</v>
      </c>
      <c r="E1756" s="5" t="s">
        <v>7233</v>
      </c>
      <c r="F1756" s="5" t="s">
        <v>7225</v>
      </c>
      <c r="G1756" s="5" t="s">
        <v>7234</v>
      </c>
      <c r="H1756" s="5" t="s">
        <v>7235</v>
      </c>
      <c r="I1756" s="6" t="s">
        <v>60</v>
      </c>
      <c r="J1756" s="6">
        <v>0</v>
      </c>
      <c r="K1756" s="6">
        <v>430000000</v>
      </c>
      <c r="L1756" s="5" t="s">
        <v>40</v>
      </c>
      <c r="M1756" s="6" t="s">
        <v>94</v>
      </c>
      <c r="N1756" s="6" t="s">
        <v>73</v>
      </c>
      <c r="O1756" s="6" t="s">
        <v>43</v>
      </c>
      <c r="P1756" s="6" t="s">
        <v>84</v>
      </c>
      <c r="Q1756" s="6" t="s">
        <v>51</v>
      </c>
      <c r="R1756" s="6" t="s">
        <v>96</v>
      </c>
      <c r="S1756" s="6" t="s">
        <v>97</v>
      </c>
      <c r="T1756" s="41">
        <v>4</v>
      </c>
      <c r="U1756" s="41">
        <v>168750</v>
      </c>
      <c r="V1756" s="41">
        <f t="shared" si="125"/>
        <v>675000</v>
      </c>
      <c r="W1756" s="41">
        <f t="shared" si="126"/>
        <v>756000.00000000012</v>
      </c>
      <c r="X1756" s="6"/>
      <c r="Y1756" s="6">
        <v>2016</v>
      </c>
      <c r="Z1756" s="42"/>
    </row>
    <row r="1757" spans="1:26" ht="51" x14ac:dyDescent="0.2">
      <c r="A1757" s="6" t="s">
        <v>7236</v>
      </c>
      <c r="B1757" s="5" t="s">
        <v>32</v>
      </c>
      <c r="C1757" s="5" t="s">
        <v>7223</v>
      </c>
      <c r="D1757" s="5" t="s">
        <v>1604</v>
      </c>
      <c r="E1757" s="5" t="s">
        <v>7233</v>
      </c>
      <c r="F1757" s="5" t="s">
        <v>7225</v>
      </c>
      <c r="G1757" s="5" t="s">
        <v>7237</v>
      </c>
      <c r="H1757" s="5" t="s">
        <v>7238</v>
      </c>
      <c r="I1757" s="6" t="s">
        <v>60</v>
      </c>
      <c r="J1757" s="6">
        <v>0</v>
      </c>
      <c r="K1757" s="6">
        <v>430000000</v>
      </c>
      <c r="L1757" s="5" t="s">
        <v>40</v>
      </c>
      <c r="M1757" s="6" t="s">
        <v>94</v>
      </c>
      <c r="N1757" s="6" t="s">
        <v>73</v>
      </c>
      <c r="O1757" s="6" t="s">
        <v>43</v>
      </c>
      <c r="P1757" s="6" t="s">
        <v>84</v>
      </c>
      <c r="Q1757" s="6" t="s">
        <v>51</v>
      </c>
      <c r="R1757" s="6" t="s">
        <v>96</v>
      </c>
      <c r="S1757" s="6" t="s">
        <v>97</v>
      </c>
      <c r="T1757" s="41">
        <v>4</v>
      </c>
      <c r="U1757" s="41">
        <v>168750</v>
      </c>
      <c r="V1757" s="41">
        <f t="shared" si="125"/>
        <v>675000</v>
      </c>
      <c r="W1757" s="41">
        <f t="shared" si="126"/>
        <v>756000.00000000012</v>
      </c>
      <c r="X1757" s="6"/>
      <c r="Y1757" s="6">
        <v>2016</v>
      </c>
      <c r="Z1757" s="42"/>
    </row>
    <row r="1758" spans="1:26" ht="51" x14ac:dyDescent="0.2">
      <c r="A1758" s="6" t="s">
        <v>7239</v>
      </c>
      <c r="B1758" s="5" t="s">
        <v>32</v>
      </c>
      <c r="C1758" s="5" t="s">
        <v>7240</v>
      </c>
      <c r="D1758" s="5" t="s">
        <v>7241</v>
      </c>
      <c r="E1758" s="5" t="s">
        <v>7242</v>
      </c>
      <c r="F1758" s="5" t="s">
        <v>7243</v>
      </c>
      <c r="G1758" s="5" t="s">
        <v>7244</v>
      </c>
      <c r="H1758" s="5" t="s">
        <v>7245</v>
      </c>
      <c r="I1758" s="6" t="s">
        <v>60</v>
      </c>
      <c r="J1758" s="6">
        <v>0</v>
      </c>
      <c r="K1758" s="6">
        <v>430000000</v>
      </c>
      <c r="L1758" s="5" t="s">
        <v>40</v>
      </c>
      <c r="M1758" s="6" t="s">
        <v>41</v>
      </c>
      <c r="N1758" s="6" t="s">
        <v>73</v>
      </c>
      <c r="O1758" s="6" t="s">
        <v>43</v>
      </c>
      <c r="P1758" s="6" t="s">
        <v>84</v>
      </c>
      <c r="Q1758" s="6" t="s">
        <v>51</v>
      </c>
      <c r="R1758" s="6" t="s">
        <v>96</v>
      </c>
      <c r="S1758" s="6" t="s">
        <v>97</v>
      </c>
      <c r="T1758" s="41">
        <v>4</v>
      </c>
      <c r="U1758" s="41">
        <v>94500</v>
      </c>
      <c r="V1758" s="41">
        <f t="shared" si="125"/>
        <v>378000</v>
      </c>
      <c r="W1758" s="41">
        <f t="shared" si="126"/>
        <v>423360.00000000006</v>
      </c>
      <c r="X1758" s="6"/>
      <c r="Y1758" s="6">
        <v>2016</v>
      </c>
      <c r="Z1758" s="42"/>
    </row>
    <row r="1759" spans="1:26" ht="114.75" x14ac:dyDescent="0.2">
      <c r="A1759" s="6" t="s">
        <v>7246</v>
      </c>
      <c r="B1759" s="5" t="s">
        <v>32</v>
      </c>
      <c r="C1759" s="5" t="s">
        <v>2944</v>
      </c>
      <c r="D1759" s="5" t="s">
        <v>7247</v>
      </c>
      <c r="E1759" s="5" t="s">
        <v>7248</v>
      </c>
      <c r="F1759" s="5" t="s">
        <v>7249</v>
      </c>
      <c r="G1759" s="5" t="s">
        <v>7250</v>
      </c>
      <c r="H1759" s="5" t="s">
        <v>7251</v>
      </c>
      <c r="I1759" s="6" t="s">
        <v>60</v>
      </c>
      <c r="J1759" s="6">
        <v>0</v>
      </c>
      <c r="K1759" s="6">
        <v>430000000</v>
      </c>
      <c r="L1759" s="5" t="s">
        <v>40</v>
      </c>
      <c r="M1759" s="6" t="s">
        <v>41</v>
      </c>
      <c r="N1759" s="6" t="s">
        <v>73</v>
      </c>
      <c r="O1759" s="6" t="s">
        <v>43</v>
      </c>
      <c r="P1759" s="6" t="s">
        <v>84</v>
      </c>
      <c r="Q1759" s="6" t="s">
        <v>51</v>
      </c>
      <c r="R1759" s="6" t="s">
        <v>96</v>
      </c>
      <c r="S1759" s="6" t="s">
        <v>97</v>
      </c>
      <c r="T1759" s="41">
        <v>2</v>
      </c>
      <c r="U1759" s="41">
        <v>47250</v>
      </c>
      <c r="V1759" s="41">
        <f t="shared" si="125"/>
        <v>94500</v>
      </c>
      <c r="W1759" s="41">
        <f t="shared" si="126"/>
        <v>105840.00000000001</v>
      </c>
      <c r="X1759" s="6"/>
      <c r="Y1759" s="6">
        <v>2016</v>
      </c>
      <c r="Z1759" s="42"/>
    </row>
    <row r="1760" spans="1:26" ht="255" x14ac:dyDescent="0.2">
      <c r="A1760" s="6" t="s">
        <v>7252</v>
      </c>
      <c r="B1760" s="5" t="s">
        <v>32</v>
      </c>
      <c r="C1760" s="5" t="s">
        <v>2944</v>
      </c>
      <c r="D1760" s="5" t="s">
        <v>7253</v>
      </c>
      <c r="E1760" s="5" t="s">
        <v>7254</v>
      </c>
      <c r="F1760" s="5" t="s">
        <v>7255</v>
      </c>
      <c r="G1760" s="5" t="s">
        <v>7256</v>
      </c>
      <c r="H1760" s="5" t="s">
        <v>7257</v>
      </c>
      <c r="I1760" s="6" t="s">
        <v>60</v>
      </c>
      <c r="J1760" s="6">
        <v>0</v>
      </c>
      <c r="K1760" s="6">
        <v>430000000</v>
      </c>
      <c r="L1760" s="5" t="s">
        <v>40</v>
      </c>
      <c r="M1760" s="6" t="s">
        <v>94</v>
      </c>
      <c r="N1760" s="6" t="s">
        <v>73</v>
      </c>
      <c r="O1760" s="6" t="s">
        <v>43</v>
      </c>
      <c r="P1760" s="6" t="s">
        <v>84</v>
      </c>
      <c r="Q1760" s="6" t="s">
        <v>51</v>
      </c>
      <c r="R1760" s="6" t="s">
        <v>75</v>
      </c>
      <c r="S1760" s="6" t="s">
        <v>76</v>
      </c>
      <c r="T1760" s="41">
        <v>1</v>
      </c>
      <c r="U1760" s="41">
        <v>1944000</v>
      </c>
      <c r="V1760" s="41">
        <f t="shared" si="125"/>
        <v>1944000</v>
      </c>
      <c r="W1760" s="41">
        <f t="shared" si="126"/>
        <v>2177280</v>
      </c>
      <c r="X1760" s="6"/>
      <c r="Y1760" s="6">
        <v>2016</v>
      </c>
      <c r="Z1760" s="42"/>
    </row>
    <row r="1761" spans="1:26" ht="409.5" x14ac:dyDescent="0.2">
      <c r="A1761" s="6" t="s">
        <v>7258</v>
      </c>
      <c r="B1761" s="5" t="s">
        <v>32</v>
      </c>
      <c r="C1761" s="5" t="s">
        <v>2944</v>
      </c>
      <c r="D1761" s="5" t="s">
        <v>7259</v>
      </c>
      <c r="E1761" s="5" t="s">
        <v>7260</v>
      </c>
      <c r="F1761" s="5" t="s">
        <v>7261</v>
      </c>
      <c r="G1761" s="5" t="s">
        <v>7262</v>
      </c>
      <c r="H1761" s="5" t="s">
        <v>7263</v>
      </c>
      <c r="I1761" s="6" t="s">
        <v>60</v>
      </c>
      <c r="J1761" s="6">
        <v>0</v>
      </c>
      <c r="K1761" s="6">
        <v>430000000</v>
      </c>
      <c r="L1761" s="5" t="s">
        <v>40</v>
      </c>
      <c r="M1761" s="6" t="s">
        <v>41</v>
      </c>
      <c r="N1761" s="6" t="s">
        <v>73</v>
      </c>
      <c r="O1761" s="6" t="s">
        <v>43</v>
      </c>
      <c r="P1761" s="6" t="s">
        <v>84</v>
      </c>
      <c r="Q1761" s="6" t="s">
        <v>51</v>
      </c>
      <c r="R1761" s="6" t="s">
        <v>96</v>
      </c>
      <c r="S1761" s="6" t="s">
        <v>97</v>
      </c>
      <c r="T1761" s="41">
        <v>1</v>
      </c>
      <c r="U1761" s="41">
        <v>2430000</v>
      </c>
      <c r="V1761" s="41"/>
      <c r="W1761" s="41"/>
      <c r="X1761" s="6"/>
      <c r="Y1761" s="6">
        <v>2016</v>
      </c>
      <c r="Z1761" s="6" t="s">
        <v>1629</v>
      </c>
    </row>
    <row r="1762" spans="1:26" ht="51" x14ac:dyDescent="0.2">
      <c r="A1762" s="6" t="s">
        <v>7264</v>
      </c>
      <c r="B1762" s="5" t="s">
        <v>32</v>
      </c>
      <c r="C1762" s="5" t="s">
        <v>4146</v>
      </c>
      <c r="D1762" s="5" t="s">
        <v>314</v>
      </c>
      <c r="E1762" s="5" t="s">
        <v>4147</v>
      </c>
      <c r="F1762" s="5" t="s">
        <v>4148</v>
      </c>
      <c r="G1762" s="5" t="s">
        <v>4147</v>
      </c>
      <c r="H1762" s="5" t="s">
        <v>7265</v>
      </c>
      <c r="I1762" s="6" t="s">
        <v>39</v>
      </c>
      <c r="J1762" s="6">
        <v>0</v>
      </c>
      <c r="K1762" s="6">
        <v>430000000</v>
      </c>
      <c r="L1762" s="5" t="s">
        <v>40</v>
      </c>
      <c r="M1762" s="6" t="s">
        <v>94</v>
      </c>
      <c r="N1762" s="6" t="s">
        <v>73</v>
      </c>
      <c r="O1762" s="6" t="s">
        <v>43</v>
      </c>
      <c r="P1762" s="6" t="s">
        <v>84</v>
      </c>
      <c r="Q1762" s="6" t="s">
        <v>51</v>
      </c>
      <c r="R1762" s="6" t="s">
        <v>96</v>
      </c>
      <c r="S1762" s="6" t="s">
        <v>97</v>
      </c>
      <c r="T1762" s="41">
        <v>10</v>
      </c>
      <c r="U1762" s="41">
        <v>1350</v>
      </c>
      <c r="V1762" s="41">
        <f t="shared" ref="V1762:V1785" si="127">T1762*U1762</f>
        <v>13500</v>
      </c>
      <c r="W1762" s="41">
        <f t="shared" ref="W1762:W1785" si="128">V1762*1.12</f>
        <v>15120.000000000002</v>
      </c>
      <c r="X1762" s="6"/>
      <c r="Y1762" s="6">
        <v>2016</v>
      </c>
      <c r="Z1762" s="42"/>
    </row>
    <row r="1763" spans="1:26" ht="51" x14ac:dyDescent="0.2">
      <c r="A1763" s="6" t="s">
        <v>7266</v>
      </c>
      <c r="B1763" s="5" t="s">
        <v>32</v>
      </c>
      <c r="C1763" s="5" t="s">
        <v>4146</v>
      </c>
      <c r="D1763" s="5" t="s">
        <v>314</v>
      </c>
      <c r="E1763" s="5" t="s">
        <v>4147</v>
      </c>
      <c r="F1763" s="5" t="s">
        <v>4148</v>
      </c>
      <c r="G1763" s="5" t="s">
        <v>4147</v>
      </c>
      <c r="H1763" s="5" t="s">
        <v>7267</v>
      </c>
      <c r="I1763" s="6" t="s">
        <v>39</v>
      </c>
      <c r="J1763" s="6">
        <v>0</v>
      </c>
      <c r="K1763" s="6">
        <v>430000000</v>
      </c>
      <c r="L1763" s="5" t="s">
        <v>40</v>
      </c>
      <c r="M1763" s="6" t="s">
        <v>94</v>
      </c>
      <c r="N1763" s="6" t="s">
        <v>73</v>
      </c>
      <c r="O1763" s="6" t="s">
        <v>43</v>
      </c>
      <c r="P1763" s="6" t="s">
        <v>84</v>
      </c>
      <c r="Q1763" s="6" t="s">
        <v>51</v>
      </c>
      <c r="R1763" s="6" t="s">
        <v>96</v>
      </c>
      <c r="S1763" s="6" t="s">
        <v>97</v>
      </c>
      <c r="T1763" s="41">
        <v>10</v>
      </c>
      <c r="U1763" s="41">
        <v>1350</v>
      </c>
      <c r="V1763" s="41">
        <f t="shared" si="127"/>
        <v>13500</v>
      </c>
      <c r="W1763" s="41">
        <f t="shared" si="128"/>
        <v>15120.000000000002</v>
      </c>
      <c r="X1763" s="6"/>
      <c r="Y1763" s="6">
        <v>2016</v>
      </c>
      <c r="Z1763" s="42"/>
    </row>
    <row r="1764" spans="1:26" ht="114.75" x14ac:dyDescent="0.2">
      <c r="A1764" s="6" t="s">
        <v>7268</v>
      </c>
      <c r="B1764" s="5" t="s">
        <v>32</v>
      </c>
      <c r="C1764" s="5" t="s">
        <v>7269</v>
      </c>
      <c r="D1764" s="5" t="s">
        <v>7270</v>
      </c>
      <c r="E1764" s="5" t="s">
        <v>7271</v>
      </c>
      <c r="F1764" s="5" t="s">
        <v>7272</v>
      </c>
      <c r="G1764" s="5" t="s">
        <v>7273</v>
      </c>
      <c r="H1764" s="5" t="s">
        <v>7274</v>
      </c>
      <c r="I1764" s="6" t="s">
        <v>39</v>
      </c>
      <c r="J1764" s="6">
        <v>0</v>
      </c>
      <c r="K1764" s="6">
        <v>430000000</v>
      </c>
      <c r="L1764" s="5" t="s">
        <v>40</v>
      </c>
      <c r="M1764" s="6" t="s">
        <v>94</v>
      </c>
      <c r="N1764" s="6" t="s">
        <v>73</v>
      </c>
      <c r="O1764" s="6" t="s">
        <v>43</v>
      </c>
      <c r="P1764" s="6" t="s">
        <v>84</v>
      </c>
      <c r="Q1764" s="6" t="s">
        <v>51</v>
      </c>
      <c r="R1764" s="6" t="s">
        <v>96</v>
      </c>
      <c r="S1764" s="6" t="s">
        <v>97</v>
      </c>
      <c r="T1764" s="41">
        <v>2</v>
      </c>
      <c r="U1764" s="41">
        <v>216000</v>
      </c>
      <c r="V1764" s="41">
        <f t="shared" si="127"/>
        <v>432000</v>
      </c>
      <c r="W1764" s="41">
        <f t="shared" si="128"/>
        <v>483840.00000000006</v>
      </c>
      <c r="X1764" s="6"/>
      <c r="Y1764" s="6">
        <v>2016</v>
      </c>
      <c r="Z1764" s="42"/>
    </row>
    <row r="1765" spans="1:26" ht="216.75" x14ac:dyDescent="0.2">
      <c r="A1765" s="6" t="s">
        <v>7275</v>
      </c>
      <c r="B1765" s="5" t="s">
        <v>32</v>
      </c>
      <c r="C1765" s="5" t="s">
        <v>7276</v>
      </c>
      <c r="D1765" s="5" t="s">
        <v>7277</v>
      </c>
      <c r="E1765" s="5" t="s">
        <v>7278</v>
      </c>
      <c r="F1765" s="5" t="s">
        <v>7279</v>
      </c>
      <c r="G1765" s="5" t="s">
        <v>7280</v>
      </c>
      <c r="H1765" s="5" t="s">
        <v>7281</v>
      </c>
      <c r="I1765" s="6" t="s">
        <v>39</v>
      </c>
      <c r="J1765" s="6">
        <v>0</v>
      </c>
      <c r="K1765" s="6">
        <v>430000000</v>
      </c>
      <c r="L1765" s="5" t="s">
        <v>40</v>
      </c>
      <c r="M1765" s="6" t="s">
        <v>94</v>
      </c>
      <c r="N1765" s="6" t="s">
        <v>73</v>
      </c>
      <c r="O1765" s="6" t="s">
        <v>43</v>
      </c>
      <c r="P1765" s="6" t="s">
        <v>84</v>
      </c>
      <c r="Q1765" s="6" t="s">
        <v>51</v>
      </c>
      <c r="R1765" s="6" t="s">
        <v>96</v>
      </c>
      <c r="S1765" s="6" t="s">
        <v>97</v>
      </c>
      <c r="T1765" s="41">
        <v>2</v>
      </c>
      <c r="U1765" s="41">
        <v>128250</v>
      </c>
      <c r="V1765" s="41">
        <f t="shared" si="127"/>
        <v>256500</v>
      </c>
      <c r="W1765" s="41">
        <f t="shared" si="128"/>
        <v>287280</v>
      </c>
      <c r="X1765" s="6"/>
      <c r="Y1765" s="6">
        <v>2016</v>
      </c>
      <c r="Z1765" s="42"/>
    </row>
    <row r="1766" spans="1:26" ht="51" x14ac:dyDescent="0.2">
      <c r="A1766" s="6" t="s">
        <v>7282</v>
      </c>
      <c r="B1766" s="5" t="s">
        <v>32</v>
      </c>
      <c r="C1766" s="5" t="s">
        <v>7283</v>
      </c>
      <c r="D1766" s="5" t="s">
        <v>6863</v>
      </c>
      <c r="E1766" s="5" t="s">
        <v>7284</v>
      </c>
      <c r="F1766" s="5" t="s">
        <v>7285</v>
      </c>
      <c r="G1766" s="5" t="s">
        <v>7286</v>
      </c>
      <c r="H1766" s="5" t="s">
        <v>7287</v>
      </c>
      <c r="I1766" s="6" t="s">
        <v>60</v>
      </c>
      <c r="J1766" s="6">
        <v>0</v>
      </c>
      <c r="K1766" s="6">
        <v>430000000</v>
      </c>
      <c r="L1766" s="5" t="s">
        <v>40</v>
      </c>
      <c r="M1766" s="6" t="s">
        <v>94</v>
      </c>
      <c r="N1766" s="6" t="s">
        <v>73</v>
      </c>
      <c r="O1766" s="6" t="s">
        <v>43</v>
      </c>
      <c r="P1766" s="6" t="s">
        <v>84</v>
      </c>
      <c r="Q1766" s="6" t="s">
        <v>51</v>
      </c>
      <c r="R1766" s="6" t="s">
        <v>96</v>
      </c>
      <c r="S1766" s="6" t="s">
        <v>97</v>
      </c>
      <c r="T1766" s="41">
        <v>24</v>
      </c>
      <c r="U1766" s="41">
        <v>58050</v>
      </c>
      <c r="V1766" s="41">
        <f t="shared" si="127"/>
        <v>1393200</v>
      </c>
      <c r="W1766" s="41">
        <f t="shared" si="128"/>
        <v>1560384.0000000002</v>
      </c>
      <c r="X1766" s="6"/>
      <c r="Y1766" s="6">
        <v>2016</v>
      </c>
      <c r="Z1766" s="42"/>
    </row>
    <row r="1767" spans="1:26" ht="318.75" x14ac:dyDescent="0.2">
      <c r="A1767" s="6" t="s">
        <v>7288</v>
      </c>
      <c r="B1767" s="5" t="s">
        <v>32</v>
      </c>
      <c r="C1767" s="5" t="s">
        <v>7289</v>
      </c>
      <c r="D1767" s="5" t="s">
        <v>7290</v>
      </c>
      <c r="E1767" s="5" t="s">
        <v>7291</v>
      </c>
      <c r="F1767" s="5" t="s">
        <v>7292</v>
      </c>
      <c r="G1767" s="5" t="s">
        <v>7293</v>
      </c>
      <c r="H1767" s="5" t="s">
        <v>7294</v>
      </c>
      <c r="I1767" s="6" t="s">
        <v>60</v>
      </c>
      <c r="J1767" s="6">
        <v>0</v>
      </c>
      <c r="K1767" s="6">
        <v>430000000</v>
      </c>
      <c r="L1767" s="5" t="s">
        <v>40</v>
      </c>
      <c r="M1767" s="6" t="s">
        <v>41</v>
      </c>
      <c r="N1767" s="6" t="s">
        <v>73</v>
      </c>
      <c r="O1767" s="6" t="s">
        <v>43</v>
      </c>
      <c r="P1767" s="6" t="s">
        <v>84</v>
      </c>
      <c r="Q1767" s="6" t="s">
        <v>51</v>
      </c>
      <c r="R1767" s="6" t="s">
        <v>96</v>
      </c>
      <c r="S1767" s="6" t="s">
        <v>97</v>
      </c>
      <c r="T1767" s="41">
        <v>100</v>
      </c>
      <c r="U1767" s="41">
        <v>6750</v>
      </c>
      <c r="V1767" s="41">
        <f t="shared" si="127"/>
        <v>675000</v>
      </c>
      <c r="W1767" s="41">
        <f t="shared" si="128"/>
        <v>756000.00000000012</v>
      </c>
      <c r="X1767" s="6"/>
      <c r="Y1767" s="6">
        <v>2016</v>
      </c>
      <c r="Z1767" s="42"/>
    </row>
    <row r="1768" spans="1:26" ht="51" x14ac:dyDescent="0.2">
      <c r="A1768" s="6" t="s">
        <v>7295</v>
      </c>
      <c r="B1768" s="5" t="s">
        <v>32</v>
      </c>
      <c r="C1768" s="5" t="s">
        <v>7166</v>
      </c>
      <c r="D1768" s="5" t="s">
        <v>7146</v>
      </c>
      <c r="E1768" s="5" t="s">
        <v>7296</v>
      </c>
      <c r="F1768" s="5" t="s">
        <v>7168</v>
      </c>
      <c r="G1768" s="5" t="s">
        <v>7297</v>
      </c>
      <c r="H1768" s="5" t="s">
        <v>7298</v>
      </c>
      <c r="I1768" s="6" t="s">
        <v>47</v>
      </c>
      <c r="J1768" s="6">
        <v>0</v>
      </c>
      <c r="K1768" s="6">
        <v>430000000</v>
      </c>
      <c r="L1768" s="5" t="s">
        <v>40</v>
      </c>
      <c r="M1768" s="6" t="s">
        <v>41</v>
      </c>
      <c r="N1768" s="6" t="s">
        <v>73</v>
      </c>
      <c r="O1768" s="6" t="s">
        <v>43</v>
      </c>
      <c r="P1768" s="6" t="s">
        <v>84</v>
      </c>
      <c r="Q1768" s="6" t="s">
        <v>51</v>
      </c>
      <c r="R1768" s="6" t="s">
        <v>96</v>
      </c>
      <c r="S1768" s="6" t="s">
        <v>97</v>
      </c>
      <c r="T1768" s="41">
        <v>1</v>
      </c>
      <c r="U1768" s="41">
        <v>20772180</v>
      </c>
      <c r="V1768" s="41">
        <f t="shared" si="127"/>
        <v>20772180</v>
      </c>
      <c r="W1768" s="41">
        <f t="shared" si="128"/>
        <v>23264841.600000001</v>
      </c>
      <c r="X1768" s="6"/>
      <c r="Y1768" s="6">
        <v>2016</v>
      </c>
      <c r="Z1768" s="42"/>
    </row>
    <row r="1769" spans="1:26" ht="51" x14ac:dyDescent="0.2">
      <c r="A1769" s="6" t="s">
        <v>7299</v>
      </c>
      <c r="B1769" s="5" t="s">
        <v>32</v>
      </c>
      <c r="C1769" s="5" t="s">
        <v>7166</v>
      </c>
      <c r="D1769" s="5" t="s">
        <v>7146</v>
      </c>
      <c r="E1769" s="5" t="s">
        <v>7300</v>
      </c>
      <c r="F1769" s="5" t="s">
        <v>7168</v>
      </c>
      <c r="G1769" s="5" t="s">
        <v>7301</v>
      </c>
      <c r="H1769" s="5" t="s">
        <v>7302</v>
      </c>
      <c r="I1769" s="6" t="s">
        <v>47</v>
      </c>
      <c r="J1769" s="6">
        <v>0</v>
      </c>
      <c r="K1769" s="6">
        <v>430000000</v>
      </c>
      <c r="L1769" s="5" t="s">
        <v>40</v>
      </c>
      <c r="M1769" s="6" t="s">
        <v>41</v>
      </c>
      <c r="N1769" s="6" t="s">
        <v>73</v>
      </c>
      <c r="O1769" s="6" t="s">
        <v>43</v>
      </c>
      <c r="P1769" s="6" t="s">
        <v>84</v>
      </c>
      <c r="Q1769" s="6" t="s">
        <v>51</v>
      </c>
      <c r="R1769" s="6" t="s">
        <v>96</v>
      </c>
      <c r="S1769" s="6" t="s">
        <v>97</v>
      </c>
      <c r="T1769" s="41">
        <v>1</v>
      </c>
      <c r="U1769" s="41">
        <v>66690000</v>
      </c>
      <c r="V1769" s="41">
        <f t="shared" si="127"/>
        <v>66690000</v>
      </c>
      <c r="W1769" s="41">
        <f t="shared" si="128"/>
        <v>74692800</v>
      </c>
      <c r="X1769" s="6"/>
      <c r="Y1769" s="6">
        <v>2016</v>
      </c>
      <c r="Z1769" s="42"/>
    </row>
    <row r="1770" spans="1:26" ht="51" x14ac:dyDescent="0.2">
      <c r="A1770" s="6" t="s">
        <v>7303</v>
      </c>
      <c r="B1770" s="5" t="s">
        <v>32</v>
      </c>
      <c r="C1770" s="5" t="s">
        <v>7166</v>
      </c>
      <c r="D1770" s="5" t="s">
        <v>7146</v>
      </c>
      <c r="E1770" s="5" t="s">
        <v>7304</v>
      </c>
      <c r="F1770" s="5" t="s">
        <v>7168</v>
      </c>
      <c r="G1770" s="5" t="s">
        <v>7305</v>
      </c>
      <c r="H1770" s="5" t="s">
        <v>7306</v>
      </c>
      <c r="I1770" s="6" t="s">
        <v>47</v>
      </c>
      <c r="J1770" s="6">
        <v>0</v>
      </c>
      <c r="K1770" s="6">
        <v>430000000</v>
      </c>
      <c r="L1770" s="5" t="s">
        <v>40</v>
      </c>
      <c r="M1770" s="6" t="s">
        <v>41</v>
      </c>
      <c r="N1770" s="6" t="s">
        <v>73</v>
      </c>
      <c r="O1770" s="6" t="s">
        <v>43</v>
      </c>
      <c r="P1770" s="6" t="s">
        <v>84</v>
      </c>
      <c r="Q1770" s="6" t="s">
        <v>51</v>
      </c>
      <c r="R1770" s="6" t="s">
        <v>96</v>
      </c>
      <c r="S1770" s="6" t="s">
        <v>97</v>
      </c>
      <c r="T1770" s="41">
        <v>1</v>
      </c>
      <c r="U1770" s="41">
        <v>32467500</v>
      </c>
      <c r="V1770" s="41">
        <f t="shared" si="127"/>
        <v>32467500</v>
      </c>
      <c r="W1770" s="41">
        <f t="shared" si="128"/>
        <v>36363600</v>
      </c>
      <c r="X1770" s="6"/>
      <c r="Y1770" s="6">
        <v>2016</v>
      </c>
      <c r="Z1770" s="42"/>
    </row>
    <row r="1771" spans="1:26" ht="63.75" x14ac:dyDescent="0.2">
      <c r="A1771" s="6" t="s">
        <v>7307</v>
      </c>
      <c r="B1771" s="5" t="s">
        <v>32</v>
      </c>
      <c r="C1771" s="5" t="s">
        <v>2944</v>
      </c>
      <c r="D1771" s="5" t="s">
        <v>7308</v>
      </c>
      <c r="E1771" s="5" t="s">
        <v>7309</v>
      </c>
      <c r="F1771" s="5" t="s">
        <v>7310</v>
      </c>
      <c r="G1771" s="5" t="s">
        <v>7311</v>
      </c>
      <c r="H1771" s="5" t="s">
        <v>7312</v>
      </c>
      <c r="I1771" s="6" t="s">
        <v>47</v>
      </c>
      <c r="J1771" s="6">
        <v>0</v>
      </c>
      <c r="K1771" s="6">
        <v>430000000</v>
      </c>
      <c r="L1771" s="5" t="s">
        <v>40</v>
      </c>
      <c r="M1771" s="6" t="s">
        <v>94</v>
      </c>
      <c r="N1771" s="6" t="s">
        <v>73</v>
      </c>
      <c r="O1771" s="6" t="s">
        <v>43</v>
      </c>
      <c r="P1771" s="6" t="s">
        <v>84</v>
      </c>
      <c r="Q1771" s="6" t="s">
        <v>51</v>
      </c>
      <c r="R1771" s="6" t="s">
        <v>96</v>
      </c>
      <c r="S1771" s="6" t="s">
        <v>97</v>
      </c>
      <c r="T1771" s="41">
        <v>1</v>
      </c>
      <c r="U1771" s="41">
        <v>49140000</v>
      </c>
      <c r="V1771" s="41">
        <f t="shared" si="127"/>
        <v>49140000</v>
      </c>
      <c r="W1771" s="41">
        <f t="shared" si="128"/>
        <v>55036800.000000007</v>
      </c>
      <c r="X1771" s="6"/>
      <c r="Y1771" s="6">
        <v>2016</v>
      </c>
      <c r="Z1771" s="42"/>
    </row>
    <row r="1772" spans="1:26" ht="51" x14ac:dyDescent="0.2">
      <c r="A1772" s="6" t="s">
        <v>7313</v>
      </c>
      <c r="B1772" s="5" t="s">
        <v>32</v>
      </c>
      <c r="C1772" s="5" t="s">
        <v>7314</v>
      </c>
      <c r="D1772" s="5" t="s">
        <v>7315</v>
      </c>
      <c r="E1772" s="5" t="s">
        <v>7316</v>
      </c>
      <c r="F1772" s="5" t="s">
        <v>7317</v>
      </c>
      <c r="G1772" s="5" t="s">
        <v>7318</v>
      </c>
      <c r="H1772" s="5" t="s">
        <v>7319</v>
      </c>
      <c r="I1772" s="6" t="s">
        <v>47</v>
      </c>
      <c r="J1772" s="6">
        <v>0</v>
      </c>
      <c r="K1772" s="6">
        <v>430000000</v>
      </c>
      <c r="L1772" s="5" t="s">
        <v>40</v>
      </c>
      <c r="M1772" s="6" t="s">
        <v>94</v>
      </c>
      <c r="N1772" s="6" t="s">
        <v>73</v>
      </c>
      <c r="O1772" s="6" t="s">
        <v>43</v>
      </c>
      <c r="P1772" s="6" t="s">
        <v>84</v>
      </c>
      <c r="Q1772" s="6" t="s">
        <v>51</v>
      </c>
      <c r="R1772" s="6" t="s">
        <v>96</v>
      </c>
      <c r="S1772" s="6" t="s">
        <v>97</v>
      </c>
      <c r="T1772" s="41">
        <v>2</v>
      </c>
      <c r="U1772" s="41">
        <v>128250</v>
      </c>
      <c r="V1772" s="41">
        <f t="shared" si="127"/>
        <v>256500</v>
      </c>
      <c r="W1772" s="41">
        <f t="shared" si="128"/>
        <v>287280</v>
      </c>
      <c r="X1772" s="6"/>
      <c r="Y1772" s="6">
        <v>2016</v>
      </c>
      <c r="Z1772" s="42"/>
    </row>
    <row r="1773" spans="1:26" ht="51" x14ac:dyDescent="0.2">
      <c r="A1773" s="6" t="s">
        <v>7320</v>
      </c>
      <c r="B1773" s="5" t="s">
        <v>32</v>
      </c>
      <c r="C1773" s="5" t="s">
        <v>7314</v>
      </c>
      <c r="D1773" s="5" t="s">
        <v>7315</v>
      </c>
      <c r="E1773" s="5" t="s">
        <v>7321</v>
      </c>
      <c r="F1773" s="5" t="s">
        <v>7317</v>
      </c>
      <c r="G1773" s="5" t="s">
        <v>7322</v>
      </c>
      <c r="H1773" s="5" t="s">
        <v>7323</v>
      </c>
      <c r="I1773" s="6" t="s">
        <v>47</v>
      </c>
      <c r="J1773" s="6">
        <v>0</v>
      </c>
      <c r="K1773" s="6">
        <v>430000000</v>
      </c>
      <c r="L1773" s="5" t="s">
        <v>40</v>
      </c>
      <c r="M1773" s="6" t="s">
        <v>94</v>
      </c>
      <c r="N1773" s="6" t="s">
        <v>73</v>
      </c>
      <c r="O1773" s="6" t="s">
        <v>43</v>
      </c>
      <c r="P1773" s="6" t="s">
        <v>84</v>
      </c>
      <c r="Q1773" s="6" t="s">
        <v>51</v>
      </c>
      <c r="R1773" s="6" t="s">
        <v>96</v>
      </c>
      <c r="S1773" s="6" t="s">
        <v>97</v>
      </c>
      <c r="T1773" s="41">
        <v>2</v>
      </c>
      <c r="U1773" s="41">
        <v>94500</v>
      </c>
      <c r="V1773" s="41">
        <f t="shared" si="127"/>
        <v>189000</v>
      </c>
      <c r="W1773" s="41">
        <f t="shared" si="128"/>
        <v>211680.00000000003</v>
      </c>
      <c r="X1773" s="6"/>
      <c r="Y1773" s="6">
        <v>2016</v>
      </c>
      <c r="Z1773" s="42"/>
    </row>
    <row r="1774" spans="1:26" ht="51" x14ac:dyDescent="0.2">
      <c r="A1774" s="6" t="s">
        <v>7324</v>
      </c>
      <c r="B1774" s="5" t="s">
        <v>32</v>
      </c>
      <c r="C1774" s="5" t="s">
        <v>7314</v>
      </c>
      <c r="D1774" s="5" t="s">
        <v>7315</v>
      </c>
      <c r="E1774" s="5" t="s">
        <v>7325</v>
      </c>
      <c r="F1774" s="5" t="s">
        <v>7317</v>
      </c>
      <c r="G1774" s="5" t="s">
        <v>7326</v>
      </c>
      <c r="H1774" s="5" t="s">
        <v>7327</v>
      </c>
      <c r="I1774" s="6" t="s">
        <v>47</v>
      </c>
      <c r="J1774" s="6">
        <v>0</v>
      </c>
      <c r="K1774" s="6">
        <v>430000000</v>
      </c>
      <c r="L1774" s="5" t="s">
        <v>40</v>
      </c>
      <c r="M1774" s="6" t="s">
        <v>94</v>
      </c>
      <c r="N1774" s="6" t="s">
        <v>73</v>
      </c>
      <c r="O1774" s="6" t="s">
        <v>43</v>
      </c>
      <c r="P1774" s="6" t="s">
        <v>84</v>
      </c>
      <c r="Q1774" s="6" t="s">
        <v>51</v>
      </c>
      <c r="R1774" s="6" t="s">
        <v>96</v>
      </c>
      <c r="S1774" s="6" t="s">
        <v>97</v>
      </c>
      <c r="T1774" s="41">
        <v>2</v>
      </c>
      <c r="U1774" s="41">
        <v>162000</v>
      </c>
      <c r="V1774" s="41">
        <f t="shared" si="127"/>
        <v>324000</v>
      </c>
      <c r="W1774" s="41">
        <f t="shared" si="128"/>
        <v>362880.00000000006</v>
      </c>
      <c r="X1774" s="6"/>
      <c r="Y1774" s="6">
        <v>2016</v>
      </c>
      <c r="Z1774" s="42"/>
    </row>
    <row r="1775" spans="1:26" ht="51" x14ac:dyDescent="0.2">
      <c r="A1775" s="6" t="s">
        <v>7328</v>
      </c>
      <c r="B1775" s="5" t="s">
        <v>32</v>
      </c>
      <c r="C1775" s="5" t="s">
        <v>7314</v>
      </c>
      <c r="D1775" s="5" t="s">
        <v>7315</v>
      </c>
      <c r="E1775" s="5" t="s">
        <v>7329</v>
      </c>
      <c r="F1775" s="5" t="s">
        <v>7317</v>
      </c>
      <c r="G1775" s="5" t="s">
        <v>7326</v>
      </c>
      <c r="H1775" s="5" t="s">
        <v>7330</v>
      </c>
      <c r="I1775" s="6" t="s">
        <v>47</v>
      </c>
      <c r="J1775" s="6">
        <v>0</v>
      </c>
      <c r="K1775" s="6">
        <v>430000000</v>
      </c>
      <c r="L1775" s="5" t="s">
        <v>40</v>
      </c>
      <c r="M1775" s="6" t="s">
        <v>94</v>
      </c>
      <c r="N1775" s="6" t="s">
        <v>73</v>
      </c>
      <c r="O1775" s="6" t="s">
        <v>43</v>
      </c>
      <c r="P1775" s="6" t="s">
        <v>84</v>
      </c>
      <c r="Q1775" s="6" t="s">
        <v>51</v>
      </c>
      <c r="R1775" s="6" t="s">
        <v>96</v>
      </c>
      <c r="S1775" s="6" t="s">
        <v>97</v>
      </c>
      <c r="T1775" s="41">
        <v>2</v>
      </c>
      <c r="U1775" s="41">
        <v>148500</v>
      </c>
      <c r="V1775" s="41">
        <f t="shared" si="127"/>
        <v>297000</v>
      </c>
      <c r="W1775" s="41">
        <f t="shared" si="128"/>
        <v>332640.00000000006</v>
      </c>
      <c r="X1775" s="6"/>
      <c r="Y1775" s="6">
        <v>2016</v>
      </c>
      <c r="Z1775" s="42"/>
    </row>
    <row r="1776" spans="1:26" ht="51" x14ac:dyDescent="0.2">
      <c r="A1776" s="6" t="s">
        <v>7331</v>
      </c>
      <c r="B1776" s="5" t="s">
        <v>32</v>
      </c>
      <c r="C1776" s="5" t="s">
        <v>7332</v>
      </c>
      <c r="D1776" s="5" t="s">
        <v>1733</v>
      </c>
      <c r="E1776" s="5" t="s">
        <v>7333</v>
      </c>
      <c r="F1776" s="5" t="s">
        <v>7334</v>
      </c>
      <c r="G1776" s="5" t="s">
        <v>7335</v>
      </c>
      <c r="H1776" s="5" t="s">
        <v>7336</v>
      </c>
      <c r="I1776" s="6" t="s">
        <v>47</v>
      </c>
      <c r="J1776" s="6">
        <v>0</v>
      </c>
      <c r="K1776" s="6">
        <v>430000000</v>
      </c>
      <c r="L1776" s="5" t="s">
        <v>40</v>
      </c>
      <c r="M1776" s="6" t="s">
        <v>94</v>
      </c>
      <c r="N1776" s="6" t="s">
        <v>73</v>
      </c>
      <c r="O1776" s="6" t="s">
        <v>43</v>
      </c>
      <c r="P1776" s="6" t="s">
        <v>84</v>
      </c>
      <c r="Q1776" s="6" t="s">
        <v>51</v>
      </c>
      <c r="R1776" s="6" t="s">
        <v>96</v>
      </c>
      <c r="S1776" s="6" t="s">
        <v>97</v>
      </c>
      <c r="T1776" s="41">
        <v>2</v>
      </c>
      <c r="U1776" s="41">
        <v>101250</v>
      </c>
      <c r="V1776" s="41">
        <f t="shared" si="127"/>
        <v>202500</v>
      </c>
      <c r="W1776" s="41">
        <f t="shared" si="128"/>
        <v>226800.00000000003</v>
      </c>
      <c r="X1776" s="6"/>
      <c r="Y1776" s="6">
        <v>2016</v>
      </c>
      <c r="Z1776" s="42"/>
    </row>
    <row r="1777" spans="1:26" ht="51" x14ac:dyDescent="0.2">
      <c r="A1777" s="6" t="s">
        <v>7337</v>
      </c>
      <c r="B1777" s="5" t="s">
        <v>32</v>
      </c>
      <c r="C1777" s="5" t="s">
        <v>7332</v>
      </c>
      <c r="D1777" s="5" t="s">
        <v>1733</v>
      </c>
      <c r="E1777" s="5" t="s">
        <v>7338</v>
      </c>
      <c r="F1777" s="5" t="s">
        <v>7334</v>
      </c>
      <c r="G1777" s="5" t="s">
        <v>7339</v>
      </c>
      <c r="H1777" s="5" t="s">
        <v>7340</v>
      </c>
      <c r="I1777" s="6" t="s">
        <v>47</v>
      </c>
      <c r="J1777" s="6">
        <v>0</v>
      </c>
      <c r="K1777" s="6">
        <v>430000000</v>
      </c>
      <c r="L1777" s="5" t="s">
        <v>40</v>
      </c>
      <c r="M1777" s="6" t="s">
        <v>94</v>
      </c>
      <c r="N1777" s="6" t="s">
        <v>73</v>
      </c>
      <c r="O1777" s="6" t="s">
        <v>43</v>
      </c>
      <c r="P1777" s="6" t="s">
        <v>84</v>
      </c>
      <c r="Q1777" s="6" t="s">
        <v>51</v>
      </c>
      <c r="R1777" s="6" t="s">
        <v>96</v>
      </c>
      <c r="S1777" s="6" t="s">
        <v>97</v>
      </c>
      <c r="T1777" s="41">
        <v>2</v>
      </c>
      <c r="U1777" s="41">
        <v>141750</v>
      </c>
      <c r="V1777" s="41">
        <f t="shared" si="127"/>
        <v>283500</v>
      </c>
      <c r="W1777" s="41">
        <f t="shared" si="128"/>
        <v>317520.00000000006</v>
      </c>
      <c r="X1777" s="6"/>
      <c r="Y1777" s="6">
        <v>2016</v>
      </c>
      <c r="Z1777" s="42"/>
    </row>
    <row r="1778" spans="1:26" ht="51" x14ac:dyDescent="0.2">
      <c r="A1778" s="6" t="s">
        <v>7341</v>
      </c>
      <c r="B1778" s="5" t="s">
        <v>32</v>
      </c>
      <c r="C1778" s="5" t="s">
        <v>7332</v>
      </c>
      <c r="D1778" s="5" t="s">
        <v>1733</v>
      </c>
      <c r="E1778" s="5" t="s">
        <v>7342</v>
      </c>
      <c r="F1778" s="5" t="s">
        <v>7334</v>
      </c>
      <c r="G1778" s="5" t="s">
        <v>7343</v>
      </c>
      <c r="H1778" s="5" t="s">
        <v>7344</v>
      </c>
      <c r="I1778" s="6" t="s">
        <v>47</v>
      </c>
      <c r="J1778" s="6">
        <v>0</v>
      </c>
      <c r="K1778" s="6">
        <v>430000000</v>
      </c>
      <c r="L1778" s="5" t="s">
        <v>40</v>
      </c>
      <c r="M1778" s="6" t="s">
        <v>41</v>
      </c>
      <c r="N1778" s="6" t="s">
        <v>73</v>
      </c>
      <c r="O1778" s="6" t="s">
        <v>43</v>
      </c>
      <c r="P1778" s="6" t="s">
        <v>84</v>
      </c>
      <c r="Q1778" s="6" t="s">
        <v>51</v>
      </c>
      <c r="R1778" s="6" t="s">
        <v>96</v>
      </c>
      <c r="S1778" s="6" t="s">
        <v>97</v>
      </c>
      <c r="T1778" s="41">
        <v>2</v>
      </c>
      <c r="U1778" s="41">
        <v>54000</v>
      </c>
      <c r="V1778" s="41">
        <f t="shared" si="127"/>
        <v>108000</v>
      </c>
      <c r="W1778" s="41">
        <f t="shared" si="128"/>
        <v>120960.00000000001</v>
      </c>
      <c r="X1778" s="6"/>
      <c r="Y1778" s="6">
        <v>2016</v>
      </c>
      <c r="Z1778" s="42"/>
    </row>
    <row r="1779" spans="1:26" ht="51" x14ac:dyDescent="0.2">
      <c r="A1779" s="6" t="s">
        <v>7345</v>
      </c>
      <c r="B1779" s="5" t="s">
        <v>32</v>
      </c>
      <c r="C1779" s="5" t="s">
        <v>7332</v>
      </c>
      <c r="D1779" s="5" t="s">
        <v>1733</v>
      </c>
      <c r="E1779" s="5" t="s">
        <v>7346</v>
      </c>
      <c r="F1779" s="5" t="s">
        <v>7334</v>
      </c>
      <c r="G1779" s="5" t="s">
        <v>7347</v>
      </c>
      <c r="H1779" s="5" t="s">
        <v>7348</v>
      </c>
      <c r="I1779" s="6" t="s">
        <v>47</v>
      </c>
      <c r="J1779" s="6">
        <v>0</v>
      </c>
      <c r="K1779" s="6">
        <v>430000000</v>
      </c>
      <c r="L1779" s="5" t="s">
        <v>40</v>
      </c>
      <c r="M1779" s="6" t="s">
        <v>41</v>
      </c>
      <c r="N1779" s="6" t="s">
        <v>73</v>
      </c>
      <c r="O1779" s="6" t="s">
        <v>43</v>
      </c>
      <c r="P1779" s="6" t="s">
        <v>84</v>
      </c>
      <c r="Q1779" s="6" t="s">
        <v>51</v>
      </c>
      <c r="R1779" s="6" t="s">
        <v>96</v>
      </c>
      <c r="S1779" s="6" t="s">
        <v>97</v>
      </c>
      <c r="T1779" s="41">
        <v>2</v>
      </c>
      <c r="U1779" s="41">
        <v>52650</v>
      </c>
      <c r="V1779" s="41">
        <f t="shared" si="127"/>
        <v>105300</v>
      </c>
      <c r="W1779" s="41">
        <f t="shared" si="128"/>
        <v>117936.00000000001</v>
      </c>
      <c r="X1779" s="6"/>
      <c r="Y1779" s="6">
        <v>2016</v>
      </c>
      <c r="Z1779" s="42"/>
    </row>
    <row r="1780" spans="1:26" ht="51" x14ac:dyDescent="0.2">
      <c r="A1780" s="6" t="s">
        <v>7349</v>
      </c>
      <c r="B1780" s="5" t="s">
        <v>32</v>
      </c>
      <c r="C1780" s="5" t="s">
        <v>7332</v>
      </c>
      <c r="D1780" s="5" t="s">
        <v>1733</v>
      </c>
      <c r="E1780" s="5" t="s">
        <v>7350</v>
      </c>
      <c r="F1780" s="5" t="s">
        <v>7334</v>
      </c>
      <c r="G1780" s="5">
        <v>23936</v>
      </c>
      <c r="H1780" s="5" t="s">
        <v>7351</v>
      </c>
      <c r="I1780" s="6" t="s">
        <v>47</v>
      </c>
      <c r="J1780" s="6">
        <v>0</v>
      </c>
      <c r="K1780" s="6">
        <v>430000000</v>
      </c>
      <c r="L1780" s="5" t="s">
        <v>40</v>
      </c>
      <c r="M1780" s="6" t="s">
        <v>41</v>
      </c>
      <c r="N1780" s="6" t="s">
        <v>73</v>
      </c>
      <c r="O1780" s="6" t="s">
        <v>43</v>
      </c>
      <c r="P1780" s="6" t="s">
        <v>84</v>
      </c>
      <c r="Q1780" s="6" t="s">
        <v>51</v>
      </c>
      <c r="R1780" s="6" t="s">
        <v>96</v>
      </c>
      <c r="S1780" s="6" t="s">
        <v>97</v>
      </c>
      <c r="T1780" s="41">
        <v>2</v>
      </c>
      <c r="U1780" s="41">
        <v>162000</v>
      </c>
      <c r="V1780" s="41">
        <f t="shared" si="127"/>
        <v>324000</v>
      </c>
      <c r="W1780" s="41">
        <f t="shared" si="128"/>
        <v>362880.00000000006</v>
      </c>
      <c r="X1780" s="6"/>
      <c r="Y1780" s="6">
        <v>2016</v>
      </c>
      <c r="Z1780" s="42"/>
    </row>
    <row r="1781" spans="1:26" ht="51" x14ac:dyDescent="0.2">
      <c r="A1781" s="6" t="s">
        <v>7352</v>
      </c>
      <c r="B1781" s="5" t="s">
        <v>32</v>
      </c>
      <c r="C1781" s="5" t="s">
        <v>7332</v>
      </c>
      <c r="D1781" s="5" t="s">
        <v>1733</v>
      </c>
      <c r="E1781" s="5" t="s">
        <v>7353</v>
      </c>
      <c r="F1781" s="5" t="s">
        <v>7334</v>
      </c>
      <c r="G1781" s="5" t="s">
        <v>2628</v>
      </c>
      <c r="H1781" s="5" t="s">
        <v>7354</v>
      </c>
      <c r="I1781" s="6" t="s">
        <v>47</v>
      </c>
      <c r="J1781" s="6">
        <v>0</v>
      </c>
      <c r="K1781" s="6">
        <v>430000000</v>
      </c>
      <c r="L1781" s="5" t="s">
        <v>40</v>
      </c>
      <c r="M1781" s="6" t="s">
        <v>41</v>
      </c>
      <c r="N1781" s="6" t="s">
        <v>73</v>
      </c>
      <c r="O1781" s="6" t="s">
        <v>43</v>
      </c>
      <c r="P1781" s="6" t="s">
        <v>84</v>
      </c>
      <c r="Q1781" s="6" t="s">
        <v>51</v>
      </c>
      <c r="R1781" s="6" t="s">
        <v>96</v>
      </c>
      <c r="S1781" s="6" t="s">
        <v>97</v>
      </c>
      <c r="T1781" s="41">
        <v>2</v>
      </c>
      <c r="U1781" s="41">
        <v>52650</v>
      </c>
      <c r="V1781" s="41">
        <f t="shared" si="127"/>
        <v>105300</v>
      </c>
      <c r="W1781" s="41">
        <f t="shared" si="128"/>
        <v>117936.00000000001</v>
      </c>
      <c r="X1781" s="6"/>
      <c r="Y1781" s="6">
        <v>2016</v>
      </c>
      <c r="Z1781" s="42"/>
    </row>
    <row r="1782" spans="1:26" ht="51" x14ac:dyDescent="0.2">
      <c r="A1782" s="6" t="s">
        <v>7355</v>
      </c>
      <c r="B1782" s="5" t="s">
        <v>32</v>
      </c>
      <c r="C1782" s="5" t="s">
        <v>7332</v>
      </c>
      <c r="D1782" s="5" t="s">
        <v>1733</v>
      </c>
      <c r="E1782" s="5" t="s">
        <v>7356</v>
      </c>
      <c r="F1782" s="5" t="s">
        <v>7334</v>
      </c>
      <c r="G1782" s="5" t="s">
        <v>7357</v>
      </c>
      <c r="H1782" s="5" t="s">
        <v>7358</v>
      </c>
      <c r="I1782" s="6" t="s">
        <v>47</v>
      </c>
      <c r="J1782" s="6">
        <v>0</v>
      </c>
      <c r="K1782" s="6">
        <v>430000000</v>
      </c>
      <c r="L1782" s="5" t="s">
        <v>40</v>
      </c>
      <c r="M1782" s="6" t="s">
        <v>41</v>
      </c>
      <c r="N1782" s="6" t="s">
        <v>73</v>
      </c>
      <c r="O1782" s="6" t="s">
        <v>43</v>
      </c>
      <c r="P1782" s="6" t="s">
        <v>84</v>
      </c>
      <c r="Q1782" s="6" t="s">
        <v>51</v>
      </c>
      <c r="R1782" s="6" t="s">
        <v>96</v>
      </c>
      <c r="S1782" s="6" t="s">
        <v>97</v>
      </c>
      <c r="T1782" s="41">
        <v>2</v>
      </c>
      <c r="U1782" s="41">
        <v>37800</v>
      </c>
      <c r="V1782" s="41">
        <f t="shared" si="127"/>
        <v>75600</v>
      </c>
      <c r="W1782" s="41">
        <f t="shared" si="128"/>
        <v>84672.000000000015</v>
      </c>
      <c r="X1782" s="6"/>
      <c r="Y1782" s="6">
        <v>2016</v>
      </c>
      <c r="Z1782" s="42"/>
    </row>
    <row r="1783" spans="1:26" ht="51" x14ac:dyDescent="0.2">
      <c r="A1783" s="6" t="s">
        <v>7359</v>
      </c>
      <c r="B1783" s="5" t="s">
        <v>32</v>
      </c>
      <c r="C1783" s="5" t="s">
        <v>7332</v>
      </c>
      <c r="D1783" s="5" t="s">
        <v>1733</v>
      </c>
      <c r="E1783" s="5" t="s">
        <v>7360</v>
      </c>
      <c r="F1783" s="5" t="s">
        <v>7334</v>
      </c>
      <c r="G1783" s="5" t="s">
        <v>7361</v>
      </c>
      <c r="H1783" s="5" t="s">
        <v>7362</v>
      </c>
      <c r="I1783" s="6" t="s">
        <v>47</v>
      </c>
      <c r="J1783" s="6">
        <v>0</v>
      </c>
      <c r="K1783" s="6">
        <v>430000000</v>
      </c>
      <c r="L1783" s="5" t="s">
        <v>40</v>
      </c>
      <c r="M1783" s="6" t="s">
        <v>94</v>
      </c>
      <c r="N1783" s="6" t="s">
        <v>73</v>
      </c>
      <c r="O1783" s="6" t="s">
        <v>43</v>
      </c>
      <c r="P1783" s="6" t="s">
        <v>84</v>
      </c>
      <c r="Q1783" s="6" t="s">
        <v>51</v>
      </c>
      <c r="R1783" s="6" t="s">
        <v>96</v>
      </c>
      <c r="S1783" s="6" t="s">
        <v>97</v>
      </c>
      <c r="T1783" s="41">
        <v>20</v>
      </c>
      <c r="U1783" s="41">
        <v>47250</v>
      </c>
      <c r="V1783" s="41">
        <f t="shared" si="127"/>
        <v>945000</v>
      </c>
      <c r="W1783" s="41">
        <f t="shared" si="128"/>
        <v>1058400</v>
      </c>
      <c r="X1783" s="6"/>
      <c r="Y1783" s="6">
        <v>2016</v>
      </c>
      <c r="Z1783" s="42"/>
    </row>
    <row r="1784" spans="1:26" ht="344.25" x14ac:dyDescent="0.2">
      <c r="A1784" s="6" t="s">
        <v>7363</v>
      </c>
      <c r="B1784" s="5" t="s">
        <v>32</v>
      </c>
      <c r="C1784" s="5" t="s">
        <v>7364</v>
      </c>
      <c r="D1784" s="5" t="s">
        <v>7365</v>
      </c>
      <c r="E1784" s="5" t="s">
        <v>7366</v>
      </c>
      <c r="F1784" s="5" t="s">
        <v>7367</v>
      </c>
      <c r="G1784" s="5" t="s">
        <v>7368</v>
      </c>
      <c r="H1784" s="5" t="s">
        <v>7369</v>
      </c>
      <c r="I1784" s="6" t="s">
        <v>60</v>
      </c>
      <c r="J1784" s="6">
        <v>0</v>
      </c>
      <c r="K1784" s="6">
        <v>430000000</v>
      </c>
      <c r="L1784" s="5" t="s">
        <v>40</v>
      </c>
      <c r="M1784" s="6" t="s">
        <v>41</v>
      </c>
      <c r="N1784" s="6" t="s">
        <v>73</v>
      </c>
      <c r="O1784" s="6" t="s">
        <v>43</v>
      </c>
      <c r="P1784" s="6" t="s">
        <v>84</v>
      </c>
      <c r="Q1784" s="6" t="s">
        <v>51</v>
      </c>
      <c r="R1784" s="6" t="s">
        <v>96</v>
      </c>
      <c r="S1784" s="6" t="s">
        <v>97</v>
      </c>
      <c r="T1784" s="41">
        <v>2</v>
      </c>
      <c r="U1784" s="41">
        <v>675000</v>
      </c>
      <c r="V1784" s="41">
        <f t="shared" si="127"/>
        <v>1350000</v>
      </c>
      <c r="W1784" s="41">
        <f t="shared" si="128"/>
        <v>1512000.0000000002</v>
      </c>
      <c r="X1784" s="6"/>
      <c r="Y1784" s="6">
        <v>2016</v>
      </c>
      <c r="Z1784" s="42"/>
    </row>
    <row r="1785" spans="1:26" ht="51" x14ac:dyDescent="0.2">
      <c r="A1785" s="6" t="s">
        <v>7370</v>
      </c>
      <c r="B1785" s="5" t="s">
        <v>32</v>
      </c>
      <c r="C1785" s="5" t="s">
        <v>7371</v>
      </c>
      <c r="D1785" s="5" t="s">
        <v>7372</v>
      </c>
      <c r="E1785" s="5" t="s">
        <v>7373</v>
      </c>
      <c r="F1785" s="5" t="s">
        <v>3954</v>
      </c>
      <c r="G1785" s="5" t="s">
        <v>7373</v>
      </c>
      <c r="H1785" s="5" t="s">
        <v>7374</v>
      </c>
      <c r="I1785" s="6" t="s">
        <v>60</v>
      </c>
      <c r="J1785" s="6">
        <v>0</v>
      </c>
      <c r="K1785" s="6">
        <v>430000000</v>
      </c>
      <c r="L1785" s="5" t="s">
        <v>40</v>
      </c>
      <c r="M1785" s="6" t="s">
        <v>41</v>
      </c>
      <c r="N1785" s="6" t="s">
        <v>73</v>
      </c>
      <c r="O1785" s="6" t="s">
        <v>43</v>
      </c>
      <c r="P1785" s="6" t="s">
        <v>84</v>
      </c>
      <c r="Q1785" s="6" t="s">
        <v>51</v>
      </c>
      <c r="R1785" s="6" t="s">
        <v>96</v>
      </c>
      <c r="S1785" s="6" t="s">
        <v>97</v>
      </c>
      <c r="T1785" s="41">
        <v>1</v>
      </c>
      <c r="U1785" s="41">
        <v>10800</v>
      </c>
      <c r="V1785" s="41">
        <f t="shared" si="127"/>
        <v>10800</v>
      </c>
      <c r="W1785" s="41">
        <f t="shared" si="128"/>
        <v>12096.000000000002</v>
      </c>
      <c r="X1785" s="6"/>
      <c r="Y1785" s="6">
        <v>2016</v>
      </c>
      <c r="Z1785" s="42"/>
    </row>
    <row r="1786" spans="1:26" ht="204" x14ac:dyDescent="0.2">
      <c r="A1786" s="6" t="s">
        <v>7375</v>
      </c>
      <c r="B1786" s="5" t="s">
        <v>32</v>
      </c>
      <c r="C1786" s="5" t="s">
        <v>2944</v>
      </c>
      <c r="D1786" s="5" t="s">
        <v>7376</v>
      </c>
      <c r="E1786" s="5" t="s">
        <v>7377</v>
      </c>
      <c r="F1786" s="5" t="s">
        <v>7378</v>
      </c>
      <c r="G1786" s="5" t="s">
        <v>7379</v>
      </c>
      <c r="H1786" s="5" t="s">
        <v>7380</v>
      </c>
      <c r="I1786" s="6" t="s">
        <v>47</v>
      </c>
      <c r="J1786" s="6">
        <v>0</v>
      </c>
      <c r="K1786" s="6">
        <v>430000000</v>
      </c>
      <c r="L1786" s="5" t="s">
        <v>40</v>
      </c>
      <c r="M1786" s="6" t="s">
        <v>94</v>
      </c>
      <c r="N1786" s="6" t="s">
        <v>73</v>
      </c>
      <c r="O1786" s="6" t="s">
        <v>43</v>
      </c>
      <c r="P1786" s="6" t="s">
        <v>84</v>
      </c>
      <c r="Q1786" s="6" t="s">
        <v>51</v>
      </c>
      <c r="R1786" s="6" t="s">
        <v>75</v>
      </c>
      <c r="S1786" s="6" t="s">
        <v>76</v>
      </c>
      <c r="T1786" s="41">
        <v>1</v>
      </c>
      <c r="U1786" s="41">
        <v>143694000</v>
      </c>
      <c r="V1786" s="41"/>
      <c r="W1786" s="41"/>
      <c r="X1786" s="6"/>
      <c r="Y1786" s="6">
        <v>2016</v>
      </c>
      <c r="Z1786" s="6" t="s">
        <v>1629</v>
      </c>
    </row>
    <row r="1787" spans="1:26" ht="51" x14ac:dyDescent="0.2">
      <c r="A1787" s="6" t="s">
        <v>7381</v>
      </c>
      <c r="B1787" s="5" t="s">
        <v>32</v>
      </c>
      <c r="C1787" s="5" t="s">
        <v>7382</v>
      </c>
      <c r="D1787" s="5" t="s">
        <v>1768</v>
      </c>
      <c r="E1787" s="5" t="s">
        <v>7383</v>
      </c>
      <c r="F1787" s="5" t="s">
        <v>7384</v>
      </c>
      <c r="G1787" s="5" t="s">
        <v>7385</v>
      </c>
      <c r="H1787" s="5" t="s">
        <v>7386</v>
      </c>
      <c r="I1787" s="6" t="s">
        <v>47</v>
      </c>
      <c r="J1787" s="6">
        <v>0</v>
      </c>
      <c r="K1787" s="6">
        <v>430000000</v>
      </c>
      <c r="L1787" s="5" t="s">
        <v>40</v>
      </c>
      <c r="M1787" s="6" t="s">
        <v>94</v>
      </c>
      <c r="N1787" s="6" t="s">
        <v>73</v>
      </c>
      <c r="O1787" s="6" t="s">
        <v>43</v>
      </c>
      <c r="P1787" s="6" t="s">
        <v>84</v>
      </c>
      <c r="Q1787" s="6" t="s">
        <v>51</v>
      </c>
      <c r="R1787" s="6">
        <v>166</v>
      </c>
      <c r="S1787" s="6" t="s">
        <v>152</v>
      </c>
      <c r="T1787" s="41">
        <v>8</v>
      </c>
      <c r="U1787" s="41">
        <v>7425</v>
      </c>
      <c r="V1787" s="41">
        <f t="shared" ref="V1787:V1793" si="129">T1787*U1787</f>
        <v>59400</v>
      </c>
      <c r="W1787" s="41">
        <f t="shared" ref="W1787:W1793" si="130">V1787*1.12</f>
        <v>66528</v>
      </c>
      <c r="X1787" s="6"/>
      <c r="Y1787" s="6">
        <v>2016</v>
      </c>
      <c r="Z1787" s="42"/>
    </row>
    <row r="1788" spans="1:26" ht="76.5" x14ac:dyDescent="0.2">
      <c r="A1788" s="6" t="s">
        <v>7387</v>
      </c>
      <c r="B1788" s="5" t="s">
        <v>32</v>
      </c>
      <c r="C1788" s="5" t="s">
        <v>7388</v>
      </c>
      <c r="D1788" s="5" t="s">
        <v>2959</v>
      </c>
      <c r="E1788" s="5" t="s">
        <v>7188</v>
      </c>
      <c r="F1788" s="5" t="s">
        <v>7389</v>
      </c>
      <c r="G1788" s="5" t="s">
        <v>7390</v>
      </c>
      <c r="H1788" s="5" t="s">
        <v>7391</v>
      </c>
      <c r="I1788" s="6" t="s">
        <v>47</v>
      </c>
      <c r="J1788" s="6">
        <v>0</v>
      </c>
      <c r="K1788" s="6">
        <v>430000000</v>
      </c>
      <c r="L1788" s="5" t="s">
        <v>40</v>
      </c>
      <c r="M1788" s="6" t="s">
        <v>94</v>
      </c>
      <c r="N1788" s="6" t="s">
        <v>73</v>
      </c>
      <c r="O1788" s="6" t="s">
        <v>43</v>
      </c>
      <c r="P1788" s="6" t="s">
        <v>84</v>
      </c>
      <c r="Q1788" s="6" t="s">
        <v>51</v>
      </c>
      <c r="R1788" s="6" t="s">
        <v>96</v>
      </c>
      <c r="S1788" s="6" t="s">
        <v>97</v>
      </c>
      <c r="T1788" s="41">
        <v>4</v>
      </c>
      <c r="U1788" s="41">
        <v>1687500</v>
      </c>
      <c r="V1788" s="41">
        <f t="shared" si="129"/>
        <v>6750000</v>
      </c>
      <c r="W1788" s="41">
        <f t="shared" si="130"/>
        <v>7560000.0000000009</v>
      </c>
      <c r="X1788" s="6"/>
      <c r="Y1788" s="6">
        <v>2016</v>
      </c>
      <c r="Z1788" s="42"/>
    </row>
    <row r="1789" spans="1:26" ht="51" x14ac:dyDescent="0.2">
      <c r="A1789" s="6" t="s">
        <v>7392</v>
      </c>
      <c r="B1789" s="5" t="s">
        <v>32</v>
      </c>
      <c r="C1789" s="5" t="s">
        <v>7166</v>
      </c>
      <c r="D1789" s="5" t="s">
        <v>7146</v>
      </c>
      <c r="E1789" s="5" t="s">
        <v>7393</v>
      </c>
      <c r="F1789" s="5" t="s">
        <v>7168</v>
      </c>
      <c r="G1789" s="5" t="s">
        <v>7394</v>
      </c>
      <c r="H1789" s="5" t="s">
        <v>7395</v>
      </c>
      <c r="I1789" s="6" t="s">
        <v>47</v>
      </c>
      <c r="J1789" s="6">
        <v>0</v>
      </c>
      <c r="K1789" s="6">
        <v>430000000</v>
      </c>
      <c r="L1789" s="5" t="s">
        <v>40</v>
      </c>
      <c r="M1789" s="6" t="s">
        <v>41</v>
      </c>
      <c r="N1789" s="6" t="s">
        <v>73</v>
      </c>
      <c r="O1789" s="6" t="s">
        <v>43</v>
      </c>
      <c r="P1789" s="6" t="s">
        <v>84</v>
      </c>
      <c r="Q1789" s="6" t="s">
        <v>51</v>
      </c>
      <c r="R1789" s="6" t="s">
        <v>96</v>
      </c>
      <c r="S1789" s="6" t="s">
        <v>97</v>
      </c>
      <c r="T1789" s="41">
        <v>1</v>
      </c>
      <c r="U1789" s="41">
        <v>4320000</v>
      </c>
      <c r="V1789" s="41">
        <f t="shared" si="129"/>
        <v>4320000</v>
      </c>
      <c r="W1789" s="41">
        <f t="shared" si="130"/>
        <v>4838400</v>
      </c>
      <c r="X1789" s="6"/>
      <c r="Y1789" s="6">
        <v>2016</v>
      </c>
      <c r="Z1789" s="42"/>
    </row>
    <row r="1790" spans="1:26" ht="51" x14ac:dyDescent="0.2">
      <c r="A1790" s="6" t="s">
        <v>7396</v>
      </c>
      <c r="B1790" s="5" t="s">
        <v>32</v>
      </c>
      <c r="C1790" s="5" t="s">
        <v>7166</v>
      </c>
      <c r="D1790" s="5" t="s">
        <v>7146</v>
      </c>
      <c r="E1790" s="5" t="s">
        <v>7397</v>
      </c>
      <c r="F1790" s="5" t="s">
        <v>7168</v>
      </c>
      <c r="G1790" s="5" t="s">
        <v>7398</v>
      </c>
      <c r="H1790" s="5" t="s">
        <v>7399</v>
      </c>
      <c r="I1790" s="6" t="s">
        <v>47</v>
      </c>
      <c r="J1790" s="6">
        <v>0</v>
      </c>
      <c r="K1790" s="6">
        <v>430000000</v>
      </c>
      <c r="L1790" s="5" t="s">
        <v>40</v>
      </c>
      <c r="M1790" s="6" t="s">
        <v>41</v>
      </c>
      <c r="N1790" s="6" t="s">
        <v>73</v>
      </c>
      <c r="O1790" s="6" t="s">
        <v>43</v>
      </c>
      <c r="P1790" s="6" t="s">
        <v>84</v>
      </c>
      <c r="Q1790" s="6" t="s">
        <v>51</v>
      </c>
      <c r="R1790" s="6" t="s">
        <v>96</v>
      </c>
      <c r="S1790" s="6" t="s">
        <v>97</v>
      </c>
      <c r="T1790" s="41">
        <v>1</v>
      </c>
      <c r="U1790" s="41">
        <v>3780000</v>
      </c>
      <c r="V1790" s="41">
        <f t="shared" si="129"/>
        <v>3780000</v>
      </c>
      <c r="W1790" s="41">
        <f t="shared" si="130"/>
        <v>4233600</v>
      </c>
      <c r="X1790" s="6"/>
      <c r="Y1790" s="6">
        <v>2016</v>
      </c>
      <c r="Z1790" s="42"/>
    </row>
    <row r="1791" spans="1:26" ht="51" x14ac:dyDescent="0.2">
      <c r="A1791" s="6" t="s">
        <v>7400</v>
      </c>
      <c r="B1791" s="5" t="s">
        <v>32</v>
      </c>
      <c r="C1791" s="5" t="s">
        <v>7166</v>
      </c>
      <c r="D1791" s="5" t="s">
        <v>7146</v>
      </c>
      <c r="E1791" s="5" t="s">
        <v>7401</v>
      </c>
      <c r="F1791" s="5" t="s">
        <v>7168</v>
      </c>
      <c r="G1791" s="5" t="s">
        <v>7402</v>
      </c>
      <c r="H1791" s="5" t="s">
        <v>7403</v>
      </c>
      <c r="I1791" s="6" t="s">
        <v>47</v>
      </c>
      <c r="J1791" s="6">
        <v>0</v>
      </c>
      <c r="K1791" s="6">
        <v>430000000</v>
      </c>
      <c r="L1791" s="5" t="s">
        <v>40</v>
      </c>
      <c r="M1791" s="6" t="s">
        <v>41</v>
      </c>
      <c r="N1791" s="6" t="s">
        <v>73</v>
      </c>
      <c r="O1791" s="6" t="s">
        <v>43</v>
      </c>
      <c r="P1791" s="6" t="s">
        <v>84</v>
      </c>
      <c r="Q1791" s="6" t="s">
        <v>51</v>
      </c>
      <c r="R1791" s="6" t="s">
        <v>96</v>
      </c>
      <c r="S1791" s="6" t="s">
        <v>97</v>
      </c>
      <c r="T1791" s="41">
        <v>1</v>
      </c>
      <c r="U1791" s="41">
        <v>4050000</v>
      </c>
      <c r="V1791" s="41">
        <f t="shared" si="129"/>
        <v>4050000</v>
      </c>
      <c r="W1791" s="41">
        <f t="shared" si="130"/>
        <v>4536000</v>
      </c>
      <c r="X1791" s="6"/>
      <c r="Y1791" s="6">
        <v>2016</v>
      </c>
      <c r="Z1791" s="42"/>
    </row>
    <row r="1792" spans="1:26" ht="51" x14ac:dyDescent="0.2">
      <c r="A1792" s="6" t="s">
        <v>7404</v>
      </c>
      <c r="B1792" s="5" t="s">
        <v>32</v>
      </c>
      <c r="C1792" s="5" t="s">
        <v>7166</v>
      </c>
      <c r="D1792" s="5" t="s">
        <v>7146</v>
      </c>
      <c r="E1792" s="5" t="s">
        <v>7405</v>
      </c>
      <c r="F1792" s="5" t="s">
        <v>7168</v>
      </c>
      <c r="G1792" s="5" t="s">
        <v>7406</v>
      </c>
      <c r="H1792" s="5" t="s">
        <v>7407</v>
      </c>
      <c r="I1792" s="6" t="s">
        <v>47</v>
      </c>
      <c r="J1792" s="6">
        <v>0</v>
      </c>
      <c r="K1792" s="6">
        <v>430000000</v>
      </c>
      <c r="L1792" s="5" t="s">
        <v>40</v>
      </c>
      <c r="M1792" s="6" t="s">
        <v>41</v>
      </c>
      <c r="N1792" s="6" t="s">
        <v>73</v>
      </c>
      <c r="O1792" s="6" t="s">
        <v>43</v>
      </c>
      <c r="P1792" s="6" t="s">
        <v>84</v>
      </c>
      <c r="Q1792" s="6" t="s">
        <v>51</v>
      </c>
      <c r="R1792" s="6" t="s">
        <v>96</v>
      </c>
      <c r="S1792" s="6" t="s">
        <v>97</v>
      </c>
      <c r="T1792" s="41">
        <v>1</v>
      </c>
      <c r="U1792" s="41">
        <v>4725000</v>
      </c>
      <c r="V1792" s="41">
        <f t="shared" si="129"/>
        <v>4725000</v>
      </c>
      <c r="W1792" s="41">
        <f t="shared" si="130"/>
        <v>5292000.0000000009</v>
      </c>
      <c r="X1792" s="6"/>
      <c r="Y1792" s="6">
        <v>2016</v>
      </c>
      <c r="Z1792" s="42"/>
    </row>
    <row r="1793" spans="1:26" ht="102" x14ac:dyDescent="0.2">
      <c r="A1793" s="6" t="s">
        <v>7408</v>
      </c>
      <c r="B1793" s="5" t="s">
        <v>32</v>
      </c>
      <c r="C1793" s="5" t="s">
        <v>2944</v>
      </c>
      <c r="D1793" s="5" t="s">
        <v>7409</v>
      </c>
      <c r="E1793" s="5" t="s">
        <v>7410</v>
      </c>
      <c r="F1793" s="5" t="s">
        <v>7411</v>
      </c>
      <c r="G1793" s="5" t="s">
        <v>7412</v>
      </c>
      <c r="H1793" s="5" t="s">
        <v>7413</v>
      </c>
      <c r="I1793" s="6" t="s">
        <v>47</v>
      </c>
      <c r="J1793" s="6">
        <v>0</v>
      </c>
      <c r="K1793" s="6">
        <v>430000000</v>
      </c>
      <c r="L1793" s="5" t="s">
        <v>40</v>
      </c>
      <c r="M1793" s="6" t="s">
        <v>94</v>
      </c>
      <c r="N1793" s="6" t="s">
        <v>73</v>
      </c>
      <c r="O1793" s="6" t="s">
        <v>43</v>
      </c>
      <c r="P1793" s="6" t="s">
        <v>84</v>
      </c>
      <c r="Q1793" s="6" t="s">
        <v>51</v>
      </c>
      <c r="R1793" s="6" t="s">
        <v>75</v>
      </c>
      <c r="S1793" s="6" t="s">
        <v>76</v>
      </c>
      <c r="T1793" s="41">
        <v>1</v>
      </c>
      <c r="U1793" s="41">
        <v>11812500</v>
      </c>
      <c r="V1793" s="41">
        <f t="shared" si="129"/>
        <v>11812500</v>
      </c>
      <c r="W1793" s="41">
        <f t="shared" si="130"/>
        <v>13230000.000000002</v>
      </c>
      <c r="X1793" s="6"/>
      <c r="Y1793" s="6">
        <v>2016</v>
      </c>
      <c r="Z1793" s="42"/>
    </row>
    <row r="1794" spans="1:26" ht="140.25" x14ac:dyDescent="0.2">
      <c r="A1794" s="6" t="s">
        <v>7414</v>
      </c>
      <c r="B1794" s="5" t="s">
        <v>32</v>
      </c>
      <c r="C1794" s="5" t="s">
        <v>7415</v>
      </c>
      <c r="D1794" s="5" t="s">
        <v>7416</v>
      </c>
      <c r="E1794" s="5" t="s">
        <v>7417</v>
      </c>
      <c r="F1794" s="5" t="s">
        <v>7418</v>
      </c>
      <c r="G1794" s="5" t="s">
        <v>7419</v>
      </c>
      <c r="H1794" s="5" t="s">
        <v>7420</v>
      </c>
      <c r="I1794" s="6" t="s">
        <v>60</v>
      </c>
      <c r="J1794" s="6">
        <v>0</v>
      </c>
      <c r="K1794" s="6">
        <v>430000000</v>
      </c>
      <c r="L1794" s="5" t="s">
        <v>40</v>
      </c>
      <c r="M1794" s="6" t="s">
        <v>94</v>
      </c>
      <c r="N1794" s="6" t="s">
        <v>42</v>
      </c>
      <c r="O1794" s="6" t="s">
        <v>43</v>
      </c>
      <c r="P1794" s="6" t="s">
        <v>303</v>
      </c>
      <c r="Q1794" s="6" t="s">
        <v>51</v>
      </c>
      <c r="R1794" s="6" t="s">
        <v>96</v>
      </c>
      <c r="S1794" s="6" t="s">
        <v>97</v>
      </c>
      <c r="T1794" s="41">
        <v>1</v>
      </c>
      <c r="U1794" s="41">
        <v>1080000</v>
      </c>
      <c r="V1794" s="41"/>
      <c r="W1794" s="41"/>
      <c r="X1794" s="6"/>
      <c r="Y1794" s="6">
        <v>2016</v>
      </c>
      <c r="Z1794" s="6"/>
    </row>
    <row r="1795" spans="1:26" ht="140.25" x14ac:dyDescent="0.2">
      <c r="A1795" s="6" t="s">
        <v>7421</v>
      </c>
      <c r="B1795" s="5" t="s">
        <v>32</v>
      </c>
      <c r="C1795" s="5" t="s">
        <v>7415</v>
      </c>
      <c r="D1795" s="5" t="s">
        <v>7416</v>
      </c>
      <c r="E1795" s="5" t="s">
        <v>7417</v>
      </c>
      <c r="F1795" s="5" t="s">
        <v>7418</v>
      </c>
      <c r="G1795" s="5" t="s">
        <v>7419</v>
      </c>
      <c r="H1795" s="5" t="s">
        <v>7420</v>
      </c>
      <c r="I1795" s="6" t="s">
        <v>60</v>
      </c>
      <c r="J1795" s="6">
        <v>0</v>
      </c>
      <c r="K1795" s="6">
        <v>430000000</v>
      </c>
      <c r="L1795" s="5" t="s">
        <v>40</v>
      </c>
      <c r="M1795" s="6" t="s">
        <v>685</v>
      </c>
      <c r="N1795" s="6" t="s">
        <v>42</v>
      </c>
      <c r="O1795" s="6" t="s">
        <v>43</v>
      </c>
      <c r="P1795" s="6" t="s">
        <v>303</v>
      </c>
      <c r="Q1795" s="6" t="s">
        <v>51</v>
      </c>
      <c r="R1795" s="6" t="s">
        <v>96</v>
      </c>
      <c r="S1795" s="6" t="s">
        <v>97</v>
      </c>
      <c r="T1795" s="41">
        <v>1</v>
      </c>
      <c r="U1795" s="41">
        <v>1080000</v>
      </c>
      <c r="V1795" s="41">
        <f t="shared" ref="V1795:V1801" si="131">T1795*U1795</f>
        <v>1080000</v>
      </c>
      <c r="W1795" s="41">
        <f t="shared" ref="W1795:W1801" si="132">V1795*1.12</f>
        <v>1209600</v>
      </c>
      <c r="X1795" s="6"/>
      <c r="Y1795" s="6">
        <v>2016</v>
      </c>
      <c r="Z1795" s="6" t="s">
        <v>686</v>
      </c>
    </row>
    <row r="1796" spans="1:26" ht="51" x14ac:dyDescent="0.2">
      <c r="A1796" s="6" t="s">
        <v>7422</v>
      </c>
      <c r="B1796" s="5" t="s">
        <v>32</v>
      </c>
      <c r="C1796" s="5" t="s">
        <v>7423</v>
      </c>
      <c r="D1796" s="5" t="s">
        <v>6577</v>
      </c>
      <c r="E1796" s="5" t="s">
        <v>7424</v>
      </c>
      <c r="F1796" s="5" t="s">
        <v>7425</v>
      </c>
      <c r="G1796" s="5" t="s">
        <v>7424</v>
      </c>
      <c r="H1796" s="5" t="s">
        <v>7426</v>
      </c>
      <c r="I1796" s="6" t="s">
        <v>39</v>
      </c>
      <c r="J1796" s="6">
        <v>0</v>
      </c>
      <c r="K1796" s="6">
        <v>430000000</v>
      </c>
      <c r="L1796" s="5" t="s">
        <v>40</v>
      </c>
      <c r="M1796" s="6" t="s">
        <v>94</v>
      </c>
      <c r="N1796" s="6" t="s">
        <v>73</v>
      </c>
      <c r="O1796" s="6" t="s">
        <v>43</v>
      </c>
      <c r="P1796" s="6" t="s">
        <v>84</v>
      </c>
      <c r="Q1796" s="6" t="s">
        <v>51</v>
      </c>
      <c r="R1796" s="6" t="s">
        <v>75</v>
      </c>
      <c r="S1796" s="6" t="s">
        <v>76</v>
      </c>
      <c r="T1796" s="41">
        <v>5</v>
      </c>
      <c r="U1796" s="41">
        <v>12000</v>
      </c>
      <c r="V1796" s="41">
        <f t="shared" si="131"/>
        <v>60000</v>
      </c>
      <c r="W1796" s="41">
        <f t="shared" si="132"/>
        <v>67200</v>
      </c>
      <c r="X1796" s="6"/>
      <c r="Y1796" s="6">
        <v>2016</v>
      </c>
      <c r="Z1796" s="42"/>
    </row>
    <row r="1797" spans="1:26" ht="51" x14ac:dyDescent="0.2">
      <c r="A1797" s="6" t="s">
        <v>7427</v>
      </c>
      <c r="B1797" s="5" t="s">
        <v>32</v>
      </c>
      <c r="C1797" s="5" t="s">
        <v>264</v>
      </c>
      <c r="D1797" s="5" t="s">
        <v>100</v>
      </c>
      <c r="E1797" s="5" t="s">
        <v>7428</v>
      </c>
      <c r="F1797" s="5" t="s">
        <v>266</v>
      </c>
      <c r="G1797" s="5" t="s">
        <v>7428</v>
      </c>
      <c r="H1797" s="5" t="s">
        <v>7429</v>
      </c>
      <c r="I1797" s="6" t="s">
        <v>39</v>
      </c>
      <c r="J1797" s="6">
        <v>0</v>
      </c>
      <c r="K1797" s="6">
        <v>430000000</v>
      </c>
      <c r="L1797" s="5" t="s">
        <v>40</v>
      </c>
      <c r="M1797" s="6" t="s">
        <v>94</v>
      </c>
      <c r="N1797" s="6" t="s">
        <v>73</v>
      </c>
      <c r="O1797" s="6" t="s">
        <v>43</v>
      </c>
      <c r="P1797" s="6" t="s">
        <v>84</v>
      </c>
      <c r="Q1797" s="6" t="s">
        <v>51</v>
      </c>
      <c r="R1797" s="6" t="s">
        <v>96</v>
      </c>
      <c r="S1797" s="6" t="s">
        <v>97</v>
      </c>
      <c r="T1797" s="41">
        <v>100</v>
      </c>
      <c r="U1797" s="41">
        <v>50</v>
      </c>
      <c r="V1797" s="41">
        <f t="shared" si="131"/>
        <v>5000</v>
      </c>
      <c r="W1797" s="41">
        <f t="shared" si="132"/>
        <v>5600.0000000000009</v>
      </c>
      <c r="X1797" s="6"/>
      <c r="Y1797" s="6">
        <v>2016</v>
      </c>
      <c r="Z1797" s="42"/>
    </row>
    <row r="1798" spans="1:26" ht="63.75" x14ac:dyDescent="0.2">
      <c r="A1798" s="6" t="s">
        <v>7430</v>
      </c>
      <c r="B1798" s="5" t="s">
        <v>32</v>
      </c>
      <c r="C1798" s="5" t="s">
        <v>7431</v>
      </c>
      <c r="D1798" s="5" t="s">
        <v>2304</v>
      </c>
      <c r="E1798" s="5" t="s">
        <v>7432</v>
      </c>
      <c r="F1798" s="5" t="s">
        <v>7433</v>
      </c>
      <c r="G1798" s="5" t="s">
        <v>7434</v>
      </c>
      <c r="H1798" s="5" t="s">
        <v>7435</v>
      </c>
      <c r="I1798" s="6" t="s">
        <v>47</v>
      </c>
      <c r="J1798" s="6">
        <v>0</v>
      </c>
      <c r="K1798" s="6">
        <v>430000000</v>
      </c>
      <c r="L1798" s="5" t="s">
        <v>40</v>
      </c>
      <c r="M1798" s="6" t="s">
        <v>41</v>
      </c>
      <c r="N1798" s="6" t="s">
        <v>73</v>
      </c>
      <c r="O1798" s="6" t="s">
        <v>43</v>
      </c>
      <c r="P1798" s="6" t="s">
        <v>84</v>
      </c>
      <c r="Q1798" s="6" t="s">
        <v>51</v>
      </c>
      <c r="R1798" s="6" t="s">
        <v>96</v>
      </c>
      <c r="S1798" s="6" t="s">
        <v>97</v>
      </c>
      <c r="T1798" s="41">
        <v>1</v>
      </c>
      <c r="U1798" s="41">
        <v>47250</v>
      </c>
      <c r="V1798" s="41">
        <f t="shared" si="131"/>
        <v>47250</v>
      </c>
      <c r="W1798" s="41">
        <f t="shared" si="132"/>
        <v>52920.000000000007</v>
      </c>
      <c r="X1798" s="6"/>
      <c r="Y1798" s="6">
        <v>2016</v>
      </c>
      <c r="Z1798" s="42"/>
    </row>
    <row r="1799" spans="1:26" ht="51" x14ac:dyDescent="0.2">
      <c r="A1799" s="6" t="s">
        <v>7436</v>
      </c>
      <c r="B1799" s="5" t="s">
        <v>32</v>
      </c>
      <c r="C1799" s="5" t="s">
        <v>7437</v>
      </c>
      <c r="D1799" s="5" t="s">
        <v>7438</v>
      </c>
      <c r="E1799" s="5" t="s">
        <v>7439</v>
      </c>
      <c r="F1799" s="5" t="s">
        <v>7440</v>
      </c>
      <c r="G1799" s="5" t="s">
        <v>7441</v>
      </c>
      <c r="H1799" s="5" t="s">
        <v>7442</v>
      </c>
      <c r="I1799" s="6" t="s">
        <v>60</v>
      </c>
      <c r="J1799" s="6">
        <v>0</v>
      </c>
      <c r="K1799" s="6">
        <v>430000000</v>
      </c>
      <c r="L1799" s="5" t="s">
        <v>40</v>
      </c>
      <c r="M1799" s="6" t="s">
        <v>41</v>
      </c>
      <c r="N1799" s="6" t="s">
        <v>73</v>
      </c>
      <c r="O1799" s="6" t="s">
        <v>43</v>
      </c>
      <c r="P1799" s="6" t="s">
        <v>84</v>
      </c>
      <c r="Q1799" s="6" t="s">
        <v>51</v>
      </c>
      <c r="R1799" s="6" t="s">
        <v>96</v>
      </c>
      <c r="S1799" s="6" t="s">
        <v>97</v>
      </c>
      <c r="T1799" s="41">
        <v>20</v>
      </c>
      <c r="U1799" s="41">
        <v>33750</v>
      </c>
      <c r="V1799" s="41">
        <f t="shared" si="131"/>
        <v>675000</v>
      </c>
      <c r="W1799" s="41">
        <f t="shared" si="132"/>
        <v>756000.00000000012</v>
      </c>
      <c r="X1799" s="6"/>
      <c r="Y1799" s="6">
        <v>2016</v>
      </c>
      <c r="Z1799" s="42"/>
    </row>
    <row r="1800" spans="1:26" ht="51" x14ac:dyDescent="0.2">
      <c r="A1800" s="6" t="s">
        <v>7443</v>
      </c>
      <c r="B1800" s="5" t="s">
        <v>32</v>
      </c>
      <c r="C1800" s="5" t="s">
        <v>5032</v>
      </c>
      <c r="D1800" s="5" t="s">
        <v>5033</v>
      </c>
      <c r="E1800" s="5" t="s">
        <v>7444</v>
      </c>
      <c r="F1800" s="5" t="s">
        <v>5035</v>
      </c>
      <c r="G1800" s="5" t="s">
        <v>7445</v>
      </c>
      <c r="H1800" s="5" t="s">
        <v>7446</v>
      </c>
      <c r="I1800" s="6" t="s">
        <v>39</v>
      </c>
      <c r="J1800" s="6">
        <v>0</v>
      </c>
      <c r="K1800" s="6">
        <v>430000000</v>
      </c>
      <c r="L1800" s="5" t="s">
        <v>40</v>
      </c>
      <c r="M1800" s="6" t="s">
        <v>41</v>
      </c>
      <c r="N1800" s="6" t="s">
        <v>73</v>
      </c>
      <c r="O1800" s="6" t="s">
        <v>43</v>
      </c>
      <c r="P1800" s="6" t="s">
        <v>84</v>
      </c>
      <c r="Q1800" s="6" t="s">
        <v>51</v>
      </c>
      <c r="R1800" s="6">
        <v>736</v>
      </c>
      <c r="S1800" s="6" t="s">
        <v>213</v>
      </c>
      <c r="T1800" s="41">
        <v>100</v>
      </c>
      <c r="U1800" s="41">
        <v>6750</v>
      </c>
      <c r="V1800" s="41">
        <f t="shared" si="131"/>
        <v>675000</v>
      </c>
      <c r="W1800" s="41">
        <f t="shared" si="132"/>
        <v>756000.00000000012</v>
      </c>
      <c r="X1800" s="6"/>
      <c r="Y1800" s="6">
        <v>2016</v>
      </c>
      <c r="Z1800" s="42"/>
    </row>
    <row r="1801" spans="1:26" ht="51" x14ac:dyDescent="0.2">
      <c r="A1801" s="6" t="s">
        <v>7447</v>
      </c>
      <c r="B1801" s="5" t="s">
        <v>32</v>
      </c>
      <c r="C1801" s="5" t="s">
        <v>7448</v>
      </c>
      <c r="D1801" s="5" t="s">
        <v>4201</v>
      </c>
      <c r="E1801" s="5" t="s">
        <v>7449</v>
      </c>
      <c r="F1801" s="5" t="s">
        <v>7450</v>
      </c>
      <c r="G1801" s="5" t="s">
        <v>7449</v>
      </c>
      <c r="H1801" s="5" t="s">
        <v>7451</v>
      </c>
      <c r="I1801" s="6" t="s">
        <v>39</v>
      </c>
      <c r="J1801" s="6">
        <v>0</v>
      </c>
      <c r="K1801" s="6">
        <v>430000000</v>
      </c>
      <c r="L1801" s="5" t="s">
        <v>40</v>
      </c>
      <c r="M1801" s="6" t="s">
        <v>94</v>
      </c>
      <c r="N1801" s="6" t="s">
        <v>73</v>
      </c>
      <c r="O1801" s="6" t="s">
        <v>43</v>
      </c>
      <c r="P1801" s="6" t="s">
        <v>84</v>
      </c>
      <c r="Q1801" s="6" t="s">
        <v>51</v>
      </c>
      <c r="R1801" s="6" t="s">
        <v>96</v>
      </c>
      <c r="S1801" s="6" t="s">
        <v>97</v>
      </c>
      <c r="T1801" s="41">
        <v>200</v>
      </c>
      <c r="U1801" s="41">
        <v>50</v>
      </c>
      <c r="V1801" s="41">
        <f t="shared" si="131"/>
        <v>10000</v>
      </c>
      <c r="W1801" s="41">
        <f t="shared" si="132"/>
        <v>11200.000000000002</v>
      </c>
      <c r="X1801" s="6"/>
      <c r="Y1801" s="6">
        <v>2016</v>
      </c>
      <c r="Z1801" s="42"/>
    </row>
    <row r="1802" spans="1:26" ht="63.75" x14ac:dyDescent="0.2">
      <c r="A1802" s="6" t="s">
        <v>7452</v>
      </c>
      <c r="B1802" s="5" t="s">
        <v>32</v>
      </c>
      <c r="C1802" s="5" t="s">
        <v>7453</v>
      </c>
      <c r="D1802" s="5" t="s">
        <v>2304</v>
      </c>
      <c r="E1802" s="5" t="s">
        <v>7454</v>
      </c>
      <c r="F1802" s="5" t="s">
        <v>7455</v>
      </c>
      <c r="G1802" s="5" t="s">
        <v>7456</v>
      </c>
      <c r="H1802" s="5" t="s">
        <v>7457</v>
      </c>
      <c r="I1802" s="6" t="s">
        <v>47</v>
      </c>
      <c r="J1802" s="6">
        <v>0</v>
      </c>
      <c r="K1802" s="6">
        <v>430000000</v>
      </c>
      <c r="L1802" s="5" t="s">
        <v>40</v>
      </c>
      <c r="M1802" s="6" t="s">
        <v>41</v>
      </c>
      <c r="N1802" s="6" t="s">
        <v>73</v>
      </c>
      <c r="O1802" s="6" t="s">
        <v>43</v>
      </c>
      <c r="P1802" s="6" t="s">
        <v>84</v>
      </c>
      <c r="Q1802" s="6" t="s">
        <v>51</v>
      </c>
      <c r="R1802" s="6" t="s">
        <v>96</v>
      </c>
      <c r="S1802" s="6" t="s">
        <v>97</v>
      </c>
      <c r="T1802" s="41">
        <v>4</v>
      </c>
      <c r="U1802" s="41">
        <v>16376000</v>
      </c>
      <c r="V1802" s="41"/>
      <c r="W1802" s="41"/>
      <c r="X1802" s="6"/>
      <c r="Y1802" s="6">
        <v>2016</v>
      </c>
      <c r="Z1802" s="5"/>
    </row>
    <row r="1803" spans="1:26" ht="63.75" x14ac:dyDescent="0.2">
      <c r="A1803" s="6" t="s">
        <v>7458</v>
      </c>
      <c r="B1803" s="5" t="s">
        <v>32</v>
      </c>
      <c r="C1803" s="5" t="s">
        <v>7453</v>
      </c>
      <c r="D1803" s="5" t="s">
        <v>2304</v>
      </c>
      <c r="E1803" s="5" t="s">
        <v>7454</v>
      </c>
      <c r="F1803" s="5" t="s">
        <v>7455</v>
      </c>
      <c r="G1803" s="5" t="s">
        <v>7456</v>
      </c>
      <c r="H1803" s="5" t="s">
        <v>7457</v>
      </c>
      <c r="I1803" s="6" t="s">
        <v>47</v>
      </c>
      <c r="J1803" s="6">
        <v>0</v>
      </c>
      <c r="K1803" s="6">
        <v>430000000</v>
      </c>
      <c r="L1803" s="5" t="s">
        <v>40</v>
      </c>
      <c r="M1803" s="6" t="s">
        <v>41</v>
      </c>
      <c r="N1803" s="6" t="s">
        <v>73</v>
      </c>
      <c r="O1803" s="6" t="s">
        <v>43</v>
      </c>
      <c r="P1803" s="6" t="s">
        <v>84</v>
      </c>
      <c r="Q1803" s="6" t="s">
        <v>51</v>
      </c>
      <c r="R1803" s="6" t="s">
        <v>96</v>
      </c>
      <c r="S1803" s="6" t="s">
        <v>97</v>
      </c>
      <c r="T1803" s="41">
        <v>2</v>
      </c>
      <c r="U1803" s="41">
        <v>16376000</v>
      </c>
      <c r="V1803" s="41">
        <f>T1803*U1803</f>
        <v>32752000</v>
      </c>
      <c r="W1803" s="41">
        <f>V1803*1.12</f>
        <v>36682240</v>
      </c>
      <c r="X1803" s="6"/>
      <c r="Y1803" s="6">
        <v>2016</v>
      </c>
      <c r="Z1803" s="6" t="s">
        <v>618</v>
      </c>
    </row>
    <row r="1804" spans="1:26" ht="51" x14ac:dyDescent="0.2">
      <c r="A1804" s="6" t="s">
        <v>7459</v>
      </c>
      <c r="B1804" s="5" t="s">
        <v>32</v>
      </c>
      <c r="C1804" s="5" t="s">
        <v>7460</v>
      </c>
      <c r="D1804" s="5" t="s">
        <v>7461</v>
      </c>
      <c r="E1804" s="5" t="s">
        <v>7462</v>
      </c>
      <c r="F1804" s="5" t="s">
        <v>7463</v>
      </c>
      <c r="G1804" s="5" t="s">
        <v>7462</v>
      </c>
      <c r="H1804" s="5" t="s">
        <v>7461</v>
      </c>
      <c r="I1804" s="6" t="s">
        <v>39</v>
      </c>
      <c r="J1804" s="6">
        <v>0</v>
      </c>
      <c r="K1804" s="6">
        <v>430000000</v>
      </c>
      <c r="L1804" s="5" t="s">
        <v>40</v>
      </c>
      <c r="M1804" s="6" t="s">
        <v>41</v>
      </c>
      <c r="N1804" s="6" t="s">
        <v>73</v>
      </c>
      <c r="O1804" s="6" t="s">
        <v>43</v>
      </c>
      <c r="P1804" s="6" t="s">
        <v>84</v>
      </c>
      <c r="Q1804" s="6" t="s">
        <v>51</v>
      </c>
      <c r="R1804" s="6" t="s">
        <v>96</v>
      </c>
      <c r="S1804" s="6" t="s">
        <v>97</v>
      </c>
      <c r="T1804" s="41">
        <v>2</v>
      </c>
      <c r="U1804" s="41">
        <v>6750</v>
      </c>
      <c r="V1804" s="41"/>
      <c r="W1804" s="41"/>
      <c r="X1804" s="6"/>
      <c r="Y1804" s="6">
        <v>2016</v>
      </c>
      <c r="Z1804" s="6"/>
    </row>
    <row r="1805" spans="1:26" ht="51" x14ac:dyDescent="0.2">
      <c r="A1805" s="6" t="s">
        <v>7464</v>
      </c>
      <c r="B1805" s="5" t="s">
        <v>32</v>
      </c>
      <c r="C1805" s="5" t="s">
        <v>7460</v>
      </c>
      <c r="D1805" s="5" t="s">
        <v>7461</v>
      </c>
      <c r="E1805" s="5" t="s">
        <v>7462</v>
      </c>
      <c r="F1805" s="5" t="s">
        <v>7463</v>
      </c>
      <c r="G1805" s="5" t="s">
        <v>7462</v>
      </c>
      <c r="H1805" s="5" t="s">
        <v>7461</v>
      </c>
      <c r="I1805" s="6" t="s">
        <v>39</v>
      </c>
      <c r="J1805" s="6">
        <v>0</v>
      </c>
      <c r="K1805" s="6">
        <v>430000000</v>
      </c>
      <c r="L1805" s="5" t="s">
        <v>40</v>
      </c>
      <c r="M1805" s="6" t="s">
        <v>685</v>
      </c>
      <c r="N1805" s="6" t="s">
        <v>73</v>
      </c>
      <c r="O1805" s="6" t="s">
        <v>43</v>
      </c>
      <c r="P1805" s="6" t="s">
        <v>84</v>
      </c>
      <c r="Q1805" s="6" t="s">
        <v>51</v>
      </c>
      <c r="R1805" s="6" t="s">
        <v>96</v>
      </c>
      <c r="S1805" s="6" t="s">
        <v>97</v>
      </c>
      <c r="T1805" s="41">
        <v>2</v>
      </c>
      <c r="U1805" s="41">
        <v>6750</v>
      </c>
      <c r="V1805" s="41">
        <f t="shared" ref="V1805:V1824" si="133">T1805*U1805</f>
        <v>13500</v>
      </c>
      <c r="W1805" s="41">
        <f t="shared" ref="W1805:W1824" si="134">V1805*1.12</f>
        <v>15120.000000000002</v>
      </c>
      <c r="X1805" s="6"/>
      <c r="Y1805" s="6">
        <v>2016</v>
      </c>
      <c r="Z1805" s="6" t="s">
        <v>686</v>
      </c>
    </row>
    <row r="1806" spans="1:26" ht="51" x14ac:dyDescent="0.2">
      <c r="A1806" s="6" t="s">
        <v>7465</v>
      </c>
      <c r="B1806" s="5" t="s">
        <v>32</v>
      </c>
      <c r="C1806" s="5" t="s">
        <v>7466</v>
      </c>
      <c r="D1806" s="5" t="s">
        <v>1094</v>
      </c>
      <c r="E1806" s="5"/>
      <c r="F1806" s="5" t="s">
        <v>7467</v>
      </c>
      <c r="G1806" s="5"/>
      <c r="H1806" s="5" t="s">
        <v>7468</v>
      </c>
      <c r="I1806" s="6" t="s">
        <v>47</v>
      </c>
      <c r="J1806" s="6">
        <v>0</v>
      </c>
      <c r="K1806" s="6">
        <v>430000000</v>
      </c>
      <c r="L1806" s="5" t="s">
        <v>40</v>
      </c>
      <c r="M1806" s="6" t="s">
        <v>94</v>
      </c>
      <c r="N1806" s="6" t="s">
        <v>73</v>
      </c>
      <c r="O1806" s="6" t="s">
        <v>43</v>
      </c>
      <c r="P1806" s="6" t="s">
        <v>84</v>
      </c>
      <c r="Q1806" s="6" t="s">
        <v>51</v>
      </c>
      <c r="R1806" s="6" t="s">
        <v>96</v>
      </c>
      <c r="S1806" s="6" t="s">
        <v>97</v>
      </c>
      <c r="T1806" s="41">
        <v>70</v>
      </c>
      <c r="U1806" s="41">
        <v>42500</v>
      </c>
      <c r="V1806" s="41">
        <f t="shared" si="133"/>
        <v>2975000</v>
      </c>
      <c r="W1806" s="41">
        <f t="shared" si="134"/>
        <v>3332000.0000000005</v>
      </c>
      <c r="X1806" s="6"/>
      <c r="Y1806" s="6">
        <v>2016</v>
      </c>
      <c r="Z1806" s="42"/>
    </row>
    <row r="1807" spans="1:26" ht="51" x14ac:dyDescent="0.2">
      <c r="A1807" s="6" t="s">
        <v>7469</v>
      </c>
      <c r="B1807" s="5" t="s">
        <v>32</v>
      </c>
      <c r="C1807" s="5" t="s">
        <v>5140</v>
      </c>
      <c r="D1807" s="5" t="s">
        <v>2154</v>
      </c>
      <c r="E1807" s="5" t="s">
        <v>5863</v>
      </c>
      <c r="F1807" s="5" t="s">
        <v>5142</v>
      </c>
      <c r="G1807" s="5" t="s">
        <v>7470</v>
      </c>
      <c r="H1807" s="5" t="s">
        <v>7471</v>
      </c>
      <c r="I1807" s="6" t="s">
        <v>47</v>
      </c>
      <c r="J1807" s="6">
        <v>0</v>
      </c>
      <c r="K1807" s="6">
        <v>430000000</v>
      </c>
      <c r="L1807" s="5" t="s">
        <v>40</v>
      </c>
      <c r="M1807" s="6" t="s">
        <v>41</v>
      </c>
      <c r="N1807" s="6" t="s">
        <v>73</v>
      </c>
      <c r="O1807" s="6" t="s">
        <v>43</v>
      </c>
      <c r="P1807" s="6" t="s">
        <v>84</v>
      </c>
      <c r="Q1807" s="6" t="s">
        <v>51</v>
      </c>
      <c r="R1807" s="6" t="s">
        <v>96</v>
      </c>
      <c r="S1807" s="6" t="s">
        <v>97</v>
      </c>
      <c r="T1807" s="41">
        <v>6</v>
      </c>
      <c r="U1807" s="41">
        <v>29700</v>
      </c>
      <c r="V1807" s="41">
        <f t="shared" si="133"/>
        <v>178200</v>
      </c>
      <c r="W1807" s="41">
        <f t="shared" si="134"/>
        <v>199584.00000000003</v>
      </c>
      <c r="X1807" s="6"/>
      <c r="Y1807" s="6">
        <v>2016</v>
      </c>
      <c r="Z1807" s="42"/>
    </row>
    <row r="1808" spans="1:26" ht="51" x14ac:dyDescent="0.2">
      <c r="A1808" s="6" t="s">
        <v>7472</v>
      </c>
      <c r="B1808" s="5" t="s">
        <v>32</v>
      </c>
      <c r="C1808" s="5" t="s">
        <v>5140</v>
      </c>
      <c r="D1808" s="5" t="s">
        <v>2154</v>
      </c>
      <c r="E1808" s="5" t="s">
        <v>5863</v>
      </c>
      <c r="F1808" s="5" t="s">
        <v>5142</v>
      </c>
      <c r="G1808" s="5" t="s">
        <v>7473</v>
      </c>
      <c r="H1808" s="5" t="s">
        <v>7474</v>
      </c>
      <c r="I1808" s="6" t="s">
        <v>47</v>
      </c>
      <c r="J1808" s="6">
        <v>0</v>
      </c>
      <c r="K1808" s="6">
        <v>430000000</v>
      </c>
      <c r="L1808" s="5" t="s">
        <v>40</v>
      </c>
      <c r="M1808" s="6" t="s">
        <v>41</v>
      </c>
      <c r="N1808" s="6" t="s">
        <v>73</v>
      </c>
      <c r="O1808" s="6" t="s">
        <v>43</v>
      </c>
      <c r="P1808" s="6" t="s">
        <v>84</v>
      </c>
      <c r="Q1808" s="6" t="s">
        <v>51</v>
      </c>
      <c r="R1808" s="6" t="s">
        <v>96</v>
      </c>
      <c r="S1808" s="6" t="s">
        <v>97</v>
      </c>
      <c r="T1808" s="41">
        <v>6</v>
      </c>
      <c r="U1808" s="41">
        <v>10125</v>
      </c>
      <c r="V1808" s="41">
        <f t="shared" si="133"/>
        <v>60750</v>
      </c>
      <c r="W1808" s="41">
        <f t="shared" si="134"/>
        <v>68040</v>
      </c>
      <c r="X1808" s="6"/>
      <c r="Y1808" s="6">
        <v>2016</v>
      </c>
      <c r="Z1808" s="42"/>
    </row>
    <row r="1809" spans="1:26" ht="51" x14ac:dyDescent="0.2">
      <c r="A1809" s="6" t="s">
        <v>7475</v>
      </c>
      <c r="B1809" s="5" t="s">
        <v>32</v>
      </c>
      <c r="C1809" s="5" t="s">
        <v>5140</v>
      </c>
      <c r="D1809" s="5" t="s">
        <v>2154</v>
      </c>
      <c r="E1809" s="5" t="s">
        <v>5863</v>
      </c>
      <c r="F1809" s="5" t="s">
        <v>5142</v>
      </c>
      <c r="G1809" s="5" t="s">
        <v>7476</v>
      </c>
      <c r="H1809" s="5" t="s">
        <v>7477</v>
      </c>
      <c r="I1809" s="6" t="s">
        <v>47</v>
      </c>
      <c r="J1809" s="6">
        <v>0</v>
      </c>
      <c r="K1809" s="6">
        <v>430000000</v>
      </c>
      <c r="L1809" s="5" t="s">
        <v>40</v>
      </c>
      <c r="M1809" s="6" t="s">
        <v>41</v>
      </c>
      <c r="N1809" s="6" t="s">
        <v>73</v>
      </c>
      <c r="O1809" s="6" t="s">
        <v>43</v>
      </c>
      <c r="P1809" s="6" t="s">
        <v>84</v>
      </c>
      <c r="Q1809" s="6" t="s">
        <v>51</v>
      </c>
      <c r="R1809" s="6" t="s">
        <v>96</v>
      </c>
      <c r="S1809" s="6" t="s">
        <v>97</v>
      </c>
      <c r="T1809" s="41">
        <v>6</v>
      </c>
      <c r="U1809" s="41">
        <v>12150</v>
      </c>
      <c r="V1809" s="41">
        <f t="shared" si="133"/>
        <v>72900</v>
      </c>
      <c r="W1809" s="41">
        <f t="shared" si="134"/>
        <v>81648.000000000015</v>
      </c>
      <c r="X1809" s="6"/>
      <c r="Y1809" s="6">
        <v>2016</v>
      </c>
      <c r="Z1809" s="42"/>
    </row>
    <row r="1810" spans="1:26" ht="51" x14ac:dyDescent="0.2">
      <c r="A1810" s="6" t="s">
        <v>7478</v>
      </c>
      <c r="B1810" s="5" t="s">
        <v>32</v>
      </c>
      <c r="C1810" s="5" t="s">
        <v>5140</v>
      </c>
      <c r="D1810" s="5" t="s">
        <v>2154</v>
      </c>
      <c r="E1810" s="5" t="s">
        <v>5863</v>
      </c>
      <c r="F1810" s="5" t="s">
        <v>5142</v>
      </c>
      <c r="G1810" s="5" t="s">
        <v>7479</v>
      </c>
      <c r="H1810" s="5" t="s">
        <v>7480</v>
      </c>
      <c r="I1810" s="6" t="s">
        <v>47</v>
      </c>
      <c r="J1810" s="6">
        <v>0</v>
      </c>
      <c r="K1810" s="6">
        <v>430000000</v>
      </c>
      <c r="L1810" s="5" t="s">
        <v>40</v>
      </c>
      <c r="M1810" s="6" t="s">
        <v>41</v>
      </c>
      <c r="N1810" s="6" t="s">
        <v>73</v>
      </c>
      <c r="O1810" s="6" t="s">
        <v>43</v>
      </c>
      <c r="P1810" s="6" t="s">
        <v>84</v>
      </c>
      <c r="Q1810" s="6" t="s">
        <v>51</v>
      </c>
      <c r="R1810" s="6" t="s">
        <v>96</v>
      </c>
      <c r="S1810" s="6" t="s">
        <v>97</v>
      </c>
      <c r="T1810" s="41">
        <v>6</v>
      </c>
      <c r="U1810" s="41">
        <v>20250</v>
      </c>
      <c r="V1810" s="41">
        <f t="shared" si="133"/>
        <v>121500</v>
      </c>
      <c r="W1810" s="41">
        <f t="shared" si="134"/>
        <v>136080</v>
      </c>
      <c r="X1810" s="6"/>
      <c r="Y1810" s="6">
        <v>2016</v>
      </c>
      <c r="Z1810" s="42"/>
    </row>
    <row r="1811" spans="1:26" ht="51" x14ac:dyDescent="0.2">
      <c r="A1811" s="6" t="s">
        <v>7481</v>
      </c>
      <c r="B1811" s="5" t="s">
        <v>32</v>
      </c>
      <c r="C1811" s="5" t="s">
        <v>5140</v>
      </c>
      <c r="D1811" s="5" t="s">
        <v>2154</v>
      </c>
      <c r="E1811" s="5" t="s">
        <v>5863</v>
      </c>
      <c r="F1811" s="5" t="s">
        <v>5142</v>
      </c>
      <c r="G1811" s="5" t="s">
        <v>7482</v>
      </c>
      <c r="H1811" s="5" t="s">
        <v>7483</v>
      </c>
      <c r="I1811" s="6" t="s">
        <v>47</v>
      </c>
      <c r="J1811" s="6">
        <v>0</v>
      </c>
      <c r="K1811" s="6">
        <v>430000000</v>
      </c>
      <c r="L1811" s="5" t="s">
        <v>40</v>
      </c>
      <c r="M1811" s="6" t="s">
        <v>41</v>
      </c>
      <c r="N1811" s="6" t="s">
        <v>73</v>
      </c>
      <c r="O1811" s="6" t="s">
        <v>43</v>
      </c>
      <c r="P1811" s="6" t="s">
        <v>84</v>
      </c>
      <c r="Q1811" s="6" t="s">
        <v>51</v>
      </c>
      <c r="R1811" s="6" t="s">
        <v>96</v>
      </c>
      <c r="S1811" s="6" t="s">
        <v>97</v>
      </c>
      <c r="T1811" s="41">
        <v>6</v>
      </c>
      <c r="U1811" s="41">
        <v>10125</v>
      </c>
      <c r="V1811" s="41">
        <f t="shared" si="133"/>
        <v>60750</v>
      </c>
      <c r="W1811" s="41">
        <f t="shared" si="134"/>
        <v>68040</v>
      </c>
      <c r="X1811" s="6"/>
      <c r="Y1811" s="6">
        <v>2016</v>
      </c>
      <c r="Z1811" s="42"/>
    </row>
    <row r="1812" spans="1:26" ht="51" x14ac:dyDescent="0.2">
      <c r="A1812" s="6" t="s">
        <v>7484</v>
      </c>
      <c r="B1812" s="5" t="s">
        <v>32</v>
      </c>
      <c r="C1812" s="5" t="s">
        <v>5140</v>
      </c>
      <c r="D1812" s="5" t="s">
        <v>2154</v>
      </c>
      <c r="E1812" s="5" t="s">
        <v>5863</v>
      </c>
      <c r="F1812" s="5" t="s">
        <v>5142</v>
      </c>
      <c r="G1812" s="5" t="s">
        <v>7485</v>
      </c>
      <c r="H1812" s="5" t="s">
        <v>7486</v>
      </c>
      <c r="I1812" s="6" t="s">
        <v>47</v>
      </c>
      <c r="J1812" s="6">
        <v>0</v>
      </c>
      <c r="K1812" s="6">
        <v>430000000</v>
      </c>
      <c r="L1812" s="5" t="s">
        <v>40</v>
      </c>
      <c r="M1812" s="6" t="s">
        <v>41</v>
      </c>
      <c r="N1812" s="6" t="s">
        <v>73</v>
      </c>
      <c r="O1812" s="6" t="s">
        <v>43</v>
      </c>
      <c r="P1812" s="6" t="s">
        <v>84</v>
      </c>
      <c r="Q1812" s="6" t="s">
        <v>51</v>
      </c>
      <c r="R1812" s="6" t="s">
        <v>96</v>
      </c>
      <c r="S1812" s="6" t="s">
        <v>97</v>
      </c>
      <c r="T1812" s="41">
        <v>6</v>
      </c>
      <c r="U1812" s="41">
        <v>11475</v>
      </c>
      <c r="V1812" s="41">
        <f t="shared" si="133"/>
        <v>68850</v>
      </c>
      <c r="W1812" s="41">
        <f t="shared" si="134"/>
        <v>77112.000000000015</v>
      </c>
      <c r="X1812" s="6"/>
      <c r="Y1812" s="6">
        <v>2016</v>
      </c>
      <c r="Z1812" s="42"/>
    </row>
    <row r="1813" spans="1:26" ht="51" x14ac:dyDescent="0.2">
      <c r="A1813" s="6" t="s">
        <v>7487</v>
      </c>
      <c r="B1813" s="5" t="s">
        <v>32</v>
      </c>
      <c r="C1813" s="5" t="s">
        <v>5140</v>
      </c>
      <c r="D1813" s="5" t="s">
        <v>2154</v>
      </c>
      <c r="E1813" s="5" t="s">
        <v>5863</v>
      </c>
      <c r="F1813" s="5" t="s">
        <v>5142</v>
      </c>
      <c r="G1813" s="5" t="s">
        <v>7488</v>
      </c>
      <c r="H1813" s="5" t="s">
        <v>7489</v>
      </c>
      <c r="I1813" s="6" t="s">
        <v>47</v>
      </c>
      <c r="J1813" s="6">
        <v>0</v>
      </c>
      <c r="K1813" s="6">
        <v>430000000</v>
      </c>
      <c r="L1813" s="5" t="s">
        <v>40</v>
      </c>
      <c r="M1813" s="6" t="s">
        <v>41</v>
      </c>
      <c r="N1813" s="6" t="s">
        <v>73</v>
      </c>
      <c r="O1813" s="6" t="s">
        <v>43</v>
      </c>
      <c r="P1813" s="6" t="s">
        <v>84</v>
      </c>
      <c r="Q1813" s="6" t="s">
        <v>51</v>
      </c>
      <c r="R1813" s="6" t="s">
        <v>96</v>
      </c>
      <c r="S1813" s="6" t="s">
        <v>97</v>
      </c>
      <c r="T1813" s="41">
        <v>6</v>
      </c>
      <c r="U1813" s="41">
        <v>12150</v>
      </c>
      <c r="V1813" s="41">
        <f t="shared" si="133"/>
        <v>72900</v>
      </c>
      <c r="W1813" s="41">
        <f t="shared" si="134"/>
        <v>81648.000000000015</v>
      </c>
      <c r="X1813" s="6"/>
      <c r="Y1813" s="6">
        <v>2016</v>
      </c>
      <c r="Z1813" s="42"/>
    </row>
    <row r="1814" spans="1:26" ht="51" x14ac:dyDescent="0.2">
      <c r="A1814" s="6" t="s">
        <v>7490</v>
      </c>
      <c r="B1814" s="5" t="s">
        <v>32</v>
      </c>
      <c r="C1814" s="5" t="s">
        <v>5140</v>
      </c>
      <c r="D1814" s="5" t="s">
        <v>2154</v>
      </c>
      <c r="E1814" s="5" t="s">
        <v>5863</v>
      </c>
      <c r="F1814" s="5" t="s">
        <v>5142</v>
      </c>
      <c r="G1814" s="5" t="s">
        <v>7491</v>
      </c>
      <c r="H1814" s="5" t="s">
        <v>7492</v>
      </c>
      <c r="I1814" s="6" t="s">
        <v>47</v>
      </c>
      <c r="J1814" s="6">
        <v>0</v>
      </c>
      <c r="K1814" s="6">
        <v>430000000</v>
      </c>
      <c r="L1814" s="5" t="s">
        <v>40</v>
      </c>
      <c r="M1814" s="6" t="s">
        <v>41</v>
      </c>
      <c r="N1814" s="6" t="s">
        <v>73</v>
      </c>
      <c r="O1814" s="6" t="s">
        <v>43</v>
      </c>
      <c r="P1814" s="6" t="s">
        <v>84</v>
      </c>
      <c r="Q1814" s="6" t="s">
        <v>51</v>
      </c>
      <c r="R1814" s="6" t="s">
        <v>96</v>
      </c>
      <c r="S1814" s="6" t="s">
        <v>97</v>
      </c>
      <c r="T1814" s="41">
        <v>6</v>
      </c>
      <c r="U1814" s="41">
        <v>16200</v>
      </c>
      <c r="V1814" s="41">
        <f t="shared" si="133"/>
        <v>97200</v>
      </c>
      <c r="W1814" s="41">
        <f t="shared" si="134"/>
        <v>108864.00000000001</v>
      </c>
      <c r="X1814" s="6"/>
      <c r="Y1814" s="6">
        <v>2016</v>
      </c>
      <c r="Z1814" s="42"/>
    </row>
    <row r="1815" spans="1:26" ht="51" x14ac:dyDescent="0.2">
      <c r="A1815" s="6" t="s">
        <v>7493</v>
      </c>
      <c r="B1815" s="5" t="s">
        <v>32</v>
      </c>
      <c r="C1815" s="5" t="s">
        <v>5140</v>
      </c>
      <c r="D1815" s="5" t="s">
        <v>2154</v>
      </c>
      <c r="E1815" s="5" t="s">
        <v>5863</v>
      </c>
      <c r="F1815" s="5" t="s">
        <v>5142</v>
      </c>
      <c r="G1815" s="5" t="s">
        <v>7494</v>
      </c>
      <c r="H1815" s="5" t="s">
        <v>7495</v>
      </c>
      <c r="I1815" s="6" t="s">
        <v>47</v>
      </c>
      <c r="J1815" s="6">
        <v>0</v>
      </c>
      <c r="K1815" s="6">
        <v>430000000</v>
      </c>
      <c r="L1815" s="5" t="s">
        <v>40</v>
      </c>
      <c r="M1815" s="6" t="s">
        <v>41</v>
      </c>
      <c r="N1815" s="6" t="s">
        <v>73</v>
      </c>
      <c r="O1815" s="6" t="s">
        <v>43</v>
      </c>
      <c r="P1815" s="6" t="s">
        <v>84</v>
      </c>
      <c r="Q1815" s="6" t="s">
        <v>51</v>
      </c>
      <c r="R1815" s="6" t="s">
        <v>96</v>
      </c>
      <c r="S1815" s="6" t="s">
        <v>97</v>
      </c>
      <c r="T1815" s="41">
        <v>6</v>
      </c>
      <c r="U1815" s="41">
        <v>20250</v>
      </c>
      <c r="V1815" s="41">
        <f t="shared" si="133"/>
        <v>121500</v>
      </c>
      <c r="W1815" s="41">
        <f t="shared" si="134"/>
        <v>136080</v>
      </c>
      <c r="X1815" s="6"/>
      <c r="Y1815" s="6">
        <v>2016</v>
      </c>
      <c r="Z1815" s="42"/>
    </row>
    <row r="1816" spans="1:26" ht="51" x14ac:dyDescent="0.2">
      <c r="A1816" s="6" t="s">
        <v>7496</v>
      </c>
      <c r="B1816" s="5" t="s">
        <v>32</v>
      </c>
      <c r="C1816" s="5" t="s">
        <v>5140</v>
      </c>
      <c r="D1816" s="5" t="s">
        <v>2154</v>
      </c>
      <c r="E1816" s="5" t="s">
        <v>5863</v>
      </c>
      <c r="F1816" s="5" t="s">
        <v>5142</v>
      </c>
      <c r="G1816" s="5" t="s">
        <v>7497</v>
      </c>
      <c r="H1816" s="5" t="s">
        <v>7498</v>
      </c>
      <c r="I1816" s="6" t="s">
        <v>47</v>
      </c>
      <c r="J1816" s="6">
        <v>0</v>
      </c>
      <c r="K1816" s="6">
        <v>430000000</v>
      </c>
      <c r="L1816" s="5" t="s">
        <v>40</v>
      </c>
      <c r="M1816" s="6" t="s">
        <v>41</v>
      </c>
      <c r="N1816" s="6" t="s">
        <v>73</v>
      </c>
      <c r="O1816" s="6" t="s">
        <v>43</v>
      </c>
      <c r="P1816" s="6" t="s">
        <v>84</v>
      </c>
      <c r="Q1816" s="6" t="s">
        <v>51</v>
      </c>
      <c r="R1816" s="6" t="s">
        <v>96</v>
      </c>
      <c r="S1816" s="6" t="s">
        <v>97</v>
      </c>
      <c r="T1816" s="41">
        <v>6</v>
      </c>
      <c r="U1816" s="41">
        <v>27000</v>
      </c>
      <c r="V1816" s="41">
        <f t="shared" si="133"/>
        <v>162000</v>
      </c>
      <c r="W1816" s="41">
        <f t="shared" si="134"/>
        <v>181440.00000000003</v>
      </c>
      <c r="X1816" s="6"/>
      <c r="Y1816" s="6">
        <v>2016</v>
      </c>
      <c r="Z1816" s="42"/>
    </row>
    <row r="1817" spans="1:26" ht="51" x14ac:dyDescent="0.2">
      <c r="A1817" s="6" t="s">
        <v>7499</v>
      </c>
      <c r="B1817" s="5" t="s">
        <v>32</v>
      </c>
      <c r="C1817" s="5" t="s">
        <v>5140</v>
      </c>
      <c r="D1817" s="5" t="s">
        <v>2154</v>
      </c>
      <c r="E1817" s="5" t="s">
        <v>7500</v>
      </c>
      <c r="F1817" s="5" t="s">
        <v>5142</v>
      </c>
      <c r="G1817" s="5" t="s">
        <v>7501</v>
      </c>
      <c r="H1817" s="5" t="s">
        <v>7502</v>
      </c>
      <c r="I1817" s="6" t="s">
        <v>47</v>
      </c>
      <c r="J1817" s="6">
        <v>0</v>
      </c>
      <c r="K1817" s="6">
        <v>430000000</v>
      </c>
      <c r="L1817" s="5" t="s">
        <v>40</v>
      </c>
      <c r="M1817" s="6" t="s">
        <v>41</v>
      </c>
      <c r="N1817" s="6" t="s">
        <v>73</v>
      </c>
      <c r="O1817" s="6" t="s">
        <v>43</v>
      </c>
      <c r="P1817" s="6" t="s">
        <v>84</v>
      </c>
      <c r="Q1817" s="6" t="s">
        <v>51</v>
      </c>
      <c r="R1817" s="6" t="s">
        <v>96</v>
      </c>
      <c r="S1817" s="6" t="s">
        <v>97</v>
      </c>
      <c r="T1817" s="41">
        <v>6</v>
      </c>
      <c r="U1817" s="41">
        <v>6750</v>
      </c>
      <c r="V1817" s="41">
        <f t="shared" si="133"/>
        <v>40500</v>
      </c>
      <c r="W1817" s="41">
        <f t="shared" si="134"/>
        <v>45360.000000000007</v>
      </c>
      <c r="X1817" s="6"/>
      <c r="Y1817" s="6">
        <v>2016</v>
      </c>
      <c r="Z1817" s="42"/>
    </row>
    <row r="1818" spans="1:26" ht="51" x14ac:dyDescent="0.2">
      <c r="A1818" s="6" t="s">
        <v>7503</v>
      </c>
      <c r="B1818" s="5" t="s">
        <v>32</v>
      </c>
      <c r="C1818" s="5" t="s">
        <v>5140</v>
      </c>
      <c r="D1818" s="5" t="s">
        <v>2154</v>
      </c>
      <c r="E1818" s="5" t="s">
        <v>7500</v>
      </c>
      <c r="F1818" s="5" t="s">
        <v>5142</v>
      </c>
      <c r="G1818" s="5" t="s">
        <v>7504</v>
      </c>
      <c r="H1818" s="5" t="s">
        <v>7505</v>
      </c>
      <c r="I1818" s="6" t="s">
        <v>47</v>
      </c>
      <c r="J1818" s="6">
        <v>0</v>
      </c>
      <c r="K1818" s="6">
        <v>430000000</v>
      </c>
      <c r="L1818" s="5" t="s">
        <v>40</v>
      </c>
      <c r="M1818" s="6" t="s">
        <v>41</v>
      </c>
      <c r="N1818" s="6" t="s">
        <v>73</v>
      </c>
      <c r="O1818" s="6" t="s">
        <v>43</v>
      </c>
      <c r="P1818" s="6" t="s">
        <v>84</v>
      </c>
      <c r="Q1818" s="6" t="s">
        <v>51</v>
      </c>
      <c r="R1818" s="6" t="s">
        <v>96</v>
      </c>
      <c r="S1818" s="6" t="s">
        <v>97</v>
      </c>
      <c r="T1818" s="41">
        <v>6</v>
      </c>
      <c r="U1818" s="41">
        <v>7425</v>
      </c>
      <c r="V1818" s="41">
        <f t="shared" si="133"/>
        <v>44550</v>
      </c>
      <c r="W1818" s="41">
        <f t="shared" si="134"/>
        <v>49896.000000000007</v>
      </c>
      <c r="X1818" s="6"/>
      <c r="Y1818" s="6">
        <v>2016</v>
      </c>
      <c r="Z1818" s="42"/>
    </row>
    <row r="1819" spans="1:26" ht="51" x14ac:dyDescent="0.2">
      <c r="A1819" s="6" t="s">
        <v>7506</v>
      </c>
      <c r="B1819" s="5" t="s">
        <v>32</v>
      </c>
      <c r="C1819" s="5" t="s">
        <v>5140</v>
      </c>
      <c r="D1819" s="5" t="s">
        <v>2154</v>
      </c>
      <c r="E1819" s="5" t="s">
        <v>7500</v>
      </c>
      <c r="F1819" s="5" t="s">
        <v>5142</v>
      </c>
      <c r="G1819" s="5" t="s">
        <v>7507</v>
      </c>
      <c r="H1819" s="5" t="s">
        <v>7508</v>
      </c>
      <c r="I1819" s="6" t="s">
        <v>47</v>
      </c>
      <c r="J1819" s="6">
        <v>0</v>
      </c>
      <c r="K1819" s="6">
        <v>430000000</v>
      </c>
      <c r="L1819" s="5" t="s">
        <v>40</v>
      </c>
      <c r="M1819" s="6" t="s">
        <v>41</v>
      </c>
      <c r="N1819" s="6" t="s">
        <v>73</v>
      </c>
      <c r="O1819" s="6" t="s">
        <v>43</v>
      </c>
      <c r="P1819" s="6" t="s">
        <v>84</v>
      </c>
      <c r="Q1819" s="6" t="s">
        <v>51</v>
      </c>
      <c r="R1819" s="6" t="s">
        <v>96</v>
      </c>
      <c r="S1819" s="6" t="s">
        <v>97</v>
      </c>
      <c r="T1819" s="41">
        <v>10</v>
      </c>
      <c r="U1819" s="41">
        <v>8847.87435</v>
      </c>
      <c r="V1819" s="41">
        <f t="shared" si="133"/>
        <v>88478.743499999997</v>
      </c>
      <c r="W1819" s="41">
        <f t="shared" si="134"/>
        <v>99096.192720000006</v>
      </c>
      <c r="X1819" s="6"/>
      <c r="Y1819" s="6">
        <v>2016</v>
      </c>
      <c r="Z1819" s="42"/>
    </row>
    <row r="1820" spans="1:26" ht="51" x14ac:dyDescent="0.2">
      <c r="A1820" s="6" t="s">
        <v>7509</v>
      </c>
      <c r="B1820" s="5" t="s">
        <v>32</v>
      </c>
      <c r="C1820" s="5" t="s">
        <v>7510</v>
      </c>
      <c r="D1820" s="5" t="s">
        <v>7511</v>
      </c>
      <c r="E1820" s="5" t="s">
        <v>7512</v>
      </c>
      <c r="F1820" s="5" t="s">
        <v>7513</v>
      </c>
      <c r="G1820" s="5" t="s">
        <v>7514</v>
      </c>
      <c r="H1820" s="5" t="s">
        <v>7515</v>
      </c>
      <c r="I1820" s="6" t="s">
        <v>39</v>
      </c>
      <c r="J1820" s="6">
        <v>0</v>
      </c>
      <c r="K1820" s="6">
        <v>430000000</v>
      </c>
      <c r="L1820" s="5" t="s">
        <v>40</v>
      </c>
      <c r="M1820" s="6" t="s">
        <v>94</v>
      </c>
      <c r="N1820" s="6" t="s">
        <v>73</v>
      </c>
      <c r="O1820" s="6" t="s">
        <v>43</v>
      </c>
      <c r="P1820" s="6" t="s">
        <v>84</v>
      </c>
      <c r="Q1820" s="6" t="s">
        <v>51</v>
      </c>
      <c r="R1820" s="6" t="s">
        <v>96</v>
      </c>
      <c r="S1820" s="6" t="s">
        <v>97</v>
      </c>
      <c r="T1820" s="41">
        <v>5</v>
      </c>
      <c r="U1820" s="41">
        <v>1000</v>
      </c>
      <c r="V1820" s="41">
        <f t="shared" si="133"/>
        <v>5000</v>
      </c>
      <c r="W1820" s="41">
        <f t="shared" si="134"/>
        <v>5600.0000000000009</v>
      </c>
      <c r="X1820" s="6"/>
      <c r="Y1820" s="6">
        <v>2016</v>
      </c>
      <c r="Z1820" s="42"/>
    </row>
    <row r="1821" spans="1:26" ht="51" x14ac:dyDescent="0.2">
      <c r="A1821" s="6" t="s">
        <v>7516</v>
      </c>
      <c r="B1821" s="5" t="s">
        <v>32</v>
      </c>
      <c r="C1821" s="5" t="s">
        <v>7517</v>
      </c>
      <c r="D1821" s="5" t="s">
        <v>5071</v>
      </c>
      <c r="E1821" s="5" t="s">
        <v>7518</v>
      </c>
      <c r="F1821" s="5" t="s">
        <v>7519</v>
      </c>
      <c r="G1821" s="5" t="s">
        <v>7520</v>
      </c>
      <c r="H1821" s="5" t="s">
        <v>7521</v>
      </c>
      <c r="I1821" s="6" t="s">
        <v>47</v>
      </c>
      <c r="J1821" s="6">
        <v>0</v>
      </c>
      <c r="K1821" s="6">
        <v>430000000</v>
      </c>
      <c r="L1821" s="5" t="s">
        <v>40</v>
      </c>
      <c r="M1821" s="6" t="s">
        <v>41</v>
      </c>
      <c r="N1821" s="6" t="s">
        <v>73</v>
      </c>
      <c r="O1821" s="6" t="s">
        <v>43</v>
      </c>
      <c r="P1821" s="6" t="s">
        <v>84</v>
      </c>
      <c r="Q1821" s="6" t="s">
        <v>51</v>
      </c>
      <c r="R1821" s="6" t="s">
        <v>96</v>
      </c>
      <c r="S1821" s="6" t="s">
        <v>97</v>
      </c>
      <c r="T1821" s="41">
        <v>3</v>
      </c>
      <c r="U1821" s="41">
        <v>13500</v>
      </c>
      <c r="V1821" s="41">
        <f t="shared" si="133"/>
        <v>40500</v>
      </c>
      <c r="W1821" s="41">
        <f t="shared" si="134"/>
        <v>45360.000000000007</v>
      </c>
      <c r="X1821" s="6"/>
      <c r="Y1821" s="6">
        <v>2016</v>
      </c>
      <c r="Z1821" s="42"/>
    </row>
    <row r="1822" spans="1:26" ht="51" x14ac:dyDescent="0.2">
      <c r="A1822" s="6" t="s">
        <v>7522</v>
      </c>
      <c r="B1822" s="5" t="s">
        <v>32</v>
      </c>
      <c r="C1822" s="5" t="s">
        <v>7523</v>
      </c>
      <c r="D1822" s="5" t="s">
        <v>2304</v>
      </c>
      <c r="E1822" s="5" t="s">
        <v>7524</v>
      </c>
      <c r="F1822" s="5" t="s">
        <v>7525</v>
      </c>
      <c r="G1822" s="5" t="s">
        <v>7526</v>
      </c>
      <c r="H1822" s="5" t="s">
        <v>7527</v>
      </c>
      <c r="I1822" s="6" t="s">
        <v>47</v>
      </c>
      <c r="J1822" s="6">
        <v>0</v>
      </c>
      <c r="K1822" s="6">
        <v>430000000</v>
      </c>
      <c r="L1822" s="5" t="s">
        <v>40</v>
      </c>
      <c r="M1822" s="6" t="s">
        <v>41</v>
      </c>
      <c r="N1822" s="6" t="s">
        <v>73</v>
      </c>
      <c r="O1822" s="6" t="s">
        <v>43</v>
      </c>
      <c r="P1822" s="6" t="s">
        <v>84</v>
      </c>
      <c r="Q1822" s="6" t="s">
        <v>51</v>
      </c>
      <c r="R1822" s="6" t="s">
        <v>96</v>
      </c>
      <c r="S1822" s="6" t="s">
        <v>97</v>
      </c>
      <c r="T1822" s="41">
        <v>1</v>
      </c>
      <c r="U1822" s="41">
        <v>4927500</v>
      </c>
      <c r="V1822" s="41">
        <f t="shared" si="133"/>
        <v>4927500</v>
      </c>
      <c r="W1822" s="41">
        <f t="shared" si="134"/>
        <v>5518800.0000000009</v>
      </c>
      <c r="X1822" s="6"/>
      <c r="Y1822" s="6">
        <v>2016</v>
      </c>
      <c r="Z1822" s="42"/>
    </row>
    <row r="1823" spans="1:26" ht="63.75" x14ac:dyDescent="0.2">
      <c r="A1823" s="6" t="s">
        <v>7528</v>
      </c>
      <c r="B1823" s="5" t="s">
        <v>32</v>
      </c>
      <c r="C1823" s="5" t="s">
        <v>4213</v>
      </c>
      <c r="D1823" s="5" t="s">
        <v>2304</v>
      </c>
      <c r="E1823" s="5" t="s">
        <v>7529</v>
      </c>
      <c r="F1823" s="5" t="s">
        <v>4215</v>
      </c>
      <c r="G1823" s="5" t="s">
        <v>7530</v>
      </c>
      <c r="H1823" s="5" t="s">
        <v>7531</v>
      </c>
      <c r="I1823" s="6" t="s">
        <v>47</v>
      </c>
      <c r="J1823" s="6">
        <v>0</v>
      </c>
      <c r="K1823" s="6">
        <v>430000000</v>
      </c>
      <c r="L1823" s="5" t="s">
        <v>40</v>
      </c>
      <c r="M1823" s="6" t="s">
        <v>41</v>
      </c>
      <c r="N1823" s="6" t="s">
        <v>73</v>
      </c>
      <c r="O1823" s="6" t="s">
        <v>43</v>
      </c>
      <c r="P1823" s="6" t="s">
        <v>84</v>
      </c>
      <c r="Q1823" s="6" t="s">
        <v>51</v>
      </c>
      <c r="R1823" s="6" t="s">
        <v>96</v>
      </c>
      <c r="S1823" s="6" t="s">
        <v>97</v>
      </c>
      <c r="T1823" s="41">
        <v>1</v>
      </c>
      <c r="U1823" s="41">
        <v>3874500</v>
      </c>
      <c r="V1823" s="41">
        <f t="shared" si="133"/>
        <v>3874500</v>
      </c>
      <c r="W1823" s="41">
        <f t="shared" si="134"/>
        <v>4339440</v>
      </c>
      <c r="X1823" s="6"/>
      <c r="Y1823" s="6">
        <v>2016</v>
      </c>
      <c r="Z1823" s="42"/>
    </row>
    <row r="1824" spans="1:26" ht="63.75" x14ac:dyDescent="0.2">
      <c r="A1824" s="6" t="s">
        <v>7532</v>
      </c>
      <c r="B1824" s="5" t="s">
        <v>32</v>
      </c>
      <c r="C1824" s="5" t="s">
        <v>4213</v>
      </c>
      <c r="D1824" s="5" t="s">
        <v>2304</v>
      </c>
      <c r="E1824" s="5" t="s">
        <v>7533</v>
      </c>
      <c r="F1824" s="5" t="s">
        <v>4215</v>
      </c>
      <c r="G1824" s="5" t="s">
        <v>7534</v>
      </c>
      <c r="H1824" s="5" t="s">
        <v>7535</v>
      </c>
      <c r="I1824" s="6" t="s">
        <v>47</v>
      </c>
      <c r="J1824" s="6">
        <v>0</v>
      </c>
      <c r="K1824" s="6">
        <v>430000000</v>
      </c>
      <c r="L1824" s="5" t="s">
        <v>40</v>
      </c>
      <c r="M1824" s="6" t="s">
        <v>41</v>
      </c>
      <c r="N1824" s="6" t="s">
        <v>73</v>
      </c>
      <c r="O1824" s="6" t="s">
        <v>43</v>
      </c>
      <c r="P1824" s="6" t="s">
        <v>84</v>
      </c>
      <c r="Q1824" s="6" t="s">
        <v>51</v>
      </c>
      <c r="R1824" s="6" t="s">
        <v>96</v>
      </c>
      <c r="S1824" s="6" t="s">
        <v>97</v>
      </c>
      <c r="T1824" s="41">
        <v>1</v>
      </c>
      <c r="U1824" s="41">
        <v>4212000</v>
      </c>
      <c r="V1824" s="41">
        <f t="shared" si="133"/>
        <v>4212000</v>
      </c>
      <c r="W1824" s="41">
        <f t="shared" si="134"/>
        <v>4717440</v>
      </c>
      <c r="X1824" s="6"/>
      <c r="Y1824" s="6">
        <v>2016</v>
      </c>
      <c r="Z1824" s="42"/>
    </row>
    <row r="1825" spans="1:26" ht="51" x14ac:dyDescent="0.2">
      <c r="A1825" s="6" t="s">
        <v>7536</v>
      </c>
      <c r="B1825" s="5" t="s">
        <v>32</v>
      </c>
      <c r="C1825" s="5" t="s">
        <v>4213</v>
      </c>
      <c r="D1825" s="5" t="s">
        <v>2304</v>
      </c>
      <c r="E1825" s="5" t="s">
        <v>7537</v>
      </c>
      <c r="F1825" s="5" t="s">
        <v>4215</v>
      </c>
      <c r="G1825" s="5" t="s">
        <v>7538</v>
      </c>
      <c r="H1825" s="5" t="s">
        <v>7539</v>
      </c>
      <c r="I1825" s="6" t="s">
        <v>47</v>
      </c>
      <c r="J1825" s="6">
        <v>0</v>
      </c>
      <c r="K1825" s="6">
        <v>430000000</v>
      </c>
      <c r="L1825" s="5" t="s">
        <v>40</v>
      </c>
      <c r="M1825" s="6" t="s">
        <v>41</v>
      </c>
      <c r="N1825" s="6" t="s">
        <v>73</v>
      </c>
      <c r="O1825" s="6" t="s">
        <v>43</v>
      </c>
      <c r="P1825" s="6" t="s">
        <v>84</v>
      </c>
      <c r="Q1825" s="6" t="s">
        <v>51</v>
      </c>
      <c r="R1825" s="6" t="s">
        <v>96</v>
      </c>
      <c r="S1825" s="6" t="s">
        <v>97</v>
      </c>
      <c r="T1825" s="41">
        <v>1</v>
      </c>
      <c r="U1825" s="41">
        <v>3726000</v>
      </c>
      <c r="V1825" s="41"/>
      <c r="W1825" s="41"/>
      <c r="X1825" s="6"/>
      <c r="Y1825" s="6">
        <v>2016</v>
      </c>
      <c r="Z1825" s="6"/>
    </row>
    <row r="1826" spans="1:26" ht="51" x14ac:dyDescent="0.2">
      <c r="A1826" s="6" t="s">
        <v>7540</v>
      </c>
      <c r="B1826" s="5" t="s">
        <v>32</v>
      </c>
      <c r="C1826" s="5" t="s">
        <v>4213</v>
      </c>
      <c r="D1826" s="5" t="s">
        <v>2304</v>
      </c>
      <c r="E1826" s="5" t="s">
        <v>7537</v>
      </c>
      <c r="F1826" s="5" t="s">
        <v>4215</v>
      </c>
      <c r="G1826" s="5" t="s">
        <v>7538</v>
      </c>
      <c r="H1826" s="5" t="s">
        <v>7541</v>
      </c>
      <c r="I1826" s="6" t="s">
        <v>47</v>
      </c>
      <c r="J1826" s="6">
        <v>0</v>
      </c>
      <c r="K1826" s="6">
        <v>430000000</v>
      </c>
      <c r="L1826" s="5" t="s">
        <v>40</v>
      </c>
      <c r="M1826" s="6" t="s">
        <v>41</v>
      </c>
      <c r="N1826" s="6" t="s">
        <v>73</v>
      </c>
      <c r="O1826" s="6" t="s">
        <v>43</v>
      </c>
      <c r="P1826" s="6" t="s">
        <v>84</v>
      </c>
      <c r="Q1826" s="6" t="s">
        <v>51</v>
      </c>
      <c r="R1826" s="6" t="s">
        <v>96</v>
      </c>
      <c r="S1826" s="6" t="s">
        <v>97</v>
      </c>
      <c r="T1826" s="41">
        <v>1</v>
      </c>
      <c r="U1826" s="41">
        <v>3726000</v>
      </c>
      <c r="V1826" s="41"/>
      <c r="W1826" s="41"/>
      <c r="X1826" s="6"/>
      <c r="Y1826" s="6">
        <v>2016</v>
      </c>
      <c r="Z1826" s="6" t="s">
        <v>7542</v>
      </c>
    </row>
    <row r="1827" spans="1:26" ht="51" x14ac:dyDescent="0.2">
      <c r="A1827" s="6" t="s">
        <v>7543</v>
      </c>
      <c r="B1827" s="5" t="s">
        <v>32</v>
      </c>
      <c r="C1827" s="5" t="s">
        <v>4213</v>
      </c>
      <c r="D1827" s="5" t="s">
        <v>2304</v>
      </c>
      <c r="E1827" s="5" t="s">
        <v>7537</v>
      </c>
      <c r="F1827" s="5" t="s">
        <v>4215</v>
      </c>
      <c r="G1827" s="5" t="s">
        <v>7538</v>
      </c>
      <c r="H1827" s="5" t="s">
        <v>7541</v>
      </c>
      <c r="I1827" s="6" t="s">
        <v>47</v>
      </c>
      <c r="J1827" s="6">
        <v>0</v>
      </c>
      <c r="K1827" s="6">
        <v>430000000</v>
      </c>
      <c r="L1827" s="5" t="s">
        <v>40</v>
      </c>
      <c r="M1827" s="6" t="s">
        <v>591</v>
      </c>
      <c r="N1827" s="6" t="s">
        <v>73</v>
      </c>
      <c r="O1827" s="6" t="s">
        <v>43</v>
      </c>
      <c r="P1827" s="6" t="s">
        <v>84</v>
      </c>
      <c r="Q1827" s="6" t="s">
        <v>51</v>
      </c>
      <c r="R1827" s="6" t="s">
        <v>96</v>
      </c>
      <c r="S1827" s="6" t="s">
        <v>97</v>
      </c>
      <c r="T1827" s="41">
        <v>1</v>
      </c>
      <c r="U1827" s="41">
        <v>36722352.920000002</v>
      </c>
      <c r="V1827" s="44"/>
      <c r="W1827" s="44"/>
      <c r="X1827" s="6"/>
      <c r="Y1827" s="6">
        <v>2016</v>
      </c>
      <c r="Z1827" s="6" t="s">
        <v>567</v>
      </c>
    </row>
    <row r="1828" spans="1:26" ht="51" x14ac:dyDescent="0.2">
      <c r="A1828" s="6" t="s">
        <v>7544</v>
      </c>
      <c r="B1828" s="5" t="s">
        <v>32</v>
      </c>
      <c r="C1828" s="5" t="s">
        <v>4213</v>
      </c>
      <c r="D1828" s="5" t="s">
        <v>2304</v>
      </c>
      <c r="E1828" s="5" t="s">
        <v>7537</v>
      </c>
      <c r="F1828" s="5" t="s">
        <v>4215</v>
      </c>
      <c r="G1828" s="5" t="s">
        <v>7538</v>
      </c>
      <c r="H1828" s="5" t="s">
        <v>7541</v>
      </c>
      <c r="I1828" s="6" t="s">
        <v>47</v>
      </c>
      <c r="J1828" s="6">
        <v>0</v>
      </c>
      <c r="K1828" s="6">
        <v>430000000</v>
      </c>
      <c r="L1828" s="5" t="s">
        <v>40</v>
      </c>
      <c r="M1828" s="6" t="s">
        <v>591</v>
      </c>
      <c r="N1828" s="6" t="s">
        <v>73</v>
      </c>
      <c r="O1828" s="6" t="s">
        <v>43</v>
      </c>
      <c r="P1828" s="6" t="s">
        <v>84</v>
      </c>
      <c r="Q1828" s="6" t="s">
        <v>51</v>
      </c>
      <c r="R1828" s="6" t="s">
        <v>96</v>
      </c>
      <c r="S1828" s="6" t="s">
        <v>97</v>
      </c>
      <c r="T1828" s="41">
        <v>1</v>
      </c>
      <c r="U1828" s="41">
        <v>3726000</v>
      </c>
      <c r="V1828" s="44">
        <f>T1828*U1828</f>
        <v>3726000</v>
      </c>
      <c r="W1828" s="44">
        <f>V1828*1.12</f>
        <v>4173120.0000000005</v>
      </c>
      <c r="X1828" s="6"/>
      <c r="Y1828" s="6">
        <v>2016</v>
      </c>
      <c r="Z1828" s="6" t="s">
        <v>6258</v>
      </c>
    </row>
    <row r="1829" spans="1:26" ht="51" x14ac:dyDescent="0.2">
      <c r="A1829" s="6" t="s">
        <v>7545</v>
      </c>
      <c r="B1829" s="5" t="s">
        <v>32</v>
      </c>
      <c r="C1829" s="5" t="s">
        <v>7546</v>
      </c>
      <c r="D1829" s="5" t="s">
        <v>7547</v>
      </c>
      <c r="E1829" s="5" t="s">
        <v>7548</v>
      </c>
      <c r="F1829" s="5" t="s">
        <v>7549</v>
      </c>
      <c r="G1829" s="5" t="s">
        <v>7550</v>
      </c>
      <c r="H1829" s="5" t="s">
        <v>7551</v>
      </c>
      <c r="I1829" s="6" t="s">
        <v>47</v>
      </c>
      <c r="J1829" s="6">
        <v>0</v>
      </c>
      <c r="K1829" s="6">
        <v>430000000</v>
      </c>
      <c r="L1829" s="5" t="s">
        <v>40</v>
      </c>
      <c r="M1829" s="6" t="s">
        <v>41</v>
      </c>
      <c r="N1829" s="6" t="s">
        <v>73</v>
      </c>
      <c r="O1829" s="6" t="s">
        <v>43</v>
      </c>
      <c r="P1829" s="6" t="s">
        <v>84</v>
      </c>
      <c r="Q1829" s="6" t="s">
        <v>51</v>
      </c>
      <c r="R1829" s="6" t="s">
        <v>96</v>
      </c>
      <c r="S1829" s="6" t="s">
        <v>97</v>
      </c>
      <c r="T1829" s="41">
        <v>1</v>
      </c>
      <c r="U1829" s="41">
        <v>5022000</v>
      </c>
      <c r="V1829" s="41"/>
      <c r="W1829" s="41"/>
      <c r="X1829" s="6"/>
      <c r="Y1829" s="6">
        <v>2016</v>
      </c>
      <c r="Z1829" s="5"/>
    </row>
    <row r="1830" spans="1:26" ht="51" x14ac:dyDescent="0.2">
      <c r="A1830" s="6" t="s">
        <v>7552</v>
      </c>
      <c r="B1830" s="5" t="s">
        <v>32</v>
      </c>
      <c r="C1830" s="5" t="s">
        <v>7546</v>
      </c>
      <c r="D1830" s="5" t="s">
        <v>7547</v>
      </c>
      <c r="E1830" s="5" t="s">
        <v>7548</v>
      </c>
      <c r="F1830" s="5" t="s">
        <v>7549</v>
      </c>
      <c r="G1830" s="5" t="s">
        <v>7550</v>
      </c>
      <c r="H1830" s="5" t="s">
        <v>7551</v>
      </c>
      <c r="I1830" s="6" t="s">
        <v>47</v>
      </c>
      <c r="J1830" s="6">
        <v>0</v>
      </c>
      <c r="K1830" s="6">
        <v>430000000</v>
      </c>
      <c r="L1830" s="5" t="s">
        <v>40</v>
      </c>
      <c r="M1830" s="6" t="s">
        <v>591</v>
      </c>
      <c r="N1830" s="6" t="s">
        <v>73</v>
      </c>
      <c r="O1830" s="6" t="s">
        <v>43</v>
      </c>
      <c r="P1830" s="6" t="s">
        <v>84</v>
      </c>
      <c r="Q1830" s="6" t="s">
        <v>51</v>
      </c>
      <c r="R1830" s="6" t="s">
        <v>96</v>
      </c>
      <c r="S1830" s="6" t="s">
        <v>97</v>
      </c>
      <c r="T1830" s="41">
        <v>1</v>
      </c>
      <c r="U1830" s="41">
        <v>36722352.920000002</v>
      </c>
      <c r="V1830" s="41">
        <f>T1830*U1830</f>
        <v>36722352.920000002</v>
      </c>
      <c r="W1830" s="41">
        <f>V1830*1.12</f>
        <v>41129035.270400003</v>
      </c>
      <c r="X1830" s="6"/>
      <c r="Y1830" s="6">
        <v>2016</v>
      </c>
      <c r="Z1830" s="6" t="s">
        <v>567</v>
      </c>
    </row>
    <row r="1831" spans="1:26" ht="51" x14ac:dyDescent="0.2">
      <c r="A1831" s="6" t="s">
        <v>7553</v>
      </c>
      <c r="B1831" s="5" t="s">
        <v>32</v>
      </c>
      <c r="C1831" s="5" t="s">
        <v>7554</v>
      </c>
      <c r="D1831" s="5" t="s">
        <v>7555</v>
      </c>
      <c r="E1831" s="5" t="s">
        <v>7556</v>
      </c>
      <c r="F1831" s="5" t="s">
        <v>7557</v>
      </c>
      <c r="G1831" s="5" t="s">
        <v>7558</v>
      </c>
      <c r="H1831" s="5" t="s">
        <v>7559</v>
      </c>
      <c r="I1831" s="6" t="s">
        <v>47</v>
      </c>
      <c r="J1831" s="6">
        <v>0</v>
      </c>
      <c r="K1831" s="6">
        <v>430000000</v>
      </c>
      <c r="L1831" s="5" t="s">
        <v>40</v>
      </c>
      <c r="M1831" s="6" t="s">
        <v>41</v>
      </c>
      <c r="N1831" s="6" t="s">
        <v>73</v>
      </c>
      <c r="O1831" s="6" t="s">
        <v>43</v>
      </c>
      <c r="P1831" s="6" t="s">
        <v>84</v>
      </c>
      <c r="Q1831" s="6" t="s">
        <v>51</v>
      </c>
      <c r="R1831" s="6" t="s">
        <v>96</v>
      </c>
      <c r="S1831" s="6" t="s">
        <v>97</v>
      </c>
      <c r="T1831" s="41">
        <v>1</v>
      </c>
      <c r="U1831" s="41">
        <v>28198800</v>
      </c>
      <c r="V1831" s="41"/>
      <c r="W1831" s="41"/>
      <c r="X1831" s="6"/>
      <c r="Y1831" s="6">
        <v>2016</v>
      </c>
      <c r="Z1831" s="6" t="s">
        <v>1629</v>
      </c>
    </row>
    <row r="1832" spans="1:26" ht="51" x14ac:dyDescent="0.2">
      <c r="A1832" s="6" t="s">
        <v>7560</v>
      </c>
      <c r="B1832" s="5" t="s">
        <v>32</v>
      </c>
      <c r="C1832" s="5" t="s">
        <v>7561</v>
      </c>
      <c r="D1832" s="5" t="s">
        <v>7562</v>
      </c>
      <c r="E1832" s="5" t="s">
        <v>7563</v>
      </c>
      <c r="F1832" s="5" t="s">
        <v>7564</v>
      </c>
      <c r="G1832" s="5" t="s">
        <v>7565</v>
      </c>
      <c r="H1832" s="5" t="s">
        <v>7566</v>
      </c>
      <c r="I1832" s="6" t="s">
        <v>47</v>
      </c>
      <c r="J1832" s="6">
        <v>0</v>
      </c>
      <c r="K1832" s="6">
        <v>430000000</v>
      </c>
      <c r="L1832" s="5" t="s">
        <v>40</v>
      </c>
      <c r="M1832" s="6" t="s">
        <v>41</v>
      </c>
      <c r="N1832" s="6" t="s">
        <v>73</v>
      </c>
      <c r="O1832" s="6" t="s">
        <v>43</v>
      </c>
      <c r="P1832" s="6" t="s">
        <v>84</v>
      </c>
      <c r="Q1832" s="6" t="s">
        <v>51</v>
      </c>
      <c r="R1832" s="6">
        <v>166</v>
      </c>
      <c r="S1832" s="6" t="s">
        <v>152</v>
      </c>
      <c r="T1832" s="41">
        <v>0.1</v>
      </c>
      <c r="U1832" s="41">
        <v>20250</v>
      </c>
      <c r="V1832" s="41"/>
      <c r="W1832" s="41"/>
      <c r="X1832" s="6"/>
      <c r="Y1832" s="6">
        <v>2016</v>
      </c>
      <c r="Z1832" s="5"/>
    </row>
    <row r="1833" spans="1:26" ht="51" x14ac:dyDescent="0.2">
      <c r="A1833" s="6" t="s">
        <v>7567</v>
      </c>
      <c r="B1833" s="5" t="s">
        <v>32</v>
      </c>
      <c r="C1833" s="5" t="s">
        <v>7561</v>
      </c>
      <c r="D1833" s="5" t="s">
        <v>7562</v>
      </c>
      <c r="E1833" s="5" t="s">
        <v>7563</v>
      </c>
      <c r="F1833" s="5" t="s">
        <v>7564</v>
      </c>
      <c r="G1833" s="5" t="s">
        <v>7565</v>
      </c>
      <c r="H1833" s="5" t="s">
        <v>7566</v>
      </c>
      <c r="I1833" s="6" t="s">
        <v>47</v>
      </c>
      <c r="J1833" s="6">
        <v>0</v>
      </c>
      <c r="K1833" s="6">
        <v>430000000</v>
      </c>
      <c r="L1833" s="5" t="s">
        <v>40</v>
      </c>
      <c r="M1833" s="6" t="s">
        <v>591</v>
      </c>
      <c r="N1833" s="6" t="s">
        <v>73</v>
      </c>
      <c r="O1833" s="6" t="s">
        <v>43</v>
      </c>
      <c r="P1833" s="6" t="s">
        <v>84</v>
      </c>
      <c r="Q1833" s="6" t="s">
        <v>51</v>
      </c>
      <c r="R1833" s="6">
        <v>166</v>
      </c>
      <c r="S1833" s="6" t="s">
        <v>152</v>
      </c>
      <c r="T1833" s="41">
        <v>0.1</v>
      </c>
      <c r="U1833" s="41">
        <v>30000</v>
      </c>
      <c r="V1833" s="41">
        <f>T1833*U1833</f>
        <v>3000</v>
      </c>
      <c r="W1833" s="41">
        <f>V1833*1.12</f>
        <v>3360.0000000000005</v>
      </c>
      <c r="X1833" s="6"/>
      <c r="Y1833" s="6">
        <v>2016</v>
      </c>
      <c r="Z1833" s="6" t="s">
        <v>567</v>
      </c>
    </row>
    <row r="1834" spans="1:26" ht="51" x14ac:dyDescent="0.2">
      <c r="A1834" s="6" t="s">
        <v>7568</v>
      </c>
      <c r="B1834" s="5" t="s">
        <v>32</v>
      </c>
      <c r="C1834" s="5" t="s">
        <v>7561</v>
      </c>
      <c r="D1834" s="5" t="s">
        <v>7562</v>
      </c>
      <c r="E1834" s="5" t="s">
        <v>7569</v>
      </c>
      <c r="F1834" s="5" t="s">
        <v>7564</v>
      </c>
      <c r="G1834" s="5" t="s">
        <v>7565</v>
      </c>
      <c r="H1834" s="5" t="s">
        <v>7570</v>
      </c>
      <c r="I1834" s="6" t="s">
        <v>60</v>
      </c>
      <c r="J1834" s="6">
        <v>0</v>
      </c>
      <c r="K1834" s="6">
        <v>430000000</v>
      </c>
      <c r="L1834" s="5" t="s">
        <v>40</v>
      </c>
      <c r="M1834" s="6" t="s">
        <v>41</v>
      </c>
      <c r="N1834" s="6" t="s">
        <v>73</v>
      </c>
      <c r="O1834" s="6" t="s">
        <v>43</v>
      </c>
      <c r="P1834" s="6" t="s">
        <v>84</v>
      </c>
      <c r="Q1834" s="6" t="s">
        <v>51</v>
      </c>
      <c r="R1834" s="6">
        <v>166</v>
      </c>
      <c r="S1834" s="6" t="s">
        <v>152</v>
      </c>
      <c r="T1834" s="41">
        <v>0.1</v>
      </c>
      <c r="U1834" s="41">
        <v>472500</v>
      </c>
      <c r="V1834" s="41">
        <f>T1834*U1834</f>
        <v>47250</v>
      </c>
      <c r="W1834" s="41">
        <f>V1834*1.12</f>
        <v>52920.000000000007</v>
      </c>
      <c r="X1834" s="6"/>
      <c r="Y1834" s="6">
        <v>2016</v>
      </c>
      <c r="Z1834" s="42"/>
    </row>
    <row r="1835" spans="1:26" ht="51" x14ac:dyDescent="0.2">
      <c r="A1835" s="6" t="s">
        <v>7571</v>
      </c>
      <c r="B1835" s="5" t="s">
        <v>32</v>
      </c>
      <c r="C1835" s="5" t="s">
        <v>7561</v>
      </c>
      <c r="D1835" s="5" t="s">
        <v>7562</v>
      </c>
      <c r="E1835" s="5" t="s">
        <v>7572</v>
      </c>
      <c r="F1835" s="5" t="s">
        <v>7564</v>
      </c>
      <c r="G1835" s="5" t="s">
        <v>7565</v>
      </c>
      <c r="H1835" s="5" t="s">
        <v>7573</v>
      </c>
      <c r="I1835" s="6" t="s">
        <v>60</v>
      </c>
      <c r="J1835" s="6">
        <v>0</v>
      </c>
      <c r="K1835" s="6">
        <v>430000000</v>
      </c>
      <c r="L1835" s="5" t="s">
        <v>40</v>
      </c>
      <c r="M1835" s="6" t="s">
        <v>41</v>
      </c>
      <c r="N1835" s="6" t="s">
        <v>73</v>
      </c>
      <c r="O1835" s="6" t="s">
        <v>43</v>
      </c>
      <c r="P1835" s="6" t="s">
        <v>84</v>
      </c>
      <c r="Q1835" s="6" t="s">
        <v>51</v>
      </c>
      <c r="R1835" s="6">
        <v>166</v>
      </c>
      <c r="S1835" s="6" t="s">
        <v>152</v>
      </c>
      <c r="T1835" s="41">
        <v>0.1</v>
      </c>
      <c r="U1835" s="41">
        <v>472500</v>
      </c>
      <c r="V1835" s="41">
        <f>T1835*U1835</f>
        <v>47250</v>
      </c>
      <c r="W1835" s="41">
        <f>V1835*1.12</f>
        <v>52920.000000000007</v>
      </c>
      <c r="X1835" s="6"/>
      <c r="Y1835" s="6">
        <v>2016</v>
      </c>
      <c r="Z1835" s="42"/>
    </row>
    <row r="1836" spans="1:26" ht="51" x14ac:dyDescent="0.2">
      <c r="A1836" s="6" t="s">
        <v>7574</v>
      </c>
      <c r="B1836" s="5" t="s">
        <v>32</v>
      </c>
      <c r="C1836" s="5" t="s">
        <v>7561</v>
      </c>
      <c r="D1836" s="5" t="s">
        <v>7562</v>
      </c>
      <c r="E1836" s="5" t="s">
        <v>7575</v>
      </c>
      <c r="F1836" s="5" t="s">
        <v>7564</v>
      </c>
      <c r="G1836" s="5" t="s">
        <v>7565</v>
      </c>
      <c r="H1836" s="5" t="s">
        <v>7576</v>
      </c>
      <c r="I1836" s="6" t="s">
        <v>60</v>
      </c>
      <c r="J1836" s="6">
        <v>0</v>
      </c>
      <c r="K1836" s="6">
        <v>430000000</v>
      </c>
      <c r="L1836" s="5" t="s">
        <v>40</v>
      </c>
      <c r="M1836" s="6" t="s">
        <v>41</v>
      </c>
      <c r="N1836" s="6" t="s">
        <v>73</v>
      </c>
      <c r="O1836" s="6" t="s">
        <v>43</v>
      </c>
      <c r="P1836" s="6" t="s">
        <v>84</v>
      </c>
      <c r="Q1836" s="6" t="s">
        <v>51</v>
      </c>
      <c r="R1836" s="6">
        <v>166</v>
      </c>
      <c r="S1836" s="6" t="s">
        <v>152</v>
      </c>
      <c r="T1836" s="41">
        <v>0.1</v>
      </c>
      <c r="U1836" s="41">
        <v>472500</v>
      </c>
      <c r="V1836" s="41">
        <f>T1836*U1836</f>
        <v>47250</v>
      </c>
      <c r="W1836" s="41">
        <f>V1836*1.12</f>
        <v>52920.000000000007</v>
      </c>
      <c r="X1836" s="6"/>
      <c r="Y1836" s="6">
        <v>2016</v>
      </c>
      <c r="Z1836" s="42"/>
    </row>
    <row r="1837" spans="1:26" ht="51" x14ac:dyDescent="0.2">
      <c r="A1837" s="6" t="s">
        <v>7577</v>
      </c>
      <c r="B1837" s="5" t="s">
        <v>32</v>
      </c>
      <c r="C1837" s="5" t="s">
        <v>7578</v>
      </c>
      <c r="D1837" s="5" t="s">
        <v>5618</v>
      </c>
      <c r="E1837" s="5" t="s">
        <v>7579</v>
      </c>
      <c r="F1837" s="5" t="s">
        <v>7580</v>
      </c>
      <c r="G1837" s="5" t="s">
        <v>7581</v>
      </c>
      <c r="H1837" s="5" t="s">
        <v>7582</v>
      </c>
      <c r="I1837" s="6" t="s">
        <v>60</v>
      </c>
      <c r="J1837" s="6">
        <v>0</v>
      </c>
      <c r="K1837" s="6">
        <v>430000000</v>
      </c>
      <c r="L1837" s="5" t="s">
        <v>40</v>
      </c>
      <c r="M1837" s="6" t="s">
        <v>41</v>
      </c>
      <c r="N1837" s="6" t="s">
        <v>73</v>
      </c>
      <c r="O1837" s="6" t="s">
        <v>43</v>
      </c>
      <c r="P1837" s="6" t="s">
        <v>84</v>
      </c>
      <c r="Q1837" s="6" t="s">
        <v>51</v>
      </c>
      <c r="R1837" s="6" t="s">
        <v>96</v>
      </c>
      <c r="S1837" s="6" t="s">
        <v>97</v>
      </c>
      <c r="T1837" s="41">
        <v>8</v>
      </c>
      <c r="U1837" s="41">
        <v>2160</v>
      </c>
      <c r="V1837" s="41"/>
      <c r="W1837" s="41"/>
      <c r="X1837" s="6"/>
      <c r="Y1837" s="6">
        <v>2016</v>
      </c>
      <c r="Z1837" s="5"/>
    </row>
    <row r="1838" spans="1:26" ht="51" x14ac:dyDescent="0.2">
      <c r="A1838" s="6" t="s">
        <v>7583</v>
      </c>
      <c r="B1838" s="5" t="s">
        <v>32</v>
      </c>
      <c r="C1838" s="5" t="s">
        <v>7578</v>
      </c>
      <c r="D1838" s="5" t="s">
        <v>5618</v>
      </c>
      <c r="E1838" s="5" t="s">
        <v>7579</v>
      </c>
      <c r="F1838" s="5" t="s">
        <v>7580</v>
      </c>
      <c r="G1838" s="5" t="s">
        <v>7581</v>
      </c>
      <c r="H1838" s="5" t="s">
        <v>7582</v>
      </c>
      <c r="I1838" s="6" t="s">
        <v>60</v>
      </c>
      <c r="J1838" s="6">
        <v>0</v>
      </c>
      <c r="K1838" s="6">
        <v>430000000</v>
      </c>
      <c r="L1838" s="5" t="s">
        <v>40</v>
      </c>
      <c r="M1838" s="6" t="s">
        <v>591</v>
      </c>
      <c r="N1838" s="6" t="s">
        <v>73</v>
      </c>
      <c r="O1838" s="6" t="s">
        <v>43</v>
      </c>
      <c r="P1838" s="6" t="s">
        <v>84</v>
      </c>
      <c r="Q1838" s="6" t="s">
        <v>51</v>
      </c>
      <c r="R1838" s="6" t="s">
        <v>96</v>
      </c>
      <c r="S1838" s="6" t="s">
        <v>97</v>
      </c>
      <c r="T1838" s="41">
        <v>8</v>
      </c>
      <c r="U1838" s="41">
        <v>4200</v>
      </c>
      <c r="V1838" s="41">
        <f t="shared" ref="V1838:V1847" si="135">T1838*U1838</f>
        <v>33600</v>
      </c>
      <c r="W1838" s="41">
        <f t="shared" ref="W1838:W1847" si="136">V1838*1.12</f>
        <v>37632</v>
      </c>
      <c r="X1838" s="6"/>
      <c r="Y1838" s="6">
        <v>2016</v>
      </c>
      <c r="Z1838" s="6" t="s">
        <v>567</v>
      </c>
    </row>
    <row r="1839" spans="1:26" ht="51" x14ac:dyDescent="0.2">
      <c r="A1839" s="6" t="s">
        <v>7584</v>
      </c>
      <c r="B1839" s="5" t="s">
        <v>32</v>
      </c>
      <c r="C1839" s="5" t="s">
        <v>7585</v>
      </c>
      <c r="D1839" s="5" t="s">
        <v>7586</v>
      </c>
      <c r="E1839" s="5" t="s">
        <v>7587</v>
      </c>
      <c r="F1839" s="5" t="s">
        <v>7588</v>
      </c>
      <c r="G1839" s="5" t="s">
        <v>7589</v>
      </c>
      <c r="H1839" s="5" t="s">
        <v>7590</v>
      </c>
      <c r="I1839" s="6" t="s">
        <v>60</v>
      </c>
      <c r="J1839" s="6">
        <v>0</v>
      </c>
      <c r="K1839" s="6">
        <v>430000000</v>
      </c>
      <c r="L1839" s="5" t="s">
        <v>40</v>
      </c>
      <c r="M1839" s="6" t="s">
        <v>41</v>
      </c>
      <c r="N1839" s="6" t="s">
        <v>73</v>
      </c>
      <c r="O1839" s="6" t="s">
        <v>43</v>
      </c>
      <c r="P1839" s="6" t="s">
        <v>84</v>
      </c>
      <c r="Q1839" s="6" t="s">
        <v>51</v>
      </c>
      <c r="R1839" s="6" t="s">
        <v>96</v>
      </c>
      <c r="S1839" s="6" t="s">
        <v>97</v>
      </c>
      <c r="T1839" s="41">
        <v>10</v>
      </c>
      <c r="U1839" s="41">
        <v>3375</v>
      </c>
      <c r="V1839" s="41">
        <f t="shared" si="135"/>
        <v>33750</v>
      </c>
      <c r="W1839" s="41">
        <f t="shared" si="136"/>
        <v>37800</v>
      </c>
      <c r="X1839" s="6"/>
      <c r="Y1839" s="6">
        <v>2016</v>
      </c>
      <c r="Z1839" s="42"/>
    </row>
    <row r="1840" spans="1:26" ht="51" x14ac:dyDescent="0.2">
      <c r="A1840" s="6" t="s">
        <v>7591</v>
      </c>
      <c r="B1840" s="5" t="s">
        <v>32</v>
      </c>
      <c r="C1840" s="5" t="s">
        <v>7578</v>
      </c>
      <c r="D1840" s="5" t="s">
        <v>5618</v>
      </c>
      <c r="E1840" s="5" t="s">
        <v>7592</v>
      </c>
      <c r="F1840" s="5" t="s">
        <v>7580</v>
      </c>
      <c r="G1840" s="5" t="s">
        <v>7593</v>
      </c>
      <c r="H1840" s="5" t="s">
        <v>7594</v>
      </c>
      <c r="I1840" s="6" t="s">
        <v>60</v>
      </c>
      <c r="J1840" s="6">
        <v>0</v>
      </c>
      <c r="K1840" s="6">
        <v>430000000</v>
      </c>
      <c r="L1840" s="5" t="s">
        <v>40</v>
      </c>
      <c r="M1840" s="6" t="s">
        <v>41</v>
      </c>
      <c r="N1840" s="6" t="s">
        <v>73</v>
      </c>
      <c r="O1840" s="6" t="s">
        <v>43</v>
      </c>
      <c r="P1840" s="6" t="s">
        <v>84</v>
      </c>
      <c r="Q1840" s="6" t="s">
        <v>51</v>
      </c>
      <c r="R1840" s="6" t="s">
        <v>96</v>
      </c>
      <c r="S1840" s="6" t="s">
        <v>97</v>
      </c>
      <c r="T1840" s="41">
        <v>5</v>
      </c>
      <c r="U1840" s="41">
        <v>2700</v>
      </c>
      <c r="V1840" s="41">
        <f t="shared" si="135"/>
        <v>13500</v>
      </c>
      <c r="W1840" s="41">
        <f t="shared" si="136"/>
        <v>15120.000000000002</v>
      </c>
      <c r="X1840" s="6"/>
      <c r="Y1840" s="6">
        <v>2016</v>
      </c>
      <c r="Z1840" s="42"/>
    </row>
    <row r="1841" spans="1:26" ht="51" x14ac:dyDescent="0.2">
      <c r="A1841" s="6" t="s">
        <v>7595</v>
      </c>
      <c r="B1841" s="5" t="s">
        <v>32</v>
      </c>
      <c r="C1841" s="5" t="s">
        <v>7578</v>
      </c>
      <c r="D1841" s="5" t="s">
        <v>5618</v>
      </c>
      <c r="E1841" s="5" t="s">
        <v>7592</v>
      </c>
      <c r="F1841" s="5" t="s">
        <v>7580</v>
      </c>
      <c r="G1841" s="5" t="s">
        <v>7596</v>
      </c>
      <c r="H1841" s="5" t="s">
        <v>7597</v>
      </c>
      <c r="I1841" s="6" t="s">
        <v>60</v>
      </c>
      <c r="J1841" s="6">
        <v>0</v>
      </c>
      <c r="K1841" s="6">
        <v>430000000</v>
      </c>
      <c r="L1841" s="5" t="s">
        <v>40</v>
      </c>
      <c r="M1841" s="6" t="s">
        <v>41</v>
      </c>
      <c r="N1841" s="6" t="s">
        <v>73</v>
      </c>
      <c r="O1841" s="6" t="s">
        <v>43</v>
      </c>
      <c r="P1841" s="6" t="s">
        <v>84</v>
      </c>
      <c r="Q1841" s="6" t="s">
        <v>51</v>
      </c>
      <c r="R1841" s="6" t="s">
        <v>96</v>
      </c>
      <c r="S1841" s="6" t="s">
        <v>97</v>
      </c>
      <c r="T1841" s="41">
        <v>5</v>
      </c>
      <c r="U1841" s="41">
        <v>4050</v>
      </c>
      <c r="V1841" s="41">
        <f t="shared" si="135"/>
        <v>20250</v>
      </c>
      <c r="W1841" s="41">
        <f t="shared" si="136"/>
        <v>22680.000000000004</v>
      </c>
      <c r="X1841" s="6"/>
      <c r="Y1841" s="6">
        <v>2016</v>
      </c>
      <c r="Z1841" s="42"/>
    </row>
    <row r="1842" spans="1:26" ht="51" x14ac:dyDescent="0.2">
      <c r="A1842" s="6" t="s">
        <v>7598</v>
      </c>
      <c r="B1842" s="5" t="s">
        <v>32</v>
      </c>
      <c r="C1842" s="5" t="s">
        <v>7578</v>
      </c>
      <c r="D1842" s="5" t="s">
        <v>5618</v>
      </c>
      <c r="E1842" s="5" t="s">
        <v>7592</v>
      </c>
      <c r="F1842" s="5" t="s">
        <v>7580</v>
      </c>
      <c r="G1842" s="5" t="s">
        <v>7599</v>
      </c>
      <c r="H1842" s="5" t="s">
        <v>7600</v>
      </c>
      <c r="I1842" s="6" t="s">
        <v>60</v>
      </c>
      <c r="J1842" s="6">
        <v>0</v>
      </c>
      <c r="K1842" s="6">
        <v>430000000</v>
      </c>
      <c r="L1842" s="5" t="s">
        <v>40</v>
      </c>
      <c r="M1842" s="6" t="s">
        <v>41</v>
      </c>
      <c r="N1842" s="6" t="s">
        <v>73</v>
      </c>
      <c r="O1842" s="6" t="s">
        <v>43</v>
      </c>
      <c r="P1842" s="6" t="s">
        <v>84</v>
      </c>
      <c r="Q1842" s="6" t="s">
        <v>51</v>
      </c>
      <c r="R1842" s="6" t="s">
        <v>96</v>
      </c>
      <c r="S1842" s="6" t="s">
        <v>97</v>
      </c>
      <c r="T1842" s="41">
        <v>5</v>
      </c>
      <c r="U1842" s="41">
        <v>5400</v>
      </c>
      <c r="V1842" s="41">
        <f t="shared" si="135"/>
        <v>27000</v>
      </c>
      <c r="W1842" s="41">
        <f t="shared" si="136"/>
        <v>30240.000000000004</v>
      </c>
      <c r="X1842" s="6"/>
      <c r="Y1842" s="6">
        <v>2016</v>
      </c>
      <c r="Z1842" s="42"/>
    </row>
    <row r="1843" spans="1:26" ht="51" x14ac:dyDescent="0.2">
      <c r="A1843" s="6" t="s">
        <v>7601</v>
      </c>
      <c r="B1843" s="5" t="s">
        <v>32</v>
      </c>
      <c r="C1843" s="5" t="s">
        <v>7602</v>
      </c>
      <c r="D1843" s="5" t="s">
        <v>1527</v>
      </c>
      <c r="E1843" s="5" t="s">
        <v>7603</v>
      </c>
      <c r="F1843" s="5" t="s">
        <v>7604</v>
      </c>
      <c r="G1843" s="5" t="s">
        <v>7605</v>
      </c>
      <c r="H1843" s="5" t="s">
        <v>7606</v>
      </c>
      <c r="I1843" s="6" t="s">
        <v>60</v>
      </c>
      <c r="J1843" s="6">
        <v>0</v>
      </c>
      <c r="K1843" s="6">
        <v>430000000</v>
      </c>
      <c r="L1843" s="5" t="s">
        <v>40</v>
      </c>
      <c r="M1843" s="6" t="s">
        <v>41</v>
      </c>
      <c r="N1843" s="6" t="s">
        <v>73</v>
      </c>
      <c r="O1843" s="6" t="s">
        <v>43</v>
      </c>
      <c r="P1843" s="6" t="s">
        <v>84</v>
      </c>
      <c r="Q1843" s="6" t="s">
        <v>51</v>
      </c>
      <c r="R1843" s="6" t="s">
        <v>231</v>
      </c>
      <c r="S1843" s="6" t="s">
        <v>232</v>
      </c>
      <c r="T1843" s="41">
        <v>5</v>
      </c>
      <c r="U1843" s="41">
        <v>1080</v>
      </c>
      <c r="V1843" s="41">
        <f t="shared" si="135"/>
        <v>5400</v>
      </c>
      <c r="W1843" s="41">
        <f t="shared" si="136"/>
        <v>6048.0000000000009</v>
      </c>
      <c r="X1843" s="6"/>
      <c r="Y1843" s="6">
        <v>2016</v>
      </c>
      <c r="Z1843" s="42"/>
    </row>
    <row r="1844" spans="1:26" ht="51" x14ac:dyDescent="0.2">
      <c r="A1844" s="6" t="s">
        <v>7607</v>
      </c>
      <c r="B1844" s="5" t="s">
        <v>32</v>
      </c>
      <c r="C1844" s="5" t="s">
        <v>7608</v>
      </c>
      <c r="D1844" s="5" t="s">
        <v>5667</v>
      </c>
      <c r="E1844" s="5" t="s">
        <v>7609</v>
      </c>
      <c r="F1844" s="5" t="s">
        <v>7610</v>
      </c>
      <c r="G1844" s="5" t="s">
        <v>7611</v>
      </c>
      <c r="H1844" s="5" t="s">
        <v>7612</v>
      </c>
      <c r="I1844" s="6" t="s">
        <v>60</v>
      </c>
      <c r="J1844" s="6">
        <v>0</v>
      </c>
      <c r="K1844" s="6">
        <v>430000000</v>
      </c>
      <c r="L1844" s="5" t="s">
        <v>40</v>
      </c>
      <c r="M1844" s="6" t="s">
        <v>41</v>
      </c>
      <c r="N1844" s="6" t="s">
        <v>73</v>
      </c>
      <c r="O1844" s="6" t="s">
        <v>43</v>
      </c>
      <c r="P1844" s="6" t="s">
        <v>84</v>
      </c>
      <c r="Q1844" s="6" t="s">
        <v>51</v>
      </c>
      <c r="R1844" s="6" t="s">
        <v>96</v>
      </c>
      <c r="S1844" s="6" t="s">
        <v>97</v>
      </c>
      <c r="T1844" s="41">
        <v>5</v>
      </c>
      <c r="U1844" s="41">
        <v>10800</v>
      </c>
      <c r="V1844" s="41">
        <f t="shared" si="135"/>
        <v>54000</v>
      </c>
      <c r="W1844" s="41">
        <f t="shared" si="136"/>
        <v>60480.000000000007</v>
      </c>
      <c r="X1844" s="6"/>
      <c r="Y1844" s="6">
        <v>2016</v>
      </c>
      <c r="Z1844" s="42"/>
    </row>
    <row r="1845" spans="1:26" ht="51" x14ac:dyDescent="0.2">
      <c r="A1845" s="6" t="s">
        <v>7613</v>
      </c>
      <c r="B1845" s="5" t="s">
        <v>32</v>
      </c>
      <c r="C1845" s="5" t="s">
        <v>7608</v>
      </c>
      <c r="D1845" s="5" t="s">
        <v>5667</v>
      </c>
      <c r="E1845" s="5" t="s">
        <v>7609</v>
      </c>
      <c r="F1845" s="5" t="s">
        <v>7610</v>
      </c>
      <c r="G1845" s="5" t="s">
        <v>7614</v>
      </c>
      <c r="H1845" s="5" t="s">
        <v>7615</v>
      </c>
      <c r="I1845" s="6" t="s">
        <v>60</v>
      </c>
      <c r="J1845" s="6">
        <v>0</v>
      </c>
      <c r="K1845" s="6">
        <v>430000000</v>
      </c>
      <c r="L1845" s="5" t="s">
        <v>40</v>
      </c>
      <c r="M1845" s="6" t="s">
        <v>41</v>
      </c>
      <c r="N1845" s="6" t="s">
        <v>73</v>
      </c>
      <c r="O1845" s="6" t="s">
        <v>43</v>
      </c>
      <c r="P1845" s="6" t="s">
        <v>84</v>
      </c>
      <c r="Q1845" s="6" t="s">
        <v>51</v>
      </c>
      <c r="R1845" s="6" t="s">
        <v>96</v>
      </c>
      <c r="S1845" s="6" t="s">
        <v>97</v>
      </c>
      <c r="T1845" s="41">
        <v>4</v>
      </c>
      <c r="U1845" s="41">
        <v>13500</v>
      </c>
      <c r="V1845" s="41">
        <f t="shared" si="135"/>
        <v>54000</v>
      </c>
      <c r="W1845" s="41">
        <f t="shared" si="136"/>
        <v>60480.000000000007</v>
      </c>
      <c r="X1845" s="6"/>
      <c r="Y1845" s="6">
        <v>2016</v>
      </c>
      <c r="Z1845" s="42"/>
    </row>
    <row r="1846" spans="1:26" ht="51" x14ac:dyDescent="0.2">
      <c r="A1846" s="6" t="s">
        <v>7616</v>
      </c>
      <c r="B1846" s="5" t="s">
        <v>32</v>
      </c>
      <c r="C1846" s="5" t="s">
        <v>7617</v>
      </c>
      <c r="D1846" s="5" t="s">
        <v>7618</v>
      </c>
      <c r="E1846" s="5" t="s">
        <v>7619</v>
      </c>
      <c r="F1846" s="5" t="s">
        <v>7620</v>
      </c>
      <c r="G1846" s="5" t="s">
        <v>7621</v>
      </c>
      <c r="H1846" s="5" t="s">
        <v>7622</v>
      </c>
      <c r="I1846" s="6" t="s">
        <v>60</v>
      </c>
      <c r="J1846" s="6">
        <v>0</v>
      </c>
      <c r="K1846" s="6">
        <v>430000000</v>
      </c>
      <c r="L1846" s="5" t="s">
        <v>40</v>
      </c>
      <c r="M1846" s="6" t="s">
        <v>41</v>
      </c>
      <c r="N1846" s="6" t="s">
        <v>73</v>
      </c>
      <c r="O1846" s="6" t="s">
        <v>43</v>
      </c>
      <c r="P1846" s="6" t="s">
        <v>84</v>
      </c>
      <c r="Q1846" s="6" t="s">
        <v>51</v>
      </c>
      <c r="R1846" s="6" t="s">
        <v>96</v>
      </c>
      <c r="S1846" s="6" t="s">
        <v>97</v>
      </c>
      <c r="T1846" s="41">
        <v>2</v>
      </c>
      <c r="U1846" s="41">
        <v>7425</v>
      </c>
      <c r="V1846" s="41">
        <f t="shared" si="135"/>
        <v>14850</v>
      </c>
      <c r="W1846" s="41">
        <f t="shared" si="136"/>
        <v>16632</v>
      </c>
      <c r="X1846" s="6"/>
      <c r="Y1846" s="6">
        <v>2016</v>
      </c>
      <c r="Z1846" s="42"/>
    </row>
    <row r="1847" spans="1:26" ht="51" x14ac:dyDescent="0.2">
      <c r="A1847" s="6" t="s">
        <v>7623</v>
      </c>
      <c r="B1847" s="5" t="s">
        <v>32</v>
      </c>
      <c r="C1847" s="5" t="s">
        <v>7617</v>
      </c>
      <c r="D1847" s="5" t="s">
        <v>7618</v>
      </c>
      <c r="E1847" s="5" t="s">
        <v>7619</v>
      </c>
      <c r="F1847" s="5" t="s">
        <v>7620</v>
      </c>
      <c r="G1847" s="5" t="s">
        <v>7624</v>
      </c>
      <c r="H1847" s="5" t="s">
        <v>7625</v>
      </c>
      <c r="I1847" s="6" t="s">
        <v>60</v>
      </c>
      <c r="J1847" s="6">
        <v>0</v>
      </c>
      <c r="K1847" s="6">
        <v>430000000</v>
      </c>
      <c r="L1847" s="5" t="s">
        <v>40</v>
      </c>
      <c r="M1847" s="6" t="s">
        <v>41</v>
      </c>
      <c r="N1847" s="6" t="s">
        <v>73</v>
      </c>
      <c r="O1847" s="6" t="s">
        <v>43</v>
      </c>
      <c r="P1847" s="6" t="s">
        <v>84</v>
      </c>
      <c r="Q1847" s="6" t="s">
        <v>51</v>
      </c>
      <c r="R1847" s="6" t="s">
        <v>96</v>
      </c>
      <c r="S1847" s="6" t="s">
        <v>97</v>
      </c>
      <c r="T1847" s="41">
        <v>2</v>
      </c>
      <c r="U1847" s="41">
        <v>8775</v>
      </c>
      <c r="V1847" s="41">
        <f t="shared" si="135"/>
        <v>17550</v>
      </c>
      <c r="W1847" s="41">
        <f t="shared" si="136"/>
        <v>19656.000000000004</v>
      </c>
      <c r="X1847" s="6"/>
      <c r="Y1847" s="6">
        <v>2016</v>
      </c>
      <c r="Z1847" s="42"/>
    </row>
    <row r="1848" spans="1:26" ht="76.5" x14ac:dyDescent="0.2">
      <c r="A1848" s="6" t="s">
        <v>7626</v>
      </c>
      <c r="B1848" s="5" t="s">
        <v>32</v>
      </c>
      <c r="C1848" s="5" t="s">
        <v>7627</v>
      </c>
      <c r="D1848" s="5" t="s">
        <v>7628</v>
      </c>
      <c r="E1848" s="5" t="s">
        <v>7629</v>
      </c>
      <c r="F1848" s="5" t="s">
        <v>7630</v>
      </c>
      <c r="G1848" s="5" t="s">
        <v>7631</v>
      </c>
      <c r="H1848" s="5" t="s">
        <v>7632</v>
      </c>
      <c r="I1848" s="6" t="s">
        <v>60</v>
      </c>
      <c r="J1848" s="6">
        <v>0</v>
      </c>
      <c r="K1848" s="6">
        <v>430000000</v>
      </c>
      <c r="L1848" s="5" t="s">
        <v>40</v>
      </c>
      <c r="M1848" s="6" t="s">
        <v>41</v>
      </c>
      <c r="N1848" s="6" t="s">
        <v>73</v>
      </c>
      <c r="O1848" s="6" t="s">
        <v>43</v>
      </c>
      <c r="P1848" s="6" t="s">
        <v>84</v>
      </c>
      <c r="Q1848" s="6" t="s">
        <v>51</v>
      </c>
      <c r="R1848" s="6" t="s">
        <v>96</v>
      </c>
      <c r="S1848" s="6" t="s">
        <v>97</v>
      </c>
      <c r="T1848" s="41">
        <v>50</v>
      </c>
      <c r="U1848" s="41">
        <v>2025</v>
      </c>
      <c r="V1848" s="41"/>
      <c r="W1848" s="41"/>
      <c r="X1848" s="6"/>
      <c r="Y1848" s="6">
        <v>2016</v>
      </c>
      <c r="Z1848" s="5"/>
    </row>
    <row r="1849" spans="1:26" ht="76.5" x14ac:dyDescent="0.2">
      <c r="A1849" s="6" t="s">
        <v>7633</v>
      </c>
      <c r="B1849" s="5" t="s">
        <v>32</v>
      </c>
      <c r="C1849" s="5" t="s">
        <v>7627</v>
      </c>
      <c r="D1849" s="5" t="s">
        <v>7628</v>
      </c>
      <c r="E1849" s="5" t="s">
        <v>7629</v>
      </c>
      <c r="F1849" s="5" t="s">
        <v>7630</v>
      </c>
      <c r="G1849" s="5" t="s">
        <v>7631</v>
      </c>
      <c r="H1849" s="5" t="s">
        <v>7632</v>
      </c>
      <c r="I1849" s="6" t="s">
        <v>60</v>
      </c>
      <c r="J1849" s="6">
        <v>0</v>
      </c>
      <c r="K1849" s="6">
        <v>430000000</v>
      </c>
      <c r="L1849" s="5" t="s">
        <v>40</v>
      </c>
      <c r="M1849" s="6" t="s">
        <v>591</v>
      </c>
      <c r="N1849" s="6" t="s">
        <v>73</v>
      </c>
      <c r="O1849" s="6" t="s">
        <v>43</v>
      </c>
      <c r="P1849" s="6" t="s">
        <v>84</v>
      </c>
      <c r="Q1849" s="6" t="s">
        <v>51</v>
      </c>
      <c r="R1849" s="6" t="s">
        <v>96</v>
      </c>
      <c r="S1849" s="6" t="s">
        <v>97</v>
      </c>
      <c r="T1849" s="41">
        <v>30</v>
      </c>
      <c r="U1849" s="41">
        <v>5403.6</v>
      </c>
      <c r="V1849" s="41">
        <f t="shared" ref="V1849:V1885" si="137">T1849*U1849</f>
        <v>162108</v>
      </c>
      <c r="W1849" s="41">
        <f t="shared" ref="W1849:W1885" si="138">V1849*1.12</f>
        <v>181560.96000000002</v>
      </c>
      <c r="X1849" s="6"/>
      <c r="Y1849" s="6">
        <v>2016</v>
      </c>
      <c r="Z1849" s="6" t="s">
        <v>1578</v>
      </c>
    </row>
    <row r="1850" spans="1:26" ht="63.75" x14ac:dyDescent="0.2">
      <c r="A1850" s="6" t="s">
        <v>7634</v>
      </c>
      <c r="B1850" s="5" t="s">
        <v>32</v>
      </c>
      <c r="C1850" s="5" t="s">
        <v>7635</v>
      </c>
      <c r="D1850" s="5" t="s">
        <v>7636</v>
      </c>
      <c r="E1850" s="5" t="s">
        <v>7637</v>
      </c>
      <c r="F1850" s="5" t="s">
        <v>7638</v>
      </c>
      <c r="G1850" s="5" t="s">
        <v>7639</v>
      </c>
      <c r="H1850" s="5" t="s">
        <v>7640</v>
      </c>
      <c r="I1850" s="6" t="s">
        <v>39</v>
      </c>
      <c r="J1850" s="6">
        <v>0</v>
      </c>
      <c r="K1850" s="6">
        <v>430000000</v>
      </c>
      <c r="L1850" s="5" t="s">
        <v>40</v>
      </c>
      <c r="M1850" s="6" t="s">
        <v>94</v>
      </c>
      <c r="N1850" s="6" t="s">
        <v>73</v>
      </c>
      <c r="O1850" s="6" t="s">
        <v>43</v>
      </c>
      <c r="P1850" s="6" t="s">
        <v>84</v>
      </c>
      <c r="Q1850" s="6" t="s">
        <v>51</v>
      </c>
      <c r="R1850" s="6" t="s">
        <v>96</v>
      </c>
      <c r="S1850" s="6" t="s">
        <v>97</v>
      </c>
      <c r="T1850" s="41">
        <v>1</v>
      </c>
      <c r="U1850" s="41">
        <v>3375</v>
      </c>
      <c r="V1850" s="41">
        <f t="shared" si="137"/>
        <v>3375</v>
      </c>
      <c r="W1850" s="41">
        <f t="shared" si="138"/>
        <v>3780.0000000000005</v>
      </c>
      <c r="X1850" s="6"/>
      <c r="Y1850" s="6">
        <v>2016</v>
      </c>
      <c r="Z1850" s="42"/>
    </row>
    <row r="1851" spans="1:26" ht="51" x14ac:dyDescent="0.2">
      <c r="A1851" s="6" t="s">
        <v>7641</v>
      </c>
      <c r="B1851" s="5" t="s">
        <v>32</v>
      </c>
      <c r="C1851" s="5" t="s">
        <v>7642</v>
      </c>
      <c r="D1851" s="5" t="s">
        <v>7643</v>
      </c>
      <c r="E1851" s="5" t="s">
        <v>7644</v>
      </c>
      <c r="F1851" s="5" t="s">
        <v>7645</v>
      </c>
      <c r="G1851" s="5" t="s">
        <v>7646</v>
      </c>
      <c r="H1851" s="5" t="s">
        <v>7647</v>
      </c>
      <c r="I1851" s="6" t="s">
        <v>60</v>
      </c>
      <c r="J1851" s="6">
        <v>55</v>
      </c>
      <c r="K1851" s="6">
        <v>430000000</v>
      </c>
      <c r="L1851" s="5" t="s">
        <v>40</v>
      </c>
      <c r="M1851" s="6" t="s">
        <v>41</v>
      </c>
      <c r="N1851" s="6" t="s">
        <v>73</v>
      </c>
      <c r="O1851" s="6" t="s">
        <v>43</v>
      </c>
      <c r="P1851" s="6" t="s">
        <v>84</v>
      </c>
      <c r="Q1851" s="6" t="s">
        <v>51</v>
      </c>
      <c r="R1851" s="6" t="s">
        <v>96</v>
      </c>
      <c r="S1851" s="6" t="s">
        <v>97</v>
      </c>
      <c r="T1851" s="41">
        <v>5</v>
      </c>
      <c r="U1851" s="41">
        <v>4158.3999999999996</v>
      </c>
      <c r="V1851" s="41">
        <f t="shared" si="137"/>
        <v>20792</v>
      </c>
      <c r="W1851" s="41">
        <f t="shared" si="138"/>
        <v>23287.040000000001</v>
      </c>
      <c r="X1851" s="6"/>
      <c r="Y1851" s="6">
        <v>2016</v>
      </c>
      <c r="Z1851" s="42"/>
    </row>
    <row r="1852" spans="1:26" ht="51" x14ac:dyDescent="0.2">
      <c r="A1852" s="6" t="s">
        <v>7648</v>
      </c>
      <c r="B1852" s="5" t="s">
        <v>32</v>
      </c>
      <c r="C1852" s="5" t="s">
        <v>7642</v>
      </c>
      <c r="D1852" s="5" t="s">
        <v>7643</v>
      </c>
      <c r="E1852" s="5" t="s">
        <v>7644</v>
      </c>
      <c r="F1852" s="5" t="s">
        <v>7645</v>
      </c>
      <c r="G1852" s="5" t="s">
        <v>7649</v>
      </c>
      <c r="H1852" s="5" t="s">
        <v>7650</v>
      </c>
      <c r="I1852" s="6" t="s">
        <v>60</v>
      </c>
      <c r="J1852" s="6">
        <v>55</v>
      </c>
      <c r="K1852" s="6">
        <v>430000000</v>
      </c>
      <c r="L1852" s="5" t="s">
        <v>40</v>
      </c>
      <c r="M1852" s="6" t="s">
        <v>41</v>
      </c>
      <c r="N1852" s="6" t="s">
        <v>73</v>
      </c>
      <c r="O1852" s="6" t="s">
        <v>43</v>
      </c>
      <c r="P1852" s="6" t="s">
        <v>84</v>
      </c>
      <c r="Q1852" s="6" t="s">
        <v>51</v>
      </c>
      <c r="R1852" s="6" t="s">
        <v>96</v>
      </c>
      <c r="S1852" s="6" t="s">
        <v>97</v>
      </c>
      <c r="T1852" s="41">
        <v>5</v>
      </c>
      <c r="U1852" s="41">
        <v>4158.3999999999996</v>
      </c>
      <c r="V1852" s="41">
        <f t="shared" si="137"/>
        <v>20792</v>
      </c>
      <c r="W1852" s="41">
        <f t="shared" si="138"/>
        <v>23287.040000000001</v>
      </c>
      <c r="X1852" s="6"/>
      <c r="Y1852" s="6">
        <v>2016</v>
      </c>
      <c r="Z1852" s="42"/>
    </row>
    <row r="1853" spans="1:26" ht="51" x14ac:dyDescent="0.2">
      <c r="A1853" s="6" t="s">
        <v>7651</v>
      </c>
      <c r="B1853" s="5" t="s">
        <v>32</v>
      </c>
      <c r="C1853" s="5" t="s">
        <v>7642</v>
      </c>
      <c r="D1853" s="5" t="s">
        <v>7643</v>
      </c>
      <c r="E1853" s="5" t="s">
        <v>7644</v>
      </c>
      <c r="F1853" s="5" t="s">
        <v>7645</v>
      </c>
      <c r="G1853" s="5" t="s">
        <v>7652</v>
      </c>
      <c r="H1853" s="5" t="s">
        <v>7653</v>
      </c>
      <c r="I1853" s="6" t="s">
        <v>60</v>
      </c>
      <c r="J1853" s="6">
        <v>55</v>
      </c>
      <c r="K1853" s="6">
        <v>430000000</v>
      </c>
      <c r="L1853" s="5" t="s">
        <v>40</v>
      </c>
      <c r="M1853" s="6" t="s">
        <v>41</v>
      </c>
      <c r="N1853" s="6" t="s">
        <v>73</v>
      </c>
      <c r="O1853" s="6" t="s">
        <v>43</v>
      </c>
      <c r="P1853" s="6" t="s">
        <v>84</v>
      </c>
      <c r="Q1853" s="6" t="s">
        <v>51</v>
      </c>
      <c r="R1853" s="6" t="s">
        <v>96</v>
      </c>
      <c r="S1853" s="6" t="s">
        <v>97</v>
      </c>
      <c r="T1853" s="41">
        <v>5</v>
      </c>
      <c r="U1853" s="41">
        <v>4158.3999999999996</v>
      </c>
      <c r="V1853" s="41">
        <f t="shared" si="137"/>
        <v>20792</v>
      </c>
      <c r="W1853" s="41">
        <f t="shared" si="138"/>
        <v>23287.040000000001</v>
      </c>
      <c r="X1853" s="6"/>
      <c r="Y1853" s="6">
        <v>2016</v>
      </c>
      <c r="Z1853" s="42"/>
    </row>
    <row r="1854" spans="1:26" ht="51" x14ac:dyDescent="0.2">
      <c r="A1854" s="6" t="s">
        <v>7654</v>
      </c>
      <c r="B1854" s="5" t="s">
        <v>32</v>
      </c>
      <c r="C1854" s="5" t="s">
        <v>7642</v>
      </c>
      <c r="D1854" s="5" t="s">
        <v>7643</v>
      </c>
      <c r="E1854" s="5" t="s">
        <v>7644</v>
      </c>
      <c r="F1854" s="5" t="s">
        <v>7645</v>
      </c>
      <c r="G1854" s="5" t="s">
        <v>7655</v>
      </c>
      <c r="H1854" s="5" t="s">
        <v>7656</v>
      </c>
      <c r="I1854" s="6" t="s">
        <v>60</v>
      </c>
      <c r="J1854" s="6">
        <v>55</v>
      </c>
      <c r="K1854" s="6">
        <v>430000000</v>
      </c>
      <c r="L1854" s="5" t="s">
        <v>40</v>
      </c>
      <c r="M1854" s="6" t="s">
        <v>41</v>
      </c>
      <c r="N1854" s="6" t="s">
        <v>73</v>
      </c>
      <c r="O1854" s="6" t="s">
        <v>43</v>
      </c>
      <c r="P1854" s="6" t="s">
        <v>84</v>
      </c>
      <c r="Q1854" s="6" t="s">
        <v>51</v>
      </c>
      <c r="R1854" s="6" t="s">
        <v>96</v>
      </c>
      <c r="S1854" s="6" t="s">
        <v>97</v>
      </c>
      <c r="T1854" s="41">
        <v>5</v>
      </c>
      <c r="U1854" s="41">
        <v>4158.3999999999996</v>
      </c>
      <c r="V1854" s="41">
        <f t="shared" si="137"/>
        <v>20792</v>
      </c>
      <c r="W1854" s="41">
        <f t="shared" si="138"/>
        <v>23287.040000000001</v>
      </c>
      <c r="X1854" s="6"/>
      <c r="Y1854" s="6">
        <v>2016</v>
      </c>
      <c r="Z1854" s="42"/>
    </row>
    <row r="1855" spans="1:26" ht="51" x14ac:dyDescent="0.2">
      <c r="A1855" s="6" t="s">
        <v>7657</v>
      </c>
      <c r="B1855" s="5" t="s">
        <v>32</v>
      </c>
      <c r="C1855" s="5" t="s">
        <v>7642</v>
      </c>
      <c r="D1855" s="5" t="s">
        <v>7643</v>
      </c>
      <c r="E1855" s="5" t="s">
        <v>7644</v>
      </c>
      <c r="F1855" s="5" t="s">
        <v>7645</v>
      </c>
      <c r="G1855" s="5" t="s">
        <v>7658</v>
      </c>
      <c r="H1855" s="5" t="s">
        <v>7659</v>
      </c>
      <c r="I1855" s="6" t="s">
        <v>60</v>
      </c>
      <c r="J1855" s="6">
        <v>55</v>
      </c>
      <c r="K1855" s="6">
        <v>430000000</v>
      </c>
      <c r="L1855" s="5" t="s">
        <v>40</v>
      </c>
      <c r="M1855" s="6" t="s">
        <v>41</v>
      </c>
      <c r="N1855" s="6" t="s">
        <v>73</v>
      </c>
      <c r="O1855" s="6" t="s">
        <v>43</v>
      </c>
      <c r="P1855" s="6" t="s">
        <v>84</v>
      </c>
      <c r="Q1855" s="6" t="s">
        <v>51</v>
      </c>
      <c r="R1855" s="6" t="s">
        <v>96</v>
      </c>
      <c r="S1855" s="6" t="s">
        <v>97</v>
      </c>
      <c r="T1855" s="41">
        <v>5</v>
      </c>
      <c r="U1855" s="41">
        <v>4158.3999999999996</v>
      </c>
      <c r="V1855" s="41">
        <f t="shared" si="137"/>
        <v>20792</v>
      </c>
      <c r="W1855" s="41">
        <f t="shared" si="138"/>
        <v>23287.040000000001</v>
      </c>
      <c r="X1855" s="6"/>
      <c r="Y1855" s="6">
        <v>2016</v>
      </c>
      <c r="Z1855" s="42"/>
    </row>
    <row r="1856" spans="1:26" ht="51" x14ac:dyDescent="0.2">
      <c r="A1856" s="6" t="s">
        <v>7660</v>
      </c>
      <c r="B1856" s="5" t="s">
        <v>32</v>
      </c>
      <c r="C1856" s="5" t="s">
        <v>7642</v>
      </c>
      <c r="D1856" s="5" t="s">
        <v>7643</v>
      </c>
      <c r="E1856" s="5" t="s">
        <v>7644</v>
      </c>
      <c r="F1856" s="5" t="s">
        <v>7645</v>
      </c>
      <c r="G1856" s="5" t="s">
        <v>7661</v>
      </c>
      <c r="H1856" s="5" t="s">
        <v>7662</v>
      </c>
      <c r="I1856" s="6" t="s">
        <v>60</v>
      </c>
      <c r="J1856" s="6">
        <v>55</v>
      </c>
      <c r="K1856" s="6">
        <v>430000000</v>
      </c>
      <c r="L1856" s="5" t="s">
        <v>40</v>
      </c>
      <c r="M1856" s="6" t="s">
        <v>41</v>
      </c>
      <c r="N1856" s="6" t="s">
        <v>73</v>
      </c>
      <c r="O1856" s="6" t="s">
        <v>43</v>
      </c>
      <c r="P1856" s="6" t="s">
        <v>84</v>
      </c>
      <c r="Q1856" s="6" t="s">
        <v>51</v>
      </c>
      <c r="R1856" s="6" t="s">
        <v>96</v>
      </c>
      <c r="S1856" s="6" t="s">
        <v>97</v>
      </c>
      <c r="T1856" s="41">
        <v>5</v>
      </c>
      <c r="U1856" s="41">
        <v>4158.3999999999996</v>
      </c>
      <c r="V1856" s="41">
        <f t="shared" si="137"/>
        <v>20792</v>
      </c>
      <c r="W1856" s="41">
        <f t="shared" si="138"/>
        <v>23287.040000000001</v>
      </c>
      <c r="X1856" s="6"/>
      <c r="Y1856" s="6">
        <v>2016</v>
      </c>
      <c r="Z1856" s="42"/>
    </row>
    <row r="1857" spans="1:26" ht="51" x14ac:dyDescent="0.2">
      <c r="A1857" s="6" t="s">
        <v>7663</v>
      </c>
      <c r="B1857" s="5" t="s">
        <v>32</v>
      </c>
      <c r="C1857" s="5" t="s">
        <v>7642</v>
      </c>
      <c r="D1857" s="5" t="s">
        <v>7643</v>
      </c>
      <c r="E1857" s="5" t="s">
        <v>7644</v>
      </c>
      <c r="F1857" s="5" t="s">
        <v>7645</v>
      </c>
      <c r="G1857" s="5" t="s">
        <v>7664</v>
      </c>
      <c r="H1857" s="5" t="s">
        <v>7665</v>
      </c>
      <c r="I1857" s="6" t="s">
        <v>60</v>
      </c>
      <c r="J1857" s="6">
        <v>55</v>
      </c>
      <c r="K1857" s="6">
        <v>430000000</v>
      </c>
      <c r="L1857" s="5" t="s">
        <v>40</v>
      </c>
      <c r="M1857" s="6" t="s">
        <v>41</v>
      </c>
      <c r="N1857" s="6" t="s">
        <v>73</v>
      </c>
      <c r="O1857" s="6" t="s">
        <v>43</v>
      </c>
      <c r="P1857" s="6" t="s">
        <v>84</v>
      </c>
      <c r="Q1857" s="6" t="s">
        <v>51</v>
      </c>
      <c r="R1857" s="6" t="s">
        <v>96</v>
      </c>
      <c r="S1857" s="6" t="s">
        <v>97</v>
      </c>
      <c r="T1857" s="41">
        <v>5</v>
      </c>
      <c r="U1857" s="41">
        <f>1405*4.52</f>
        <v>6350.5999999999995</v>
      </c>
      <c r="V1857" s="41">
        <f t="shared" si="137"/>
        <v>31752.999999999996</v>
      </c>
      <c r="W1857" s="41">
        <f t="shared" si="138"/>
        <v>35563.360000000001</v>
      </c>
      <c r="X1857" s="6"/>
      <c r="Y1857" s="6">
        <v>2016</v>
      </c>
      <c r="Z1857" s="42"/>
    </row>
    <row r="1858" spans="1:26" ht="51" x14ac:dyDescent="0.2">
      <c r="A1858" s="6" t="s">
        <v>7666</v>
      </c>
      <c r="B1858" s="5" t="s">
        <v>32</v>
      </c>
      <c r="C1858" s="5" t="s">
        <v>7642</v>
      </c>
      <c r="D1858" s="5" t="s">
        <v>7643</v>
      </c>
      <c r="E1858" s="5" t="s">
        <v>7644</v>
      </c>
      <c r="F1858" s="5" t="s">
        <v>7645</v>
      </c>
      <c r="G1858" s="5" t="s">
        <v>7667</v>
      </c>
      <c r="H1858" s="5" t="s">
        <v>7668</v>
      </c>
      <c r="I1858" s="6" t="s">
        <v>60</v>
      </c>
      <c r="J1858" s="6">
        <v>55</v>
      </c>
      <c r="K1858" s="6">
        <v>430000000</v>
      </c>
      <c r="L1858" s="5" t="s">
        <v>40</v>
      </c>
      <c r="M1858" s="6" t="s">
        <v>41</v>
      </c>
      <c r="N1858" s="6" t="s">
        <v>73</v>
      </c>
      <c r="O1858" s="6" t="s">
        <v>43</v>
      </c>
      <c r="P1858" s="6" t="s">
        <v>84</v>
      </c>
      <c r="Q1858" s="6" t="s">
        <v>51</v>
      </c>
      <c r="R1858" s="6" t="s">
        <v>96</v>
      </c>
      <c r="S1858" s="6" t="s">
        <v>97</v>
      </c>
      <c r="T1858" s="41">
        <v>5</v>
      </c>
      <c r="U1858" s="41">
        <f>1405*4.52</f>
        <v>6350.5999999999995</v>
      </c>
      <c r="V1858" s="41">
        <f t="shared" si="137"/>
        <v>31752.999999999996</v>
      </c>
      <c r="W1858" s="41">
        <f t="shared" si="138"/>
        <v>35563.360000000001</v>
      </c>
      <c r="X1858" s="6"/>
      <c r="Y1858" s="6">
        <v>2016</v>
      </c>
      <c r="Z1858" s="42"/>
    </row>
    <row r="1859" spans="1:26" ht="51" x14ac:dyDescent="0.2">
      <c r="A1859" s="6" t="s">
        <v>7669</v>
      </c>
      <c r="B1859" s="5" t="s">
        <v>32</v>
      </c>
      <c r="C1859" s="5" t="s">
        <v>7642</v>
      </c>
      <c r="D1859" s="5" t="s">
        <v>7643</v>
      </c>
      <c r="E1859" s="5" t="s">
        <v>7644</v>
      </c>
      <c r="F1859" s="5" t="s">
        <v>7645</v>
      </c>
      <c r="G1859" s="5" t="s">
        <v>7670</v>
      </c>
      <c r="H1859" s="5" t="s">
        <v>7671</v>
      </c>
      <c r="I1859" s="6" t="s">
        <v>60</v>
      </c>
      <c r="J1859" s="6">
        <v>55</v>
      </c>
      <c r="K1859" s="6">
        <v>430000000</v>
      </c>
      <c r="L1859" s="5" t="s">
        <v>40</v>
      </c>
      <c r="M1859" s="6" t="s">
        <v>41</v>
      </c>
      <c r="N1859" s="6" t="s">
        <v>73</v>
      </c>
      <c r="O1859" s="6" t="s">
        <v>43</v>
      </c>
      <c r="P1859" s="6" t="s">
        <v>84</v>
      </c>
      <c r="Q1859" s="6" t="s">
        <v>51</v>
      </c>
      <c r="R1859" s="6" t="s">
        <v>96</v>
      </c>
      <c r="S1859" s="6" t="s">
        <v>97</v>
      </c>
      <c r="T1859" s="41">
        <v>5</v>
      </c>
      <c r="U1859" s="41">
        <v>10811.84</v>
      </c>
      <c r="V1859" s="41">
        <f t="shared" si="137"/>
        <v>54059.199999999997</v>
      </c>
      <c r="W1859" s="41">
        <f t="shared" si="138"/>
        <v>60546.304000000004</v>
      </c>
      <c r="X1859" s="6"/>
      <c r="Y1859" s="6">
        <v>2016</v>
      </c>
      <c r="Z1859" s="42"/>
    </row>
    <row r="1860" spans="1:26" ht="51" x14ac:dyDescent="0.2">
      <c r="A1860" s="6" t="s">
        <v>7672</v>
      </c>
      <c r="B1860" s="5" t="s">
        <v>32</v>
      </c>
      <c r="C1860" s="5" t="s">
        <v>7642</v>
      </c>
      <c r="D1860" s="5" t="s">
        <v>7643</v>
      </c>
      <c r="E1860" s="5" t="s">
        <v>7644</v>
      </c>
      <c r="F1860" s="5" t="s">
        <v>7645</v>
      </c>
      <c r="G1860" s="5" t="s">
        <v>7673</v>
      </c>
      <c r="H1860" s="5" t="s">
        <v>7674</v>
      </c>
      <c r="I1860" s="6" t="s">
        <v>60</v>
      </c>
      <c r="J1860" s="6">
        <v>55</v>
      </c>
      <c r="K1860" s="6">
        <v>430000000</v>
      </c>
      <c r="L1860" s="5" t="s">
        <v>40</v>
      </c>
      <c r="M1860" s="6" t="s">
        <v>41</v>
      </c>
      <c r="N1860" s="6" t="s">
        <v>73</v>
      </c>
      <c r="O1860" s="6" t="s">
        <v>43</v>
      </c>
      <c r="P1860" s="6" t="s">
        <v>84</v>
      </c>
      <c r="Q1860" s="6" t="s">
        <v>51</v>
      </c>
      <c r="R1860" s="6" t="s">
        <v>96</v>
      </c>
      <c r="S1860" s="6" t="s">
        <v>97</v>
      </c>
      <c r="T1860" s="41">
        <v>5</v>
      </c>
      <c r="U1860" s="41">
        <v>10811.84</v>
      </c>
      <c r="V1860" s="41">
        <f t="shared" si="137"/>
        <v>54059.199999999997</v>
      </c>
      <c r="W1860" s="41">
        <f t="shared" si="138"/>
        <v>60546.304000000004</v>
      </c>
      <c r="X1860" s="6"/>
      <c r="Y1860" s="6">
        <v>2016</v>
      </c>
      <c r="Z1860" s="42"/>
    </row>
    <row r="1861" spans="1:26" ht="51" x14ac:dyDescent="0.2">
      <c r="A1861" s="6" t="s">
        <v>7675</v>
      </c>
      <c r="B1861" s="5" t="s">
        <v>32</v>
      </c>
      <c r="C1861" s="5" t="s">
        <v>7642</v>
      </c>
      <c r="D1861" s="5" t="s">
        <v>7643</v>
      </c>
      <c r="E1861" s="5" t="s">
        <v>7644</v>
      </c>
      <c r="F1861" s="5" t="s">
        <v>7645</v>
      </c>
      <c r="G1861" s="5" t="s">
        <v>7676</v>
      </c>
      <c r="H1861" s="5" t="s">
        <v>7677</v>
      </c>
      <c r="I1861" s="6" t="s">
        <v>60</v>
      </c>
      <c r="J1861" s="6">
        <v>55</v>
      </c>
      <c r="K1861" s="6">
        <v>430000000</v>
      </c>
      <c r="L1861" s="5" t="s">
        <v>40</v>
      </c>
      <c r="M1861" s="6" t="s">
        <v>41</v>
      </c>
      <c r="N1861" s="6" t="s">
        <v>73</v>
      </c>
      <c r="O1861" s="6" t="s">
        <v>43</v>
      </c>
      <c r="P1861" s="6" t="s">
        <v>84</v>
      </c>
      <c r="Q1861" s="6" t="s">
        <v>51</v>
      </c>
      <c r="R1861" s="6" t="s">
        <v>96</v>
      </c>
      <c r="S1861" s="6" t="s">
        <v>97</v>
      </c>
      <c r="T1861" s="41">
        <v>5</v>
      </c>
      <c r="U1861" s="41">
        <v>10811.84</v>
      </c>
      <c r="V1861" s="41">
        <f t="shared" si="137"/>
        <v>54059.199999999997</v>
      </c>
      <c r="W1861" s="41">
        <f t="shared" si="138"/>
        <v>60546.304000000004</v>
      </c>
      <c r="X1861" s="6"/>
      <c r="Y1861" s="6">
        <v>2016</v>
      </c>
      <c r="Z1861" s="42"/>
    </row>
    <row r="1862" spans="1:26" ht="51" x14ac:dyDescent="0.2">
      <c r="A1862" s="6" t="s">
        <v>7678</v>
      </c>
      <c r="B1862" s="5" t="s">
        <v>32</v>
      </c>
      <c r="C1862" s="5" t="s">
        <v>7642</v>
      </c>
      <c r="D1862" s="5" t="s">
        <v>7643</v>
      </c>
      <c r="E1862" s="5" t="s">
        <v>7644</v>
      </c>
      <c r="F1862" s="5" t="s">
        <v>7645</v>
      </c>
      <c r="G1862" s="5" t="s">
        <v>7679</v>
      </c>
      <c r="H1862" s="5" t="s">
        <v>7680</v>
      </c>
      <c r="I1862" s="6" t="s">
        <v>60</v>
      </c>
      <c r="J1862" s="6">
        <v>55</v>
      </c>
      <c r="K1862" s="6">
        <v>430000000</v>
      </c>
      <c r="L1862" s="5" t="s">
        <v>40</v>
      </c>
      <c r="M1862" s="6" t="s">
        <v>41</v>
      </c>
      <c r="N1862" s="6" t="s">
        <v>73</v>
      </c>
      <c r="O1862" s="6" t="s">
        <v>43</v>
      </c>
      <c r="P1862" s="6" t="s">
        <v>84</v>
      </c>
      <c r="Q1862" s="6" t="s">
        <v>51</v>
      </c>
      <c r="R1862" s="6" t="s">
        <v>96</v>
      </c>
      <c r="S1862" s="6" t="s">
        <v>97</v>
      </c>
      <c r="T1862" s="41">
        <v>5</v>
      </c>
      <c r="U1862" s="41">
        <v>7530.32</v>
      </c>
      <c r="V1862" s="41">
        <f t="shared" si="137"/>
        <v>37651.599999999999</v>
      </c>
      <c r="W1862" s="41">
        <f t="shared" si="138"/>
        <v>42169.792000000001</v>
      </c>
      <c r="X1862" s="6"/>
      <c r="Y1862" s="6">
        <v>2016</v>
      </c>
      <c r="Z1862" s="42"/>
    </row>
    <row r="1863" spans="1:26" ht="51" x14ac:dyDescent="0.2">
      <c r="A1863" s="6" t="s">
        <v>7681</v>
      </c>
      <c r="B1863" s="5" t="s">
        <v>32</v>
      </c>
      <c r="C1863" s="5" t="s">
        <v>7642</v>
      </c>
      <c r="D1863" s="5" t="s">
        <v>7643</v>
      </c>
      <c r="E1863" s="5" t="s">
        <v>7644</v>
      </c>
      <c r="F1863" s="5" t="s">
        <v>7645</v>
      </c>
      <c r="G1863" s="5" t="s">
        <v>7682</v>
      </c>
      <c r="H1863" s="5" t="s">
        <v>7683</v>
      </c>
      <c r="I1863" s="6" t="s">
        <v>60</v>
      </c>
      <c r="J1863" s="6">
        <v>55</v>
      </c>
      <c r="K1863" s="6">
        <v>430000000</v>
      </c>
      <c r="L1863" s="5" t="s">
        <v>40</v>
      </c>
      <c r="M1863" s="6" t="s">
        <v>41</v>
      </c>
      <c r="N1863" s="6" t="s">
        <v>73</v>
      </c>
      <c r="O1863" s="6" t="s">
        <v>43</v>
      </c>
      <c r="P1863" s="6" t="s">
        <v>84</v>
      </c>
      <c r="Q1863" s="6" t="s">
        <v>51</v>
      </c>
      <c r="R1863" s="6" t="s">
        <v>96</v>
      </c>
      <c r="S1863" s="6" t="s">
        <v>97</v>
      </c>
      <c r="T1863" s="41">
        <v>5</v>
      </c>
      <c r="U1863" s="41">
        <v>7530.32</v>
      </c>
      <c r="V1863" s="41">
        <f t="shared" si="137"/>
        <v>37651.599999999999</v>
      </c>
      <c r="W1863" s="41">
        <f t="shared" si="138"/>
        <v>42169.792000000001</v>
      </c>
      <c r="X1863" s="6"/>
      <c r="Y1863" s="6">
        <v>2016</v>
      </c>
      <c r="Z1863" s="42"/>
    </row>
    <row r="1864" spans="1:26" ht="51" x14ac:dyDescent="0.2">
      <c r="A1864" s="6" t="s">
        <v>7684</v>
      </c>
      <c r="B1864" s="5" t="s">
        <v>32</v>
      </c>
      <c r="C1864" s="5" t="s">
        <v>7642</v>
      </c>
      <c r="D1864" s="5" t="s">
        <v>7643</v>
      </c>
      <c r="E1864" s="5" t="s">
        <v>7644</v>
      </c>
      <c r="F1864" s="5" t="s">
        <v>7645</v>
      </c>
      <c r="G1864" s="5" t="s">
        <v>7685</v>
      </c>
      <c r="H1864" s="5" t="s">
        <v>7686</v>
      </c>
      <c r="I1864" s="6" t="s">
        <v>60</v>
      </c>
      <c r="J1864" s="6">
        <v>55</v>
      </c>
      <c r="K1864" s="6">
        <v>430000000</v>
      </c>
      <c r="L1864" s="5" t="s">
        <v>40</v>
      </c>
      <c r="M1864" s="6" t="s">
        <v>41</v>
      </c>
      <c r="N1864" s="6" t="s">
        <v>73</v>
      </c>
      <c r="O1864" s="6" t="s">
        <v>43</v>
      </c>
      <c r="P1864" s="6" t="s">
        <v>84</v>
      </c>
      <c r="Q1864" s="6" t="s">
        <v>51</v>
      </c>
      <c r="R1864" s="6" t="s">
        <v>96</v>
      </c>
      <c r="S1864" s="6" t="s">
        <v>97</v>
      </c>
      <c r="T1864" s="41">
        <v>5</v>
      </c>
      <c r="U1864" s="41">
        <v>6350.6</v>
      </c>
      <c r="V1864" s="41">
        <f t="shared" si="137"/>
        <v>31753</v>
      </c>
      <c r="W1864" s="41">
        <f t="shared" si="138"/>
        <v>35563.360000000001</v>
      </c>
      <c r="X1864" s="6"/>
      <c r="Y1864" s="6">
        <v>2016</v>
      </c>
      <c r="Z1864" s="42"/>
    </row>
    <row r="1865" spans="1:26" ht="51" x14ac:dyDescent="0.2">
      <c r="A1865" s="6" t="s">
        <v>7687</v>
      </c>
      <c r="B1865" s="5" t="s">
        <v>32</v>
      </c>
      <c r="C1865" s="5" t="s">
        <v>7642</v>
      </c>
      <c r="D1865" s="5" t="s">
        <v>7643</v>
      </c>
      <c r="E1865" s="5" t="s">
        <v>7644</v>
      </c>
      <c r="F1865" s="5" t="s">
        <v>7645</v>
      </c>
      <c r="G1865" s="5" t="s">
        <v>7688</v>
      </c>
      <c r="H1865" s="5" t="s">
        <v>7689</v>
      </c>
      <c r="I1865" s="6" t="s">
        <v>60</v>
      </c>
      <c r="J1865" s="6">
        <v>55</v>
      </c>
      <c r="K1865" s="6">
        <v>430000000</v>
      </c>
      <c r="L1865" s="5" t="s">
        <v>40</v>
      </c>
      <c r="M1865" s="6" t="s">
        <v>41</v>
      </c>
      <c r="N1865" s="6" t="s">
        <v>73</v>
      </c>
      <c r="O1865" s="6" t="s">
        <v>43</v>
      </c>
      <c r="P1865" s="6" t="s">
        <v>84</v>
      </c>
      <c r="Q1865" s="6" t="s">
        <v>51</v>
      </c>
      <c r="R1865" s="6" t="s">
        <v>96</v>
      </c>
      <c r="S1865" s="6" t="s">
        <v>97</v>
      </c>
      <c r="T1865" s="41">
        <v>5</v>
      </c>
      <c r="U1865" s="41">
        <v>6350.6</v>
      </c>
      <c r="V1865" s="41">
        <f t="shared" si="137"/>
        <v>31753</v>
      </c>
      <c r="W1865" s="41">
        <f t="shared" si="138"/>
        <v>35563.360000000001</v>
      </c>
      <c r="X1865" s="6"/>
      <c r="Y1865" s="6">
        <v>2016</v>
      </c>
      <c r="Z1865" s="42"/>
    </row>
    <row r="1866" spans="1:26" ht="51" x14ac:dyDescent="0.2">
      <c r="A1866" s="6" t="s">
        <v>7690</v>
      </c>
      <c r="B1866" s="5" t="s">
        <v>32</v>
      </c>
      <c r="C1866" s="5" t="s">
        <v>7642</v>
      </c>
      <c r="D1866" s="5" t="s">
        <v>7643</v>
      </c>
      <c r="E1866" s="5" t="s">
        <v>7644</v>
      </c>
      <c r="F1866" s="5" t="s">
        <v>7645</v>
      </c>
      <c r="G1866" s="5" t="s">
        <v>7691</v>
      </c>
      <c r="H1866" s="5" t="s">
        <v>7692</v>
      </c>
      <c r="I1866" s="6" t="s">
        <v>60</v>
      </c>
      <c r="J1866" s="6">
        <v>55</v>
      </c>
      <c r="K1866" s="6">
        <v>430000000</v>
      </c>
      <c r="L1866" s="5" t="s">
        <v>40</v>
      </c>
      <c r="M1866" s="6" t="s">
        <v>41</v>
      </c>
      <c r="N1866" s="6" t="s">
        <v>73</v>
      </c>
      <c r="O1866" s="6" t="s">
        <v>43</v>
      </c>
      <c r="P1866" s="6" t="s">
        <v>84</v>
      </c>
      <c r="Q1866" s="6" t="s">
        <v>51</v>
      </c>
      <c r="R1866" s="6" t="s">
        <v>96</v>
      </c>
      <c r="S1866" s="6" t="s">
        <v>97</v>
      </c>
      <c r="T1866" s="41">
        <v>5</v>
      </c>
      <c r="U1866" s="41">
        <v>6350.6</v>
      </c>
      <c r="V1866" s="41">
        <f t="shared" si="137"/>
        <v>31753</v>
      </c>
      <c r="W1866" s="41">
        <f t="shared" si="138"/>
        <v>35563.360000000001</v>
      </c>
      <c r="X1866" s="6"/>
      <c r="Y1866" s="6">
        <v>2016</v>
      </c>
      <c r="Z1866" s="42"/>
    </row>
    <row r="1867" spans="1:26" ht="51" x14ac:dyDescent="0.2">
      <c r="A1867" s="6" t="s">
        <v>7693</v>
      </c>
      <c r="B1867" s="5" t="s">
        <v>32</v>
      </c>
      <c r="C1867" s="5" t="s">
        <v>7642</v>
      </c>
      <c r="D1867" s="5" t="s">
        <v>7643</v>
      </c>
      <c r="E1867" s="5" t="s">
        <v>7644</v>
      </c>
      <c r="F1867" s="5" t="s">
        <v>7645</v>
      </c>
      <c r="G1867" s="5" t="s">
        <v>7694</v>
      </c>
      <c r="H1867" s="5" t="s">
        <v>7695</v>
      </c>
      <c r="I1867" s="6" t="s">
        <v>60</v>
      </c>
      <c r="J1867" s="6">
        <v>55</v>
      </c>
      <c r="K1867" s="6">
        <v>430000000</v>
      </c>
      <c r="L1867" s="5" t="s">
        <v>40</v>
      </c>
      <c r="M1867" s="6" t="s">
        <v>41</v>
      </c>
      <c r="N1867" s="6" t="s">
        <v>73</v>
      </c>
      <c r="O1867" s="6" t="s">
        <v>43</v>
      </c>
      <c r="P1867" s="6" t="s">
        <v>84</v>
      </c>
      <c r="Q1867" s="6" t="s">
        <v>51</v>
      </c>
      <c r="R1867" s="6" t="s">
        <v>96</v>
      </c>
      <c r="S1867" s="6" t="s">
        <v>97</v>
      </c>
      <c r="T1867" s="41">
        <v>5</v>
      </c>
      <c r="U1867" s="41">
        <v>6350.6</v>
      </c>
      <c r="V1867" s="41">
        <f t="shared" si="137"/>
        <v>31753</v>
      </c>
      <c r="W1867" s="41">
        <f t="shared" si="138"/>
        <v>35563.360000000001</v>
      </c>
      <c r="X1867" s="6"/>
      <c r="Y1867" s="6">
        <v>2016</v>
      </c>
      <c r="Z1867" s="42"/>
    </row>
    <row r="1868" spans="1:26" ht="51" x14ac:dyDescent="0.2">
      <c r="A1868" s="6" t="s">
        <v>7696</v>
      </c>
      <c r="B1868" s="5" t="s">
        <v>32</v>
      </c>
      <c r="C1868" s="5" t="s">
        <v>7642</v>
      </c>
      <c r="D1868" s="5" t="s">
        <v>7643</v>
      </c>
      <c r="E1868" s="5" t="s">
        <v>7644</v>
      </c>
      <c r="F1868" s="5" t="s">
        <v>7645</v>
      </c>
      <c r="G1868" s="5" t="s">
        <v>7697</v>
      </c>
      <c r="H1868" s="5" t="s">
        <v>7698</v>
      </c>
      <c r="I1868" s="6" t="s">
        <v>60</v>
      </c>
      <c r="J1868" s="6">
        <v>55</v>
      </c>
      <c r="K1868" s="6">
        <v>430000000</v>
      </c>
      <c r="L1868" s="5" t="s">
        <v>40</v>
      </c>
      <c r="M1868" s="6" t="s">
        <v>41</v>
      </c>
      <c r="N1868" s="6" t="s">
        <v>73</v>
      </c>
      <c r="O1868" s="6" t="s">
        <v>43</v>
      </c>
      <c r="P1868" s="6" t="s">
        <v>84</v>
      </c>
      <c r="Q1868" s="6" t="s">
        <v>51</v>
      </c>
      <c r="R1868" s="6" t="s">
        <v>96</v>
      </c>
      <c r="S1868" s="6" t="s">
        <v>97</v>
      </c>
      <c r="T1868" s="41">
        <v>5</v>
      </c>
      <c r="U1868" s="41">
        <v>10811.84</v>
      </c>
      <c r="V1868" s="41">
        <f t="shared" si="137"/>
        <v>54059.199999999997</v>
      </c>
      <c r="W1868" s="41">
        <f t="shared" si="138"/>
        <v>60546.304000000004</v>
      </c>
      <c r="X1868" s="6"/>
      <c r="Y1868" s="6">
        <v>2016</v>
      </c>
      <c r="Z1868" s="42"/>
    </row>
    <row r="1869" spans="1:26" ht="51" x14ac:dyDescent="0.2">
      <c r="A1869" s="6" t="s">
        <v>7699</v>
      </c>
      <c r="B1869" s="5" t="s">
        <v>32</v>
      </c>
      <c r="C1869" s="5" t="s">
        <v>7642</v>
      </c>
      <c r="D1869" s="5" t="s">
        <v>7643</v>
      </c>
      <c r="E1869" s="5" t="s">
        <v>7644</v>
      </c>
      <c r="F1869" s="5" t="s">
        <v>7645</v>
      </c>
      <c r="G1869" s="5" t="s">
        <v>7700</v>
      </c>
      <c r="H1869" s="5" t="s">
        <v>7701</v>
      </c>
      <c r="I1869" s="6" t="s">
        <v>60</v>
      </c>
      <c r="J1869" s="6">
        <v>55</v>
      </c>
      <c r="K1869" s="6">
        <v>430000000</v>
      </c>
      <c r="L1869" s="5" t="s">
        <v>40</v>
      </c>
      <c r="M1869" s="6" t="s">
        <v>41</v>
      </c>
      <c r="N1869" s="6" t="s">
        <v>73</v>
      </c>
      <c r="O1869" s="6" t="s">
        <v>43</v>
      </c>
      <c r="P1869" s="6" t="s">
        <v>84</v>
      </c>
      <c r="Q1869" s="6" t="s">
        <v>51</v>
      </c>
      <c r="R1869" s="6" t="s">
        <v>96</v>
      </c>
      <c r="S1869" s="6" t="s">
        <v>97</v>
      </c>
      <c r="T1869" s="41">
        <v>5</v>
      </c>
      <c r="U1869" s="41">
        <v>10811.84</v>
      </c>
      <c r="V1869" s="41">
        <f t="shared" si="137"/>
        <v>54059.199999999997</v>
      </c>
      <c r="W1869" s="41">
        <f t="shared" si="138"/>
        <v>60546.304000000004</v>
      </c>
      <c r="X1869" s="6"/>
      <c r="Y1869" s="6">
        <v>2016</v>
      </c>
      <c r="Z1869" s="42"/>
    </row>
    <row r="1870" spans="1:26" ht="51" x14ac:dyDescent="0.2">
      <c r="A1870" s="6" t="s">
        <v>7702</v>
      </c>
      <c r="B1870" s="5" t="s">
        <v>32</v>
      </c>
      <c r="C1870" s="5" t="s">
        <v>7642</v>
      </c>
      <c r="D1870" s="5" t="s">
        <v>7643</v>
      </c>
      <c r="E1870" s="5" t="s">
        <v>7644</v>
      </c>
      <c r="F1870" s="5" t="s">
        <v>7645</v>
      </c>
      <c r="G1870" s="5" t="s">
        <v>7703</v>
      </c>
      <c r="H1870" s="5" t="s">
        <v>7704</v>
      </c>
      <c r="I1870" s="6" t="s">
        <v>60</v>
      </c>
      <c r="J1870" s="6">
        <v>55</v>
      </c>
      <c r="K1870" s="6">
        <v>430000000</v>
      </c>
      <c r="L1870" s="5" t="s">
        <v>40</v>
      </c>
      <c r="M1870" s="6" t="s">
        <v>41</v>
      </c>
      <c r="N1870" s="6" t="s">
        <v>73</v>
      </c>
      <c r="O1870" s="6" t="s">
        <v>43</v>
      </c>
      <c r="P1870" s="6" t="s">
        <v>84</v>
      </c>
      <c r="Q1870" s="6" t="s">
        <v>51</v>
      </c>
      <c r="R1870" s="6" t="s">
        <v>96</v>
      </c>
      <c r="S1870" s="6" t="s">
        <v>97</v>
      </c>
      <c r="T1870" s="41">
        <v>5</v>
      </c>
      <c r="U1870" s="41">
        <v>10811.84</v>
      </c>
      <c r="V1870" s="41">
        <f t="shared" si="137"/>
        <v>54059.199999999997</v>
      </c>
      <c r="W1870" s="41">
        <f t="shared" si="138"/>
        <v>60546.304000000004</v>
      </c>
      <c r="X1870" s="6"/>
      <c r="Y1870" s="6">
        <v>2016</v>
      </c>
      <c r="Z1870" s="42"/>
    </row>
    <row r="1871" spans="1:26" ht="51" x14ac:dyDescent="0.2">
      <c r="A1871" s="6" t="s">
        <v>7705</v>
      </c>
      <c r="B1871" s="5" t="s">
        <v>32</v>
      </c>
      <c r="C1871" s="5" t="s">
        <v>7642</v>
      </c>
      <c r="D1871" s="5" t="s">
        <v>7643</v>
      </c>
      <c r="E1871" s="5" t="s">
        <v>7644</v>
      </c>
      <c r="F1871" s="5" t="s">
        <v>7645</v>
      </c>
      <c r="G1871" s="5" t="s">
        <v>7706</v>
      </c>
      <c r="H1871" s="5" t="s">
        <v>7707</v>
      </c>
      <c r="I1871" s="6" t="s">
        <v>60</v>
      </c>
      <c r="J1871" s="6">
        <v>55</v>
      </c>
      <c r="K1871" s="6">
        <v>430000000</v>
      </c>
      <c r="L1871" s="5" t="s">
        <v>40</v>
      </c>
      <c r="M1871" s="6" t="s">
        <v>41</v>
      </c>
      <c r="N1871" s="6" t="s">
        <v>73</v>
      </c>
      <c r="O1871" s="6" t="s">
        <v>43</v>
      </c>
      <c r="P1871" s="6" t="s">
        <v>84</v>
      </c>
      <c r="Q1871" s="6" t="s">
        <v>51</v>
      </c>
      <c r="R1871" s="6" t="s">
        <v>96</v>
      </c>
      <c r="S1871" s="6" t="s">
        <v>97</v>
      </c>
      <c r="T1871" s="41">
        <v>5</v>
      </c>
      <c r="U1871" s="41">
        <v>10811.84</v>
      </c>
      <c r="V1871" s="41">
        <f t="shared" si="137"/>
        <v>54059.199999999997</v>
      </c>
      <c r="W1871" s="41">
        <f t="shared" si="138"/>
        <v>60546.304000000004</v>
      </c>
      <c r="X1871" s="6"/>
      <c r="Y1871" s="6">
        <v>2016</v>
      </c>
      <c r="Z1871" s="42"/>
    </row>
    <row r="1872" spans="1:26" ht="51" x14ac:dyDescent="0.2">
      <c r="A1872" s="6" t="s">
        <v>7708</v>
      </c>
      <c r="B1872" s="5" t="s">
        <v>32</v>
      </c>
      <c r="C1872" s="5" t="s">
        <v>7642</v>
      </c>
      <c r="D1872" s="5" t="s">
        <v>7643</v>
      </c>
      <c r="E1872" s="5" t="s">
        <v>7644</v>
      </c>
      <c r="F1872" s="5" t="s">
        <v>7645</v>
      </c>
      <c r="G1872" s="5" t="s">
        <v>7709</v>
      </c>
      <c r="H1872" s="5" t="s">
        <v>7710</v>
      </c>
      <c r="I1872" s="6" t="s">
        <v>60</v>
      </c>
      <c r="J1872" s="6">
        <v>55</v>
      </c>
      <c r="K1872" s="6">
        <v>430000000</v>
      </c>
      <c r="L1872" s="5" t="s">
        <v>40</v>
      </c>
      <c r="M1872" s="6" t="s">
        <v>41</v>
      </c>
      <c r="N1872" s="6" t="s">
        <v>73</v>
      </c>
      <c r="O1872" s="6" t="s">
        <v>43</v>
      </c>
      <c r="P1872" s="6" t="s">
        <v>84</v>
      </c>
      <c r="Q1872" s="6" t="s">
        <v>51</v>
      </c>
      <c r="R1872" s="6" t="s">
        <v>96</v>
      </c>
      <c r="S1872" s="6" t="s">
        <v>97</v>
      </c>
      <c r="T1872" s="41">
        <v>5</v>
      </c>
      <c r="U1872" s="41">
        <v>11227.68</v>
      </c>
      <c r="V1872" s="41">
        <f t="shared" si="137"/>
        <v>56138.400000000001</v>
      </c>
      <c r="W1872" s="41">
        <f t="shared" si="138"/>
        <v>62875.008000000009</v>
      </c>
      <c r="X1872" s="6"/>
      <c r="Y1872" s="6">
        <v>2016</v>
      </c>
      <c r="Z1872" s="42"/>
    </row>
    <row r="1873" spans="1:26" ht="51" x14ac:dyDescent="0.2">
      <c r="A1873" s="6" t="s">
        <v>7711</v>
      </c>
      <c r="B1873" s="5" t="s">
        <v>32</v>
      </c>
      <c r="C1873" s="5" t="s">
        <v>7642</v>
      </c>
      <c r="D1873" s="5" t="s">
        <v>7643</v>
      </c>
      <c r="E1873" s="5" t="s">
        <v>7644</v>
      </c>
      <c r="F1873" s="5" t="s">
        <v>7645</v>
      </c>
      <c r="G1873" s="5" t="s">
        <v>7712</v>
      </c>
      <c r="H1873" s="5" t="s">
        <v>7713</v>
      </c>
      <c r="I1873" s="6" t="s">
        <v>60</v>
      </c>
      <c r="J1873" s="6">
        <v>55</v>
      </c>
      <c r="K1873" s="6">
        <v>430000000</v>
      </c>
      <c r="L1873" s="5" t="s">
        <v>40</v>
      </c>
      <c r="M1873" s="6" t="s">
        <v>41</v>
      </c>
      <c r="N1873" s="6" t="s">
        <v>73</v>
      </c>
      <c r="O1873" s="6" t="s">
        <v>43</v>
      </c>
      <c r="P1873" s="6" t="s">
        <v>84</v>
      </c>
      <c r="Q1873" s="6" t="s">
        <v>51</v>
      </c>
      <c r="R1873" s="6" t="s">
        <v>96</v>
      </c>
      <c r="S1873" s="6" t="s">
        <v>97</v>
      </c>
      <c r="T1873" s="41">
        <v>5</v>
      </c>
      <c r="U1873" s="41">
        <v>11227.68</v>
      </c>
      <c r="V1873" s="41">
        <f t="shared" si="137"/>
        <v>56138.400000000001</v>
      </c>
      <c r="W1873" s="41">
        <f t="shared" si="138"/>
        <v>62875.008000000009</v>
      </c>
      <c r="X1873" s="6"/>
      <c r="Y1873" s="6">
        <v>2016</v>
      </c>
      <c r="Z1873" s="42"/>
    </row>
    <row r="1874" spans="1:26" ht="51" x14ac:dyDescent="0.2">
      <c r="A1874" s="6" t="s">
        <v>7714</v>
      </c>
      <c r="B1874" s="5" t="s">
        <v>32</v>
      </c>
      <c r="C1874" s="5" t="s">
        <v>7642</v>
      </c>
      <c r="D1874" s="5" t="s">
        <v>7643</v>
      </c>
      <c r="E1874" s="5" t="s">
        <v>7644</v>
      </c>
      <c r="F1874" s="5" t="s">
        <v>7645</v>
      </c>
      <c r="G1874" s="5" t="s">
        <v>7715</v>
      </c>
      <c r="H1874" s="5" t="s">
        <v>7716</v>
      </c>
      <c r="I1874" s="6" t="s">
        <v>60</v>
      </c>
      <c r="J1874" s="6">
        <v>55</v>
      </c>
      <c r="K1874" s="6">
        <v>430000000</v>
      </c>
      <c r="L1874" s="5" t="s">
        <v>40</v>
      </c>
      <c r="M1874" s="6" t="s">
        <v>41</v>
      </c>
      <c r="N1874" s="6" t="s">
        <v>73</v>
      </c>
      <c r="O1874" s="6" t="s">
        <v>43</v>
      </c>
      <c r="P1874" s="6" t="s">
        <v>84</v>
      </c>
      <c r="Q1874" s="6" t="s">
        <v>51</v>
      </c>
      <c r="R1874" s="6" t="s">
        <v>96</v>
      </c>
      <c r="S1874" s="6" t="s">
        <v>97</v>
      </c>
      <c r="T1874" s="41">
        <v>5</v>
      </c>
      <c r="U1874" s="41">
        <v>10811.84</v>
      </c>
      <c r="V1874" s="41">
        <f t="shared" si="137"/>
        <v>54059.199999999997</v>
      </c>
      <c r="W1874" s="41">
        <f t="shared" si="138"/>
        <v>60546.304000000004</v>
      </c>
      <c r="X1874" s="6"/>
      <c r="Y1874" s="6">
        <v>2016</v>
      </c>
      <c r="Z1874" s="42"/>
    </row>
    <row r="1875" spans="1:26" ht="51" x14ac:dyDescent="0.2">
      <c r="A1875" s="6" t="s">
        <v>7717</v>
      </c>
      <c r="B1875" s="5" t="s">
        <v>32</v>
      </c>
      <c r="C1875" s="5" t="s">
        <v>7642</v>
      </c>
      <c r="D1875" s="5" t="s">
        <v>7643</v>
      </c>
      <c r="E1875" s="5" t="s">
        <v>7644</v>
      </c>
      <c r="F1875" s="5" t="s">
        <v>7645</v>
      </c>
      <c r="G1875" s="5" t="s">
        <v>7718</v>
      </c>
      <c r="H1875" s="5" t="s">
        <v>7719</v>
      </c>
      <c r="I1875" s="6" t="s">
        <v>60</v>
      </c>
      <c r="J1875" s="6">
        <v>55</v>
      </c>
      <c r="K1875" s="6">
        <v>430000000</v>
      </c>
      <c r="L1875" s="5" t="s">
        <v>40</v>
      </c>
      <c r="M1875" s="6" t="s">
        <v>41</v>
      </c>
      <c r="N1875" s="6" t="s">
        <v>73</v>
      </c>
      <c r="O1875" s="6" t="s">
        <v>43</v>
      </c>
      <c r="P1875" s="6" t="s">
        <v>84</v>
      </c>
      <c r="Q1875" s="6" t="s">
        <v>51</v>
      </c>
      <c r="R1875" s="6" t="s">
        <v>96</v>
      </c>
      <c r="S1875" s="6" t="s">
        <v>97</v>
      </c>
      <c r="T1875" s="41">
        <v>5</v>
      </c>
      <c r="U1875" s="41">
        <v>10811.84</v>
      </c>
      <c r="V1875" s="41">
        <f t="shared" si="137"/>
        <v>54059.199999999997</v>
      </c>
      <c r="W1875" s="41">
        <f t="shared" si="138"/>
        <v>60546.304000000004</v>
      </c>
      <c r="X1875" s="6"/>
      <c r="Y1875" s="6">
        <v>2016</v>
      </c>
      <c r="Z1875" s="42"/>
    </row>
    <row r="1876" spans="1:26" ht="51" x14ac:dyDescent="0.2">
      <c r="A1876" s="6" t="s">
        <v>7720</v>
      </c>
      <c r="B1876" s="5" t="s">
        <v>32</v>
      </c>
      <c r="C1876" s="5" t="s">
        <v>7642</v>
      </c>
      <c r="D1876" s="5" t="s">
        <v>7643</v>
      </c>
      <c r="E1876" s="5" t="s">
        <v>7644</v>
      </c>
      <c r="F1876" s="5" t="s">
        <v>7645</v>
      </c>
      <c r="G1876" s="5" t="s">
        <v>7721</v>
      </c>
      <c r="H1876" s="5" t="s">
        <v>7722</v>
      </c>
      <c r="I1876" s="6" t="s">
        <v>60</v>
      </c>
      <c r="J1876" s="6">
        <v>55</v>
      </c>
      <c r="K1876" s="6">
        <v>430000000</v>
      </c>
      <c r="L1876" s="5" t="s">
        <v>40</v>
      </c>
      <c r="M1876" s="6" t="s">
        <v>41</v>
      </c>
      <c r="N1876" s="6" t="s">
        <v>73</v>
      </c>
      <c r="O1876" s="6" t="s">
        <v>43</v>
      </c>
      <c r="P1876" s="6" t="s">
        <v>84</v>
      </c>
      <c r="Q1876" s="6" t="s">
        <v>51</v>
      </c>
      <c r="R1876" s="6" t="s">
        <v>96</v>
      </c>
      <c r="S1876" s="6" t="s">
        <v>97</v>
      </c>
      <c r="T1876" s="41">
        <v>5</v>
      </c>
      <c r="U1876" s="41">
        <v>11227.68</v>
      </c>
      <c r="V1876" s="41">
        <f t="shared" si="137"/>
        <v>56138.400000000001</v>
      </c>
      <c r="W1876" s="41">
        <f t="shared" si="138"/>
        <v>62875.008000000009</v>
      </c>
      <c r="X1876" s="6"/>
      <c r="Y1876" s="6">
        <v>2016</v>
      </c>
      <c r="Z1876" s="42"/>
    </row>
    <row r="1877" spans="1:26" ht="51" x14ac:dyDescent="0.2">
      <c r="A1877" s="6" t="s">
        <v>7723</v>
      </c>
      <c r="B1877" s="5" t="s">
        <v>32</v>
      </c>
      <c r="C1877" s="5" t="s">
        <v>7642</v>
      </c>
      <c r="D1877" s="5" t="s">
        <v>7643</v>
      </c>
      <c r="E1877" s="5" t="s">
        <v>7644</v>
      </c>
      <c r="F1877" s="5" t="s">
        <v>7645</v>
      </c>
      <c r="G1877" s="5" t="s">
        <v>7724</v>
      </c>
      <c r="H1877" s="5" t="s">
        <v>7725</v>
      </c>
      <c r="I1877" s="6" t="s">
        <v>60</v>
      </c>
      <c r="J1877" s="6">
        <v>55</v>
      </c>
      <c r="K1877" s="6">
        <v>430000000</v>
      </c>
      <c r="L1877" s="5" t="s">
        <v>40</v>
      </c>
      <c r="M1877" s="6" t="s">
        <v>41</v>
      </c>
      <c r="N1877" s="6" t="s">
        <v>73</v>
      </c>
      <c r="O1877" s="6" t="s">
        <v>43</v>
      </c>
      <c r="P1877" s="6" t="s">
        <v>84</v>
      </c>
      <c r="Q1877" s="6" t="s">
        <v>51</v>
      </c>
      <c r="R1877" s="6" t="s">
        <v>96</v>
      </c>
      <c r="S1877" s="6" t="s">
        <v>97</v>
      </c>
      <c r="T1877" s="41">
        <v>5</v>
      </c>
      <c r="U1877" s="41">
        <v>11227.68</v>
      </c>
      <c r="V1877" s="41">
        <f t="shared" si="137"/>
        <v>56138.400000000001</v>
      </c>
      <c r="W1877" s="41">
        <f t="shared" si="138"/>
        <v>62875.008000000009</v>
      </c>
      <c r="X1877" s="6"/>
      <c r="Y1877" s="6">
        <v>2016</v>
      </c>
      <c r="Z1877" s="42"/>
    </row>
    <row r="1878" spans="1:26" ht="51" x14ac:dyDescent="0.2">
      <c r="A1878" s="6" t="s">
        <v>7726</v>
      </c>
      <c r="B1878" s="5" t="s">
        <v>32</v>
      </c>
      <c r="C1878" s="5" t="s">
        <v>7642</v>
      </c>
      <c r="D1878" s="5" t="s">
        <v>7643</v>
      </c>
      <c r="E1878" s="5" t="s">
        <v>7644</v>
      </c>
      <c r="F1878" s="5" t="s">
        <v>7645</v>
      </c>
      <c r="G1878" s="5" t="s">
        <v>7727</v>
      </c>
      <c r="H1878" s="5" t="s">
        <v>7728</v>
      </c>
      <c r="I1878" s="6" t="s">
        <v>60</v>
      </c>
      <c r="J1878" s="6">
        <v>55</v>
      </c>
      <c r="K1878" s="6">
        <v>430000000</v>
      </c>
      <c r="L1878" s="5" t="s">
        <v>40</v>
      </c>
      <c r="M1878" s="6" t="s">
        <v>41</v>
      </c>
      <c r="N1878" s="6" t="s">
        <v>73</v>
      </c>
      <c r="O1878" s="6" t="s">
        <v>43</v>
      </c>
      <c r="P1878" s="6" t="s">
        <v>84</v>
      </c>
      <c r="Q1878" s="6" t="s">
        <v>51</v>
      </c>
      <c r="R1878" s="6" t="s">
        <v>96</v>
      </c>
      <c r="S1878" s="6" t="s">
        <v>97</v>
      </c>
      <c r="T1878" s="41">
        <v>5</v>
      </c>
      <c r="U1878" s="41">
        <v>11227.68</v>
      </c>
      <c r="V1878" s="41">
        <f t="shared" si="137"/>
        <v>56138.400000000001</v>
      </c>
      <c r="W1878" s="41">
        <f t="shared" si="138"/>
        <v>62875.008000000009</v>
      </c>
      <c r="X1878" s="6"/>
      <c r="Y1878" s="6">
        <v>2016</v>
      </c>
      <c r="Z1878" s="42"/>
    </row>
    <row r="1879" spans="1:26" ht="51" x14ac:dyDescent="0.2">
      <c r="A1879" s="6" t="s">
        <v>7729</v>
      </c>
      <c r="B1879" s="5" t="s">
        <v>32</v>
      </c>
      <c r="C1879" s="5" t="s">
        <v>7642</v>
      </c>
      <c r="D1879" s="5" t="s">
        <v>7643</v>
      </c>
      <c r="E1879" s="5" t="s">
        <v>7644</v>
      </c>
      <c r="F1879" s="5" t="s">
        <v>7645</v>
      </c>
      <c r="G1879" s="5" t="s">
        <v>7730</v>
      </c>
      <c r="H1879" s="5" t="s">
        <v>7731</v>
      </c>
      <c r="I1879" s="6" t="s">
        <v>60</v>
      </c>
      <c r="J1879" s="6">
        <v>55</v>
      </c>
      <c r="K1879" s="6">
        <v>430000000</v>
      </c>
      <c r="L1879" s="5" t="s">
        <v>40</v>
      </c>
      <c r="M1879" s="6" t="s">
        <v>41</v>
      </c>
      <c r="N1879" s="6" t="s">
        <v>73</v>
      </c>
      <c r="O1879" s="6" t="s">
        <v>43</v>
      </c>
      <c r="P1879" s="6" t="s">
        <v>84</v>
      </c>
      <c r="Q1879" s="6" t="s">
        <v>51</v>
      </c>
      <c r="R1879" s="6" t="s">
        <v>96</v>
      </c>
      <c r="S1879" s="6" t="s">
        <v>97</v>
      </c>
      <c r="T1879" s="41">
        <v>5</v>
      </c>
      <c r="U1879" s="41">
        <v>11227.68</v>
      </c>
      <c r="V1879" s="41">
        <f t="shared" si="137"/>
        <v>56138.400000000001</v>
      </c>
      <c r="W1879" s="41">
        <f t="shared" si="138"/>
        <v>62875.008000000009</v>
      </c>
      <c r="X1879" s="6"/>
      <c r="Y1879" s="6">
        <v>2016</v>
      </c>
      <c r="Z1879" s="42"/>
    </row>
    <row r="1880" spans="1:26" ht="51" x14ac:dyDescent="0.2">
      <c r="A1880" s="6" t="s">
        <v>7732</v>
      </c>
      <c r="B1880" s="5" t="s">
        <v>32</v>
      </c>
      <c r="C1880" s="5" t="s">
        <v>7642</v>
      </c>
      <c r="D1880" s="5" t="s">
        <v>7643</v>
      </c>
      <c r="E1880" s="5" t="s">
        <v>7644</v>
      </c>
      <c r="F1880" s="5" t="s">
        <v>7645</v>
      </c>
      <c r="G1880" s="5" t="s">
        <v>7733</v>
      </c>
      <c r="H1880" s="5" t="s">
        <v>7734</v>
      </c>
      <c r="I1880" s="6" t="s">
        <v>60</v>
      </c>
      <c r="J1880" s="6">
        <v>55</v>
      </c>
      <c r="K1880" s="6">
        <v>430000000</v>
      </c>
      <c r="L1880" s="5" t="s">
        <v>40</v>
      </c>
      <c r="M1880" s="6" t="s">
        <v>41</v>
      </c>
      <c r="N1880" s="6" t="s">
        <v>73</v>
      </c>
      <c r="O1880" s="6" t="s">
        <v>43</v>
      </c>
      <c r="P1880" s="6" t="s">
        <v>84</v>
      </c>
      <c r="Q1880" s="6" t="s">
        <v>51</v>
      </c>
      <c r="R1880" s="6" t="s">
        <v>96</v>
      </c>
      <c r="S1880" s="6" t="s">
        <v>97</v>
      </c>
      <c r="T1880" s="41">
        <v>5</v>
      </c>
      <c r="U1880" s="41">
        <v>6350.6</v>
      </c>
      <c r="V1880" s="41">
        <f t="shared" si="137"/>
        <v>31753</v>
      </c>
      <c r="W1880" s="41">
        <f t="shared" si="138"/>
        <v>35563.360000000001</v>
      </c>
      <c r="X1880" s="6"/>
      <c r="Y1880" s="6">
        <v>2016</v>
      </c>
      <c r="Z1880" s="42"/>
    </row>
    <row r="1881" spans="1:26" ht="51" x14ac:dyDescent="0.2">
      <c r="A1881" s="6" t="s">
        <v>7735</v>
      </c>
      <c r="B1881" s="5" t="s">
        <v>32</v>
      </c>
      <c r="C1881" s="5" t="s">
        <v>7642</v>
      </c>
      <c r="D1881" s="5" t="s">
        <v>7643</v>
      </c>
      <c r="E1881" s="5" t="s">
        <v>7644</v>
      </c>
      <c r="F1881" s="5" t="s">
        <v>7645</v>
      </c>
      <c r="G1881" s="5" t="s">
        <v>7736</v>
      </c>
      <c r="H1881" s="5" t="s">
        <v>7737</v>
      </c>
      <c r="I1881" s="6" t="s">
        <v>60</v>
      </c>
      <c r="J1881" s="6">
        <v>55</v>
      </c>
      <c r="K1881" s="6">
        <v>430000000</v>
      </c>
      <c r="L1881" s="5" t="s">
        <v>40</v>
      </c>
      <c r="M1881" s="6" t="s">
        <v>41</v>
      </c>
      <c r="N1881" s="6" t="s">
        <v>73</v>
      </c>
      <c r="O1881" s="6" t="s">
        <v>43</v>
      </c>
      <c r="P1881" s="6" t="s">
        <v>84</v>
      </c>
      <c r="Q1881" s="6" t="s">
        <v>51</v>
      </c>
      <c r="R1881" s="6" t="s">
        <v>96</v>
      </c>
      <c r="S1881" s="6" t="s">
        <v>97</v>
      </c>
      <c r="T1881" s="41">
        <v>5</v>
      </c>
      <c r="U1881" s="41">
        <v>6350.6</v>
      </c>
      <c r="V1881" s="41">
        <f t="shared" si="137"/>
        <v>31753</v>
      </c>
      <c r="W1881" s="41">
        <f t="shared" si="138"/>
        <v>35563.360000000001</v>
      </c>
      <c r="X1881" s="6"/>
      <c r="Y1881" s="6">
        <v>2016</v>
      </c>
      <c r="Z1881" s="42"/>
    </row>
    <row r="1882" spans="1:26" ht="51" x14ac:dyDescent="0.2">
      <c r="A1882" s="6" t="s">
        <v>7738</v>
      </c>
      <c r="B1882" s="5" t="s">
        <v>32</v>
      </c>
      <c r="C1882" s="5" t="s">
        <v>7642</v>
      </c>
      <c r="D1882" s="5" t="s">
        <v>7643</v>
      </c>
      <c r="E1882" s="5" t="s">
        <v>7644</v>
      </c>
      <c r="F1882" s="5" t="s">
        <v>7645</v>
      </c>
      <c r="G1882" s="5" t="s">
        <v>7739</v>
      </c>
      <c r="H1882" s="5" t="s">
        <v>7740</v>
      </c>
      <c r="I1882" s="6" t="s">
        <v>60</v>
      </c>
      <c r="J1882" s="6">
        <v>55</v>
      </c>
      <c r="K1882" s="6">
        <v>430000000</v>
      </c>
      <c r="L1882" s="5" t="s">
        <v>40</v>
      </c>
      <c r="M1882" s="6" t="s">
        <v>41</v>
      </c>
      <c r="N1882" s="6" t="s">
        <v>73</v>
      </c>
      <c r="O1882" s="6" t="s">
        <v>43</v>
      </c>
      <c r="P1882" s="6" t="s">
        <v>84</v>
      </c>
      <c r="Q1882" s="6" t="s">
        <v>51</v>
      </c>
      <c r="R1882" s="6" t="s">
        <v>96</v>
      </c>
      <c r="S1882" s="6" t="s">
        <v>97</v>
      </c>
      <c r="T1882" s="41">
        <v>5</v>
      </c>
      <c r="U1882" s="41">
        <v>22057.599999999999</v>
      </c>
      <c r="V1882" s="41">
        <f t="shared" si="137"/>
        <v>110288</v>
      </c>
      <c r="W1882" s="41">
        <f t="shared" si="138"/>
        <v>123522.56000000001</v>
      </c>
      <c r="X1882" s="6"/>
      <c r="Y1882" s="6">
        <v>2016</v>
      </c>
      <c r="Z1882" s="42"/>
    </row>
    <row r="1883" spans="1:26" ht="51" x14ac:dyDescent="0.2">
      <c r="A1883" s="6" t="s">
        <v>7741</v>
      </c>
      <c r="B1883" s="5" t="s">
        <v>32</v>
      </c>
      <c r="C1883" s="5" t="s">
        <v>7642</v>
      </c>
      <c r="D1883" s="5" t="s">
        <v>7643</v>
      </c>
      <c r="E1883" s="5" t="s">
        <v>7644</v>
      </c>
      <c r="F1883" s="5" t="s">
        <v>7645</v>
      </c>
      <c r="G1883" s="5" t="s">
        <v>7742</v>
      </c>
      <c r="H1883" s="5" t="s">
        <v>7743</v>
      </c>
      <c r="I1883" s="6" t="s">
        <v>60</v>
      </c>
      <c r="J1883" s="6">
        <v>55</v>
      </c>
      <c r="K1883" s="6">
        <v>430000000</v>
      </c>
      <c r="L1883" s="5" t="s">
        <v>40</v>
      </c>
      <c r="M1883" s="6" t="s">
        <v>41</v>
      </c>
      <c r="N1883" s="6" t="s">
        <v>73</v>
      </c>
      <c r="O1883" s="6" t="s">
        <v>43</v>
      </c>
      <c r="P1883" s="6" t="s">
        <v>84</v>
      </c>
      <c r="Q1883" s="6" t="s">
        <v>51</v>
      </c>
      <c r="R1883" s="6" t="s">
        <v>96</v>
      </c>
      <c r="S1883" s="6" t="s">
        <v>97</v>
      </c>
      <c r="T1883" s="41">
        <v>5</v>
      </c>
      <c r="U1883" s="41">
        <v>22057.599999999999</v>
      </c>
      <c r="V1883" s="41">
        <f t="shared" si="137"/>
        <v>110288</v>
      </c>
      <c r="W1883" s="41">
        <f t="shared" si="138"/>
        <v>123522.56000000001</v>
      </c>
      <c r="X1883" s="6"/>
      <c r="Y1883" s="6">
        <v>2016</v>
      </c>
      <c r="Z1883" s="42"/>
    </row>
    <row r="1884" spans="1:26" ht="51" x14ac:dyDescent="0.2">
      <c r="A1884" s="6" t="s">
        <v>7744</v>
      </c>
      <c r="B1884" s="5" t="s">
        <v>32</v>
      </c>
      <c r="C1884" s="5" t="s">
        <v>7642</v>
      </c>
      <c r="D1884" s="5" t="s">
        <v>7643</v>
      </c>
      <c r="E1884" s="5" t="s">
        <v>7644</v>
      </c>
      <c r="F1884" s="5" t="s">
        <v>7645</v>
      </c>
      <c r="G1884" s="5" t="s">
        <v>7745</v>
      </c>
      <c r="H1884" s="5" t="s">
        <v>7746</v>
      </c>
      <c r="I1884" s="6" t="s">
        <v>60</v>
      </c>
      <c r="J1884" s="6">
        <v>55</v>
      </c>
      <c r="K1884" s="6">
        <v>430000000</v>
      </c>
      <c r="L1884" s="5" t="s">
        <v>40</v>
      </c>
      <c r="M1884" s="6" t="s">
        <v>41</v>
      </c>
      <c r="N1884" s="6" t="s">
        <v>73</v>
      </c>
      <c r="O1884" s="6" t="s">
        <v>43</v>
      </c>
      <c r="P1884" s="6" t="s">
        <v>84</v>
      </c>
      <c r="Q1884" s="6" t="s">
        <v>51</v>
      </c>
      <c r="R1884" s="6" t="s">
        <v>96</v>
      </c>
      <c r="S1884" s="6" t="s">
        <v>97</v>
      </c>
      <c r="T1884" s="41">
        <v>5</v>
      </c>
      <c r="U1884" s="41">
        <v>22057.599999999999</v>
      </c>
      <c r="V1884" s="41">
        <f t="shared" si="137"/>
        <v>110288</v>
      </c>
      <c r="W1884" s="41">
        <f t="shared" si="138"/>
        <v>123522.56000000001</v>
      </c>
      <c r="X1884" s="6"/>
      <c r="Y1884" s="6">
        <v>2016</v>
      </c>
      <c r="Z1884" s="42"/>
    </row>
    <row r="1885" spans="1:26" ht="51" x14ac:dyDescent="0.2">
      <c r="A1885" s="6" t="s">
        <v>7747</v>
      </c>
      <c r="B1885" s="5" t="s">
        <v>32</v>
      </c>
      <c r="C1885" s="5" t="s">
        <v>7166</v>
      </c>
      <c r="D1885" s="5" t="s">
        <v>7146</v>
      </c>
      <c r="E1885" s="5" t="s">
        <v>7748</v>
      </c>
      <c r="F1885" s="5" t="s">
        <v>7168</v>
      </c>
      <c r="G1885" s="5" t="s">
        <v>7749</v>
      </c>
      <c r="H1885" s="5" t="s">
        <v>7750</v>
      </c>
      <c r="I1885" s="6" t="s">
        <v>47</v>
      </c>
      <c r="J1885" s="6">
        <v>0</v>
      </c>
      <c r="K1885" s="6">
        <v>430000000</v>
      </c>
      <c r="L1885" s="5" t="s">
        <v>40</v>
      </c>
      <c r="M1885" s="6" t="s">
        <v>41</v>
      </c>
      <c r="N1885" s="6" t="s">
        <v>73</v>
      </c>
      <c r="O1885" s="6" t="s">
        <v>43</v>
      </c>
      <c r="P1885" s="6" t="s">
        <v>84</v>
      </c>
      <c r="Q1885" s="6" t="s">
        <v>51</v>
      </c>
      <c r="R1885" s="6" t="s">
        <v>96</v>
      </c>
      <c r="S1885" s="6" t="s">
        <v>97</v>
      </c>
      <c r="T1885" s="41">
        <v>1</v>
      </c>
      <c r="U1885" s="41">
        <v>74250</v>
      </c>
      <c r="V1885" s="41">
        <f t="shared" si="137"/>
        <v>74250</v>
      </c>
      <c r="W1885" s="41">
        <f t="shared" si="138"/>
        <v>83160.000000000015</v>
      </c>
      <c r="X1885" s="6"/>
      <c r="Y1885" s="6">
        <v>2016</v>
      </c>
      <c r="Z1885" s="42"/>
    </row>
    <row r="1886" spans="1:26" ht="51" x14ac:dyDescent="0.2">
      <c r="A1886" s="6" t="s">
        <v>7751</v>
      </c>
      <c r="B1886" s="5" t="s">
        <v>32</v>
      </c>
      <c r="C1886" s="5" t="s">
        <v>7752</v>
      </c>
      <c r="D1886" s="5" t="s">
        <v>7753</v>
      </c>
      <c r="E1886" s="5" t="s">
        <v>7754</v>
      </c>
      <c r="F1886" s="5" t="s">
        <v>2925</v>
      </c>
      <c r="G1886" s="5" t="s">
        <v>7755</v>
      </c>
      <c r="H1886" s="5" t="s">
        <v>7756</v>
      </c>
      <c r="I1886" s="6" t="s">
        <v>60</v>
      </c>
      <c r="J1886" s="6">
        <v>0</v>
      </c>
      <c r="K1886" s="6">
        <v>430000000</v>
      </c>
      <c r="L1886" s="5" t="s">
        <v>40</v>
      </c>
      <c r="M1886" s="6" t="s">
        <v>41</v>
      </c>
      <c r="N1886" s="6" t="s">
        <v>73</v>
      </c>
      <c r="O1886" s="6" t="s">
        <v>43</v>
      </c>
      <c r="P1886" s="6" t="s">
        <v>84</v>
      </c>
      <c r="Q1886" s="6" t="s">
        <v>51</v>
      </c>
      <c r="R1886" s="6" t="s">
        <v>96</v>
      </c>
      <c r="S1886" s="6" t="s">
        <v>97</v>
      </c>
      <c r="T1886" s="41">
        <v>2</v>
      </c>
      <c r="U1886" s="41">
        <v>472500</v>
      </c>
      <c r="V1886" s="41"/>
      <c r="W1886" s="41"/>
      <c r="X1886" s="6"/>
      <c r="Y1886" s="6">
        <v>2016</v>
      </c>
      <c r="Z1886" s="5"/>
    </row>
    <row r="1887" spans="1:26" ht="51" x14ac:dyDescent="0.2">
      <c r="A1887" s="6" t="s">
        <v>7757</v>
      </c>
      <c r="B1887" s="5" t="s">
        <v>32</v>
      </c>
      <c r="C1887" s="5" t="s">
        <v>7752</v>
      </c>
      <c r="D1887" s="5" t="s">
        <v>7753</v>
      </c>
      <c r="E1887" s="5" t="s">
        <v>7754</v>
      </c>
      <c r="F1887" s="5" t="s">
        <v>2925</v>
      </c>
      <c r="G1887" s="5" t="s">
        <v>7755</v>
      </c>
      <c r="H1887" s="5" t="s">
        <v>7756</v>
      </c>
      <c r="I1887" s="6" t="s">
        <v>60</v>
      </c>
      <c r="J1887" s="6">
        <v>0</v>
      </c>
      <c r="K1887" s="6">
        <v>430000000</v>
      </c>
      <c r="L1887" s="5" t="s">
        <v>40</v>
      </c>
      <c r="M1887" s="6" t="s">
        <v>591</v>
      </c>
      <c r="N1887" s="6" t="s">
        <v>73</v>
      </c>
      <c r="O1887" s="6" t="s">
        <v>43</v>
      </c>
      <c r="P1887" s="6" t="s">
        <v>84</v>
      </c>
      <c r="Q1887" s="6" t="s">
        <v>51</v>
      </c>
      <c r="R1887" s="6" t="s">
        <v>96</v>
      </c>
      <c r="S1887" s="6" t="s">
        <v>97</v>
      </c>
      <c r="T1887" s="41">
        <v>2</v>
      </c>
      <c r="U1887" s="41">
        <v>740880</v>
      </c>
      <c r="V1887" s="41">
        <f t="shared" ref="V1887:V1892" si="139">T1887*U1887</f>
        <v>1481760</v>
      </c>
      <c r="W1887" s="41">
        <f t="shared" ref="W1887:W1892" si="140">V1887*1.12</f>
        <v>1659571.2000000002</v>
      </c>
      <c r="X1887" s="6"/>
      <c r="Y1887" s="6">
        <v>2016</v>
      </c>
      <c r="Z1887" s="6" t="s">
        <v>567</v>
      </c>
    </row>
    <row r="1888" spans="1:26" ht="51" x14ac:dyDescent="0.2">
      <c r="A1888" s="6" t="s">
        <v>7758</v>
      </c>
      <c r="B1888" s="5" t="s">
        <v>32</v>
      </c>
      <c r="C1888" s="5" t="s">
        <v>7759</v>
      </c>
      <c r="D1888" s="5" t="s">
        <v>7760</v>
      </c>
      <c r="E1888" s="5" t="s">
        <v>7761</v>
      </c>
      <c r="F1888" s="5" t="s">
        <v>7762</v>
      </c>
      <c r="G1888" s="5" t="s">
        <v>7763</v>
      </c>
      <c r="H1888" s="5" t="s">
        <v>7764</v>
      </c>
      <c r="I1888" s="6" t="s">
        <v>60</v>
      </c>
      <c r="J1888" s="6">
        <v>0</v>
      </c>
      <c r="K1888" s="6">
        <v>430000000</v>
      </c>
      <c r="L1888" s="5" t="s">
        <v>40</v>
      </c>
      <c r="M1888" s="6" t="s">
        <v>41</v>
      </c>
      <c r="N1888" s="6" t="s">
        <v>73</v>
      </c>
      <c r="O1888" s="6" t="s">
        <v>43</v>
      </c>
      <c r="P1888" s="6" t="s">
        <v>84</v>
      </c>
      <c r="Q1888" s="6" t="s">
        <v>51</v>
      </c>
      <c r="R1888" s="6" t="s">
        <v>96</v>
      </c>
      <c r="S1888" s="6" t="s">
        <v>97</v>
      </c>
      <c r="T1888" s="41">
        <v>2</v>
      </c>
      <c r="U1888" s="41">
        <v>20250</v>
      </c>
      <c r="V1888" s="41">
        <f t="shared" si="139"/>
        <v>40500</v>
      </c>
      <c r="W1888" s="41">
        <f t="shared" si="140"/>
        <v>45360.000000000007</v>
      </c>
      <c r="X1888" s="6"/>
      <c r="Y1888" s="6">
        <v>2016</v>
      </c>
      <c r="Z1888" s="42"/>
    </row>
    <row r="1889" spans="1:26" ht="51" x14ac:dyDescent="0.2">
      <c r="A1889" s="6" t="s">
        <v>7765</v>
      </c>
      <c r="B1889" s="5" t="s">
        <v>32</v>
      </c>
      <c r="C1889" s="5" t="s">
        <v>7766</v>
      </c>
      <c r="D1889" s="5" t="s">
        <v>1421</v>
      </c>
      <c r="E1889" s="5" t="s">
        <v>7767</v>
      </c>
      <c r="F1889" s="5" t="s">
        <v>7768</v>
      </c>
      <c r="G1889" s="5" t="s">
        <v>7769</v>
      </c>
      <c r="H1889" s="5" t="s">
        <v>7770</v>
      </c>
      <c r="I1889" s="6" t="s">
        <v>60</v>
      </c>
      <c r="J1889" s="6">
        <v>0</v>
      </c>
      <c r="K1889" s="6">
        <v>430000000</v>
      </c>
      <c r="L1889" s="5" t="s">
        <v>40</v>
      </c>
      <c r="M1889" s="6" t="s">
        <v>94</v>
      </c>
      <c r="N1889" s="6" t="s">
        <v>73</v>
      </c>
      <c r="O1889" s="6" t="s">
        <v>43</v>
      </c>
      <c r="P1889" s="6" t="s">
        <v>84</v>
      </c>
      <c r="Q1889" s="6" t="s">
        <v>51</v>
      </c>
      <c r="R1889" s="6" t="s">
        <v>96</v>
      </c>
      <c r="S1889" s="6" t="s">
        <v>97</v>
      </c>
      <c r="T1889" s="41">
        <v>10</v>
      </c>
      <c r="U1889" s="41">
        <v>70000</v>
      </c>
      <c r="V1889" s="41">
        <f t="shared" si="139"/>
        <v>700000</v>
      </c>
      <c r="W1889" s="41">
        <f t="shared" si="140"/>
        <v>784000.00000000012</v>
      </c>
      <c r="X1889" s="6"/>
      <c r="Y1889" s="6">
        <v>2016</v>
      </c>
      <c r="Z1889" s="42"/>
    </row>
    <row r="1890" spans="1:26" ht="51" x14ac:dyDescent="0.2">
      <c r="A1890" s="6" t="s">
        <v>7771</v>
      </c>
      <c r="B1890" s="5" t="s">
        <v>32</v>
      </c>
      <c r="C1890" s="5" t="s">
        <v>7772</v>
      </c>
      <c r="D1890" s="5" t="s">
        <v>1733</v>
      </c>
      <c r="E1890" s="5" t="s">
        <v>7773</v>
      </c>
      <c r="F1890" s="5" t="s">
        <v>7774</v>
      </c>
      <c r="G1890" s="5" t="s">
        <v>7775</v>
      </c>
      <c r="H1890" s="5" t="s">
        <v>7776</v>
      </c>
      <c r="I1890" s="6" t="s">
        <v>47</v>
      </c>
      <c r="J1890" s="6">
        <v>0</v>
      </c>
      <c r="K1890" s="6">
        <v>430000000</v>
      </c>
      <c r="L1890" s="5" t="s">
        <v>40</v>
      </c>
      <c r="M1890" s="6" t="s">
        <v>94</v>
      </c>
      <c r="N1890" s="6" t="s">
        <v>73</v>
      </c>
      <c r="O1890" s="6" t="s">
        <v>43</v>
      </c>
      <c r="P1890" s="6" t="s">
        <v>84</v>
      </c>
      <c r="Q1890" s="6" t="s">
        <v>51</v>
      </c>
      <c r="R1890" s="6" t="s">
        <v>96</v>
      </c>
      <c r="S1890" s="6" t="s">
        <v>97</v>
      </c>
      <c r="T1890" s="41">
        <v>6</v>
      </c>
      <c r="U1890" s="41">
        <v>94500</v>
      </c>
      <c r="V1890" s="41">
        <f t="shared" si="139"/>
        <v>567000</v>
      </c>
      <c r="W1890" s="41">
        <f t="shared" si="140"/>
        <v>635040.00000000012</v>
      </c>
      <c r="X1890" s="6"/>
      <c r="Y1890" s="6">
        <v>2016</v>
      </c>
      <c r="Z1890" s="42"/>
    </row>
    <row r="1891" spans="1:26" ht="51" x14ac:dyDescent="0.2">
      <c r="A1891" s="6" t="s">
        <v>7777</v>
      </c>
      <c r="B1891" s="5" t="s">
        <v>32</v>
      </c>
      <c r="C1891" s="5" t="s">
        <v>7778</v>
      </c>
      <c r="D1891" s="5" t="s">
        <v>1740</v>
      </c>
      <c r="E1891" s="5" t="s">
        <v>7779</v>
      </c>
      <c r="F1891" s="5" t="s">
        <v>7780</v>
      </c>
      <c r="G1891" s="5" t="s">
        <v>7781</v>
      </c>
      <c r="H1891" s="5" t="s">
        <v>7782</v>
      </c>
      <c r="I1891" s="6" t="s">
        <v>47</v>
      </c>
      <c r="J1891" s="6">
        <v>0</v>
      </c>
      <c r="K1891" s="6">
        <v>430000000</v>
      </c>
      <c r="L1891" s="5" t="s">
        <v>40</v>
      </c>
      <c r="M1891" s="6" t="s">
        <v>94</v>
      </c>
      <c r="N1891" s="6" t="s">
        <v>73</v>
      </c>
      <c r="O1891" s="6" t="s">
        <v>43</v>
      </c>
      <c r="P1891" s="6" t="s">
        <v>84</v>
      </c>
      <c r="Q1891" s="6" t="s">
        <v>51</v>
      </c>
      <c r="R1891" s="6" t="s">
        <v>96</v>
      </c>
      <c r="S1891" s="6" t="s">
        <v>97</v>
      </c>
      <c r="T1891" s="41">
        <v>3</v>
      </c>
      <c r="U1891" s="41">
        <v>94500</v>
      </c>
      <c r="V1891" s="41">
        <f t="shared" si="139"/>
        <v>283500</v>
      </c>
      <c r="W1891" s="41">
        <f t="shared" si="140"/>
        <v>317520.00000000006</v>
      </c>
      <c r="X1891" s="6"/>
      <c r="Y1891" s="6">
        <v>2016</v>
      </c>
      <c r="Z1891" s="42"/>
    </row>
    <row r="1892" spans="1:26" ht="51" x14ac:dyDescent="0.2">
      <c r="A1892" s="6" t="s">
        <v>7783</v>
      </c>
      <c r="B1892" s="5" t="s">
        <v>32</v>
      </c>
      <c r="C1892" s="5" t="s">
        <v>7778</v>
      </c>
      <c r="D1892" s="5" t="s">
        <v>1740</v>
      </c>
      <c r="E1892" s="5" t="s">
        <v>7784</v>
      </c>
      <c r="F1892" s="5" t="s">
        <v>7780</v>
      </c>
      <c r="G1892" s="5" t="s">
        <v>7785</v>
      </c>
      <c r="H1892" s="5" t="s">
        <v>7786</v>
      </c>
      <c r="I1892" s="6" t="s">
        <v>47</v>
      </c>
      <c r="J1892" s="6">
        <v>0</v>
      </c>
      <c r="K1892" s="6">
        <v>430000000</v>
      </c>
      <c r="L1892" s="5" t="s">
        <v>40</v>
      </c>
      <c r="M1892" s="6" t="s">
        <v>94</v>
      </c>
      <c r="N1892" s="6" t="s">
        <v>73</v>
      </c>
      <c r="O1892" s="6" t="s">
        <v>43</v>
      </c>
      <c r="P1892" s="6" t="s">
        <v>84</v>
      </c>
      <c r="Q1892" s="6" t="s">
        <v>51</v>
      </c>
      <c r="R1892" s="6" t="s">
        <v>96</v>
      </c>
      <c r="S1892" s="6" t="s">
        <v>97</v>
      </c>
      <c r="T1892" s="41">
        <v>6</v>
      </c>
      <c r="U1892" s="41">
        <v>135000</v>
      </c>
      <c r="V1892" s="41">
        <f t="shared" si="139"/>
        <v>810000</v>
      </c>
      <c r="W1892" s="41">
        <f t="shared" si="140"/>
        <v>907200.00000000012</v>
      </c>
      <c r="X1892" s="6"/>
      <c r="Y1892" s="6">
        <v>2016</v>
      </c>
      <c r="Z1892" s="42"/>
    </row>
    <row r="1893" spans="1:26" ht="51" x14ac:dyDescent="0.2">
      <c r="A1893" s="6" t="s">
        <v>7787</v>
      </c>
      <c r="B1893" s="5" t="s">
        <v>32</v>
      </c>
      <c r="C1893" s="5" t="s">
        <v>5790</v>
      </c>
      <c r="D1893" s="5" t="s">
        <v>2304</v>
      </c>
      <c r="E1893" s="5" t="s">
        <v>7788</v>
      </c>
      <c r="F1893" s="5" t="s">
        <v>5792</v>
      </c>
      <c r="G1893" s="5" t="s">
        <v>7789</v>
      </c>
      <c r="H1893" s="5" t="s">
        <v>7790</v>
      </c>
      <c r="I1893" s="6" t="s">
        <v>47</v>
      </c>
      <c r="J1893" s="6">
        <v>0</v>
      </c>
      <c r="K1893" s="6">
        <v>430000000</v>
      </c>
      <c r="L1893" s="5" t="s">
        <v>40</v>
      </c>
      <c r="M1893" s="6" t="s">
        <v>41</v>
      </c>
      <c r="N1893" s="6" t="s">
        <v>73</v>
      </c>
      <c r="O1893" s="6" t="s">
        <v>43</v>
      </c>
      <c r="P1893" s="6" t="s">
        <v>84</v>
      </c>
      <c r="Q1893" s="6" t="s">
        <v>51</v>
      </c>
      <c r="R1893" s="6" t="s">
        <v>75</v>
      </c>
      <c r="S1893" s="6" t="s">
        <v>76</v>
      </c>
      <c r="T1893" s="41">
        <v>5</v>
      </c>
      <c r="U1893" s="41">
        <v>4946724</v>
      </c>
      <c r="V1893" s="41"/>
      <c r="W1893" s="41"/>
      <c r="X1893" s="6"/>
      <c r="Y1893" s="6">
        <v>2016</v>
      </c>
      <c r="Z1893" s="5"/>
    </row>
    <row r="1894" spans="1:26" ht="51" x14ac:dyDescent="0.2">
      <c r="A1894" s="6" t="s">
        <v>7791</v>
      </c>
      <c r="B1894" s="5" t="s">
        <v>32</v>
      </c>
      <c r="C1894" s="5" t="s">
        <v>5790</v>
      </c>
      <c r="D1894" s="5" t="s">
        <v>2304</v>
      </c>
      <c r="E1894" s="5" t="s">
        <v>7788</v>
      </c>
      <c r="F1894" s="5" t="s">
        <v>5792</v>
      </c>
      <c r="G1894" s="5" t="s">
        <v>7789</v>
      </c>
      <c r="H1894" s="5" t="s">
        <v>7790</v>
      </c>
      <c r="I1894" s="6" t="s">
        <v>47</v>
      </c>
      <c r="J1894" s="6">
        <v>0</v>
      </c>
      <c r="K1894" s="6">
        <v>430000000</v>
      </c>
      <c r="L1894" s="5" t="s">
        <v>40</v>
      </c>
      <c r="M1894" s="6" t="s">
        <v>591</v>
      </c>
      <c r="N1894" s="6" t="s">
        <v>73</v>
      </c>
      <c r="O1894" s="6" t="s">
        <v>43</v>
      </c>
      <c r="P1894" s="6" t="s">
        <v>84</v>
      </c>
      <c r="Q1894" s="6" t="s">
        <v>51</v>
      </c>
      <c r="R1894" s="6" t="s">
        <v>75</v>
      </c>
      <c r="S1894" s="6" t="s">
        <v>76</v>
      </c>
      <c r="T1894" s="41">
        <v>3</v>
      </c>
      <c r="U1894" s="41">
        <v>4946724</v>
      </c>
      <c r="V1894" s="41">
        <f>T1894*U1894</f>
        <v>14840172</v>
      </c>
      <c r="W1894" s="41">
        <f>V1894*1.12</f>
        <v>16620992.640000002</v>
      </c>
      <c r="X1894" s="6"/>
      <c r="Y1894" s="6">
        <v>2016</v>
      </c>
      <c r="Z1894" s="6" t="s">
        <v>1578</v>
      </c>
    </row>
    <row r="1895" spans="1:26" s="46" customFormat="1" ht="51" x14ac:dyDescent="0.2">
      <c r="A1895" s="6" t="s">
        <v>7792</v>
      </c>
      <c r="B1895" s="5" t="s">
        <v>32</v>
      </c>
      <c r="C1895" s="5" t="s">
        <v>5790</v>
      </c>
      <c r="D1895" s="5" t="s">
        <v>2304</v>
      </c>
      <c r="E1895" s="5" t="s">
        <v>7788</v>
      </c>
      <c r="F1895" s="5" t="s">
        <v>5792</v>
      </c>
      <c r="G1895" s="5" t="s">
        <v>7793</v>
      </c>
      <c r="H1895" s="5" t="s">
        <v>7794</v>
      </c>
      <c r="I1895" s="6" t="s">
        <v>47</v>
      </c>
      <c r="J1895" s="6">
        <v>0</v>
      </c>
      <c r="K1895" s="6">
        <v>430000000</v>
      </c>
      <c r="L1895" s="5" t="s">
        <v>40</v>
      </c>
      <c r="M1895" s="6" t="s">
        <v>41</v>
      </c>
      <c r="N1895" s="6" t="s">
        <v>73</v>
      </c>
      <c r="O1895" s="6" t="s">
        <v>43</v>
      </c>
      <c r="P1895" s="6" t="s">
        <v>84</v>
      </c>
      <c r="Q1895" s="6" t="s">
        <v>51</v>
      </c>
      <c r="R1895" s="6" t="s">
        <v>75</v>
      </c>
      <c r="S1895" s="6" t="s">
        <v>76</v>
      </c>
      <c r="T1895" s="41">
        <v>5</v>
      </c>
      <c r="U1895" s="41">
        <v>4816562.4000000004</v>
      </c>
      <c r="V1895" s="41"/>
      <c r="W1895" s="41"/>
      <c r="X1895" s="6"/>
      <c r="Y1895" s="6">
        <v>2016</v>
      </c>
      <c r="Z1895" s="5"/>
    </row>
    <row r="1896" spans="1:26" ht="51" x14ac:dyDescent="0.2">
      <c r="A1896" s="6" t="s">
        <v>7795</v>
      </c>
      <c r="B1896" s="5" t="s">
        <v>32</v>
      </c>
      <c r="C1896" s="5" t="s">
        <v>5790</v>
      </c>
      <c r="D1896" s="5" t="s">
        <v>2304</v>
      </c>
      <c r="E1896" s="5" t="s">
        <v>7788</v>
      </c>
      <c r="F1896" s="5" t="s">
        <v>5792</v>
      </c>
      <c r="G1896" s="5" t="s">
        <v>7793</v>
      </c>
      <c r="H1896" s="5" t="s">
        <v>7794</v>
      </c>
      <c r="I1896" s="6" t="s">
        <v>47</v>
      </c>
      <c r="J1896" s="6">
        <v>0</v>
      </c>
      <c r="K1896" s="6">
        <v>430000000</v>
      </c>
      <c r="L1896" s="5" t="s">
        <v>40</v>
      </c>
      <c r="M1896" s="6" t="s">
        <v>591</v>
      </c>
      <c r="N1896" s="6" t="s">
        <v>73</v>
      </c>
      <c r="O1896" s="6" t="s">
        <v>43</v>
      </c>
      <c r="P1896" s="6" t="s">
        <v>84</v>
      </c>
      <c r="Q1896" s="6" t="s">
        <v>51</v>
      </c>
      <c r="R1896" s="6" t="s">
        <v>75</v>
      </c>
      <c r="S1896" s="6" t="s">
        <v>76</v>
      </c>
      <c r="T1896" s="41">
        <v>3</v>
      </c>
      <c r="U1896" s="41">
        <v>4816562.4000000004</v>
      </c>
      <c r="V1896" s="41">
        <f>T1896*U1896</f>
        <v>14449687.200000001</v>
      </c>
      <c r="W1896" s="41">
        <f>V1896*1.12</f>
        <v>16183649.664000003</v>
      </c>
      <c r="X1896" s="6"/>
      <c r="Y1896" s="6">
        <v>2016</v>
      </c>
      <c r="Z1896" s="6" t="s">
        <v>592</v>
      </c>
    </row>
    <row r="1897" spans="1:26" ht="51" x14ac:dyDescent="0.2">
      <c r="A1897" s="6" t="s">
        <v>7796</v>
      </c>
      <c r="B1897" s="5" t="s">
        <v>32</v>
      </c>
      <c r="C1897" s="5" t="s">
        <v>5790</v>
      </c>
      <c r="D1897" s="5" t="s">
        <v>2304</v>
      </c>
      <c r="E1897" s="5" t="s">
        <v>7788</v>
      </c>
      <c r="F1897" s="5" t="s">
        <v>5792</v>
      </c>
      <c r="G1897" s="5" t="s">
        <v>7797</v>
      </c>
      <c r="H1897" s="5" t="s">
        <v>7798</v>
      </c>
      <c r="I1897" s="6" t="s">
        <v>47</v>
      </c>
      <c r="J1897" s="6">
        <v>0</v>
      </c>
      <c r="K1897" s="6">
        <v>430000000</v>
      </c>
      <c r="L1897" s="5" t="s">
        <v>40</v>
      </c>
      <c r="M1897" s="6" t="s">
        <v>41</v>
      </c>
      <c r="N1897" s="6" t="s">
        <v>73</v>
      </c>
      <c r="O1897" s="6" t="s">
        <v>43</v>
      </c>
      <c r="P1897" s="6" t="s">
        <v>84</v>
      </c>
      <c r="Q1897" s="6" t="s">
        <v>51</v>
      </c>
      <c r="R1897" s="6" t="s">
        <v>75</v>
      </c>
      <c r="S1897" s="6" t="s">
        <v>76</v>
      </c>
      <c r="T1897" s="41">
        <v>2</v>
      </c>
      <c r="U1897" s="41">
        <v>5067758.4000000004</v>
      </c>
      <c r="V1897" s="41"/>
      <c r="W1897" s="41"/>
      <c r="X1897" s="6"/>
      <c r="Y1897" s="6">
        <v>2016</v>
      </c>
      <c r="Z1897" s="42"/>
    </row>
    <row r="1898" spans="1:26" ht="51" x14ac:dyDescent="0.2">
      <c r="A1898" s="6" t="s">
        <v>7799</v>
      </c>
      <c r="B1898" s="5" t="s">
        <v>32</v>
      </c>
      <c r="C1898" s="5" t="s">
        <v>5790</v>
      </c>
      <c r="D1898" s="5" t="s">
        <v>2304</v>
      </c>
      <c r="E1898" s="5" t="s">
        <v>7788</v>
      </c>
      <c r="F1898" s="5" t="s">
        <v>5792</v>
      </c>
      <c r="G1898" s="5" t="s">
        <v>7797</v>
      </c>
      <c r="H1898" s="5" t="s">
        <v>7798</v>
      </c>
      <c r="I1898" s="6" t="s">
        <v>47</v>
      </c>
      <c r="J1898" s="6">
        <v>0</v>
      </c>
      <c r="K1898" s="6">
        <v>430000000</v>
      </c>
      <c r="L1898" s="5" t="s">
        <v>40</v>
      </c>
      <c r="M1898" s="6" t="s">
        <v>685</v>
      </c>
      <c r="N1898" s="6" t="s">
        <v>73</v>
      </c>
      <c r="O1898" s="6" t="s">
        <v>43</v>
      </c>
      <c r="P1898" s="6" t="s">
        <v>84</v>
      </c>
      <c r="Q1898" s="6" t="s">
        <v>51</v>
      </c>
      <c r="R1898" s="6" t="s">
        <v>75</v>
      </c>
      <c r="S1898" s="6" t="s">
        <v>76</v>
      </c>
      <c r="T1898" s="41">
        <v>2</v>
      </c>
      <c r="U1898" s="41">
        <v>5067758.4000000004</v>
      </c>
      <c r="V1898" s="41">
        <f>T1898*U1898</f>
        <v>10135516.800000001</v>
      </c>
      <c r="W1898" s="41">
        <f>V1898*1.12</f>
        <v>11351778.816000002</v>
      </c>
      <c r="X1898" s="6"/>
      <c r="Y1898" s="6">
        <v>2016</v>
      </c>
      <c r="Z1898" s="6" t="s">
        <v>686</v>
      </c>
    </row>
    <row r="1899" spans="1:26" ht="51" x14ac:dyDescent="0.2">
      <c r="A1899" s="6" t="s">
        <v>7800</v>
      </c>
      <c r="B1899" s="5" t="s">
        <v>32</v>
      </c>
      <c r="C1899" s="5" t="s">
        <v>5790</v>
      </c>
      <c r="D1899" s="5" t="s">
        <v>2304</v>
      </c>
      <c r="E1899" s="5" t="s">
        <v>7788</v>
      </c>
      <c r="F1899" s="5" t="s">
        <v>5792</v>
      </c>
      <c r="G1899" s="5" t="s">
        <v>7801</v>
      </c>
      <c r="H1899" s="5" t="s">
        <v>7802</v>
      </c>
      <c r="I1899" s="6" t="s">
        <v>47</v>
      </c>
      <c r="J1899" s="6">
        <v>0</v>
      </c>
      <c r="K1899" s="6">
        <v>430000000</v>
      </c>
      <c r="L1899" s="5" t="s">
        <v>40</v>
      </c>
      <c r="M1899" s="6" t="s">
        <v>41</v>
      </c>
      <c r="N1899" s="6" t="s">
        <v>73</v>
      </c>
      <c r="O1899" s="6" t="s">
        <v>43</v>
      </c>
      <c r="P1899" s="6" t="s">
        <v>84</v>
      </c>
      <c r="Q1899" s="6" t="s">
        <v>51</v>
      </c>
      <c r="R1899" s="6" t="s">
        <v>75</v>
      </c>
      <c r="S1899" s="6" t="s">
        <v>76</v>
      </c>
      <c r="T1899" s="41">
        <v>2</v>
      </c>
      <c r="U1899" s="41">
        <v>3261100.6</v>
      </c>
      <c r="V1899" s="41"/>
      <c r="W1899" s="41"/>
      <c r="X1899" s="6"/>
      <c r="Y1899" s="6">
        <v>2016</v>
      </c>
      <c r="Z1899" s="42"/>
    </row>
    <row r="1900" spans="1:26" ht="51" x14ac:dyDescent="0.2">
      <c r="A1900" s="6" t="s">
        <v>7803</v>
      </c>
      <c r="B1900" s="5" t="s">
        <v>32</v>
      </c>
      <c r="C1900" s="5" t="s">
        <v>5790</v>
      </c>
      <c r="D1900" s="5" t="s">
        <v>2304</v>
      </c>
      <c r="E1900" s="5" t="s">
        <v>7788</v>
      </c>
      <c r="F1900" s="5" t="s">
        <v>5792</v>
      </c>
      <c r="G1900" s="5" t="s">
        <v>7801</v>
      </c>
      <c r="H1900" s="5" t="s">
        <v>7802</v>
      </c>
      <c r="I1900" s="6" t="s">
        <v>47</v>
      </c>
      <c r="J1900" s="6">
        <v>0</v>
      </c>
      <c r="K1900" s="6">
        <v>430000000</v>
      </c>
      <c r="L1900" s="5" t="s">
        <v>40</v>
      </c>
      <c r="M1900" s="6" t="s">
        <v>685</v>
      </c>
      <c r="N1900" s="6" t="s">
        <v>73</v>
      </c>
      <c r="O1900" s="6" t="s">
        <v>43</v>
      </c>
      <c r="P1900" s="6" t="s">
        <v>84</v>
      </c>
      <c r="Q1900" s="6" t="s">
        <v>51</v>
      </c>
      <c r="R1900" s="6" t="s">
        <v>75</v>
      </c>
      <c r="S1900" s="6" t="s">
        <v>76</v>
      </c>
      <c r="T1900" s="41">
        <v>2</v>
      </c>
      <c r="U1900" s="41">
        <v>3261100.6</v>
      </c>
      <c r="V1900" s="41">
        <f t="shared" ref="V1900:V1908" si="141">T1900*U1900</f>
        <v>6522201.2000000002</v>
      </c>
      <c r="W1900" s="41">
        <f t="shared" ref="W1900:W1908" si="142">V1900*1.12</f>
        <v>7304865.3440000005</v>
      </c>
      <c r="X1900" s="6"/>
      <c r="Y1900" s="6">
        <v>2016</v>
      </c>
      <c r="Z1900" s="6" t="s">
        <v>686</v>
      </c>
    </row>
    <row r="1901" spans="1:26" ht="51" x14ac:dyDescent="0.2">
      <c r="A1901" s="6" t="s">
        <v>7804</v>
      </c>
      <c r="B1901" s="5" t="s">
        <v>32</v>
      </c>
      <c r="C1901" s="5" t="s">
        <v>5983</v>
      </c>
      <c r="D1901" s="5" t="s">
        <v>5984</v>
      </c>
      <c r="E1901" s="5" t="s">
        <v>7805</v>
      </c>
      <c r="F1901" s="5" t="s">
        <v>5986</v>
      </c>
      <c r="G1901" s="5" t="s">
        <v>7806</v>
      </c>
      <c r="H1901" s="5" t="s">
        <v>7807</v>
      </c>
      <c r="I1901" s="6" t="s">
        <v>47</v>
      </c>
      <c r="J1901" s="6">
        <v>0</v>
      </c>
      <c r="K1901" s="6">
        <v>430000000</v>
      </c>
      <c r="L1901" s="5" t="s">
        <v>40</v>
      </c>
      <c r="M1901" s="6" t="s">
        <v>41</v>
      </c>
      <c r="N1901" s="6" t="s">
        <v>73</v>
      </c>
      <c r="O1901" s="6" t="s">
        <v>43</v>
      </c>
      <c r="P1901" s="6" t="s">
        <v>84</v>
      </c>
      <c r="Q1901" s="6" t="s">
        <v>51</v>
      </c>
      <c r="R1901" s="6" t="s">
        <v>96</v>
      </c>
      <c r="S1901" s="6" t="s">
        <v>97</v>
      </c>
      <c r="T1901" s="41">
        <v>2</v>
      </c>
      <c r="U1901" s="41">
        <v>134055</v>
      </c>
      <c r="V1901" s="41">
        <f t="shared" si="141"/>
        <v>268110</v>
      </c>
      <c r="W1901" s="41">
        <f t="shared" si="142"/>
        <v>300283.2</v>
      </c>
      <c r="X1901" s="6"/>
      <c r="Y1901" s="6">
        <v>2016</v>
      </c>
      <c r="Z1901" s="42"/>
    </row>
    <row r="1902" spans="1:26" ht="51" x14ac:dyDescent="0.2">
      <c r="A1902" s="6" t="s">
        <v>7808</v>
      </c>
      <c r="B1902" s="5" t="s">
        <v>32</v>
      </c>
      <c r="C1902" s="5" t="s">
        <v>2303</v>
      </c>
      <c r="D1902" s="5" t="s">
        <v>2304</v>
      </c>
      <c r="E1902" s="5" t="s">
        <v>2305</v>
      </c>
      <c r="F1902" s="5" t="s">
        <v>2306</v>
      </c>
      <c r="G1902" s="5" t="s">
        <v>7809</v>
      </c>
      <c r="H1902" s="5" t="s">
        <v>7810</v>
      </c>
      <c r="I1902" s="6" t="s">
        <v>47</v>
      </c>
      <c r="J1902" s="6">
        <v>0</v>
      </c>
      <c r="K1902" s="6">
        <v>430000000</v>
      </c>
      <c r="L1902" s="5" t="s">
        <v>40</v>
      </c>
      <c r="M1902" s="6" t="s">
        <v>41</v>
      </c>
      <c r="N1902" s="6" t="s">
        <v>73</v>
      </c>
      <c r="O1902" s="6" t="s">
        <v>43</v>
      </c>
      <c r="P1902" s="6" t="s">
        <v>84</v>
      </c>
      <c r="Q1902" s="6" t="s">
        <v>51</v>
      </c>
      <c r="R1902" s="6" t="s">
        <v>96</v>
      </c>
      <c r="S1902" s="6" t="s">
        <v>97</v>
      </c>
      <c r="T1902" s="41">
        <v>1</v>
      </c>
      <c r="U1902" s="41">
        <v>810000</v>
      </c>
      <c r="V1902" s="41">
        <f t="shared" si="141"/>
        <v>810000</v>
      </c>
      <c r="W1902" s="41">
        <f t="shared" si="142"/>
        <v>907200.00000000012</v>
      </c>
      <c r="X1902" s="6"/>
      <c r="Y1902" s="6">
        <v>2016</v>
      </c>
      <c r="Z1902" s="42"/>
    </row>
    <row r="1903" spans="1:26" ht="51" x14ac:dyDescent="0.2">
      <c r="A1903" s="6" t="s">
        <v>7811</v>
      </c>
      <c r="B1903" s="5" t="s">
        <v>32</v>
      </c>
      <c r="C1903" s="5" t="s">
        <v>2944</v>
      </c>
      <c r="D1903" s="5" t="s">
        <v>7812</v>
      </c>
      <c r="E1903" s="5" t="s">
        <v>7813</v>
      </c>
      <c r="F1903" s="5" t="s">
        <v>6012</v>
      </c>
      <c r="G1903" s="5" t="s">
        <v>6012</v>
      </c>
      <c r="H1903" s="5" t="s">
        <v>7814</v>
      </c>
      <c r="I1903" s="6" t="s">
        <v>47</v>
      </c>
      <c r="J1903" s="6">
        <v>0</v>
      </c>
      <c r="K1903" s="6">
        <v>430000000</v>
      </c>
      <c r="L1903" s="5" t="s">
        <v>40</v>
      </c>
      <c r="M1903" s="6" t="s">
        <v>41</v>
      </c>
      <c r="N1903" s="6" t="s">
        <v>73</v>
      </c>
      <c r="O1903" s="6" t="s">
        <v>43</v>
      </c>
      <c r="P1903" s="6" t="s">
        <v>84</v>
      </c>
      <c r="Q1903" s="6" t="s">
        <v>51</v>
      </c>
      <c r="R1903" s="6" t="s">
        <v>96</v>
      </c>
      <c r="S1903" s="6" t="s">
        <v>97</v>
      </c>
      <c r="T1903" s="41">
        <v>8</v>
      </c>
      <c r="U1903" s="41">
        <v>1350</v>
      </c>
      <c r="V1903" s="41">
        <f t="shared" si="141"/>
        <v>10800</v>
      </c>
      <c r="W1903" s="41">
        <f t="shared" si="142"/>
        <v>12096.000000000002</v>
      </c>
      <c r="X1903" s="6"/>
      <c r="Y1903" s="6">
        <v>2016</v>
      </c>
      <c r="Z1903" s="42"/>
    </row>
    <row r="1904" spans="1:26" ht="51" x14ac:dyDescent="0.2">
      <c r="A1904" s="6" t="s">
        <v>7815</v>
      </c>
      <c r="B1904" s="5" t="s">
        <v>32</v>
      </c>
      <c r="C1904" s="5" t="s">
        <v>7314</v>
      </c>
      <c r="D1904" s="5" t="s">
        <v>7816</v>
      </c>
      <c r="E1904" s="5" t="s">
        <v>7817</v>
      </c>
      <c r="F1904" s="5" t="s">
        <v>7317</v>
      </c>
      <c r="G1904" s="5" t="s">
        <v>7818</v>
      </c>
      <c r="H1904" s="5" t="s">
        <v>7819</v>
      </c>
      <c r="I1904" s="6" t="s">
        <v>47</v>
      </c>
      <c r="J1904" s="6">
        <v>0</v>
      </c>
      <c r="K1904" s="6">
        <v>430000000</v>
      </c>
      <c r="L1904" s="5" t="s">
        <v>40</v>
      </c>
      <c r="M1904" s="6" t="s">
        <v>41</v>
      </c>
      <c r="N1904" s="6" t="s">
        <v>73</v>
      </c>
      <c r="O1904" s="6" t="s">
        <v>43</v>
      </c>
      <c r="P1904" s="6" t="s">
        <v>84</v>
      </c>
      <c r="Q1904" s="6" t="s">
        <v>51</v>
      </c>
      <c r="R1904" s="6" t="s">
        <v>96</v>
      </c>
      <c r="S1904" s="6" t="s">
        <v>97</v>
      </c>
      <c r="T1904" s="41">
        <v>10</v>
      </c>
      <c r="U1904" s="41">
        <v>216000</v>
      </c>
      <c r="V1904" s="41">
        <f t="shared" si="141"/>
        <v>2160000</v>
      </c>
      <c r="W1904" s="41">
        <f t="shared" si="142"/>
        <v>2419200</v>
      </c>
      <c r="X1904" s="6"/>
      <c r="Y1904" s="6">
        <v>2016</v>
      </c>
      <c r="Z1904" s="42"/>
    </row>
    <row r="1905" spans="1:26" ht="51" x14ac:dyDescent="0.2">
      <c r="A1905" s="6" t="s">
        <v>7820</v>
      </c>
      <c r="B1905" s="5" t="s">
        <v>32</v>
      </c>
      <c r="C1905" s="5" t="s">
        <v>4690</v>
      </c>
      <c r="D1905" s="5" t="s">
        <v>4691</v>
      </c>
      <c r="E1905" s="5" t="s">
        <v>7821</v>
      </c>
      <c r="F1905" s="5" t="s">
        <v>4693</v>
      </c>
      <c r="G1905" s="5" t="s">
        <v>7822</v>
      </c>
      <c r="H1905" s="5" t="s">
        <v>7823</v>
      </c>
      <c r="I1905" s="6" t="s">
        <v>47</v>
      </c>
      <c r="J1905" s="6">
        <v>70</v>
      </c>
      <c r="K1905" s="6">
        <v>430000000</v>
      </c>
      <c r="L1905" s="5" t="s">
        <v>40</v>
      </c>
      <c r="M1905" s="6" t="s">
        <v>41</v>
      </c>
      <c r="N1905" s="6" t="s">
        <v>73</v>
      </c>
      <c r="O1905" s="6" t="s">
        <v>43</v>
      </c>
      <c r="P1905" s="6" t="s">
        <v>84</v>
      </c>
      <c r="Q1905" s="6" t="s">
        <v>45</v>
      </c>
      <c r="R1905" s="6" t="s">
        <v>1788</v>
      </c>
      <c r="S1905" s="6" t="s">
        <v>1789</v>
      </c>
      <c r="T1905" s="41">
        <v>20.7</v>
      </c>
      <c r="U1905" s="41">
        <v>1547059.5</v>
      </c>
      <c r="V1905" s="41">
        <f t="shared" si="141"/>
        <v>32024131.649999999</v>
      </c>
      <c r="W1905" s="41">
        <f t="shared" si="142"/>
        <v>35867027.447999999</v>
      </c>
      <c r="X1905" s="6" t="s">
        <v>47</v>
      </c>
      <c r="Y1905" s="6">
        <v>2016</v>
      </c>
      <c r="Z1905" s="42"/>
    </row>
    <row r="1906" spans="1:26" ht="51" x14ac:dyDescent="0.2">
      <c r="A1906" s="6" t="s">
        <v>7824</v>
      </c>
      <c r="B1906" s="5" t="s">
        <v>32</v>
      </c>
      <c r="C1906" s="5" t="s">
        <v>7825</v>
      </c>
      <c r="D1906" s="12" t="s">
        <v>2337</v>
      </c>
      <c r="E1906" s="5" t="s">
        <v>2338</v>
      </c>
      <c r="F1906" s="12" t="s">
        <v>7826</v>
      </c>
      <c r="G1906" s="5" t="s">
        <v>7827</v>
      </c>
      <c r="H1906" s="5" t="s">
        <v>7828</v>
      </c>
      <c r="I1906" s="6" t="s">
        <v>60</v>
      </c>
      <c r="J1906" s="6">
        <v>0</v>
      </c>
      <c r="K1906" s="6">
        <v>430000000</v>
      </c>
      <c r="L1906" s="5" t="s">
        <v>40</v>
      </c>
      <c r="M1906" s="6" t="s">
        <v>41</v>
      </c>
      <c r="N1906" s="6" t="s">
        <v>73</v>
      </c>
      <c r="O1906" s="6" t="s">
        <v>43</v>
      </c>
      <c r="P1906" s="6" t="s">
        <v>84</v>
      </c>
      <c r="Q1906" s="6" t="s">
        <v>51</v>
      </c>
      <c r="R1906" s="6" t="s">
        <v>96</v>
      </c>
      <c r="S1906" s="6" t="s">
        <v>97</v>
      </c>
      <c r="T1906" s="41">
        <v>12</v>
      </c>
      <c r="U1906" s="41">
        <v>270000</v>
      </c>
      <c r="V1906" s="41">
        <f t="shared" si="141"/>
        <v>3240000</v>
      </c>
      <c r="W1906" s="41">
        <f t="shared" si="142"/>
        <v>3628800.0000000005</v>
      </c>
      <c r="X1906" s="6"/>
      <c r="Y1906" s="6">
        <v>2016</v>
      </c>
      <c r="Z1906" s="42"/>
    </row>
    <row r="1907" spans="1:26" ht="51" x14ac:dyDescent="0.2">
      <c r="A1907" s="6" t="s">
        <v>7829</v>
      </c>
      <c r="B1907" s="5" t="s">
        <v>32</v>
      </c>
      <c r="C1907" s="5" t="s">
        <v>7825</v>
      </c>
      <c r="D1907" s="12" t="s">
        <v>2337</v>
      </c>
      <c r="E1907" s="5" t="s">
        <v>2338</v>
      </c>
      <c r="F1907" s="12" t="s">
        <v>7826</v>
      </c>
      <c r="G1907" s="5" t="s">
        <v>7830</v>
      </c>
      <c r="H1907" s="5" t="s">
        <v>7831</v>
      </c>
      <c r="I1907" s="6" t="s">
        <v>60</v>
      </c>
      <c r="J1907" s="6">
        <v>0</v>
      </c>
      <c r="K1907" s="6">
        <v>430000000</v>
      </c>
      <c r="L1907" s="5" t="s">
        <v>40</v>
      </c>
      <c r="M1907" s="6" t="s">
        <v>41</v>
      </c>
      <c r="N1907" s="6" t="s">
        <v>73</v>
      </c>
      <c r="O1907" s="6" t="s">
        <v>43</v>
      </c>
      <c r="P1907" s="6" t="s">
        <v>84</v>
      </c>
      <c r="Q1907" s="6" t="s">
        <v>51</v>
      </c>
      <c r="R1907" s="6" t="s">
        <v>96</v>
      </c>
      <c r="S1907" s="6" t="s">
        <v>97</v>
      </c>
      <c r="T1907" s="41">
        <v>6</v>
      </c>
      <c r="U1907" s="41">
        <v>310500</v>
      </c>
      <c r="V1907" s="41">
        <f t="shared" si="141"/>
        <v>1863000</v>
      </c>
      <c r="W1907" s="41">
        <f t="shared" si="142"/>
        <v>2086560.0000000002</v>
      </c>
      <c r="X1907" s="6"/>
      <c r="Y1907" s="6">
        <v>2016</v>
      </c>
      <c r="Z1907" s="42"/>
    </row>
    <row r="1908" spans="1:26" ht="51" x14ac:dyDescent="0.2">
      <c r="A1908" s="6" t="s">
        <v>7832</v>
      </c>
      <c r="B1908" s="5" t="s">
        <v>32</v>
      </c>
      <c r="C1908" s="5" t="s">
        <v>5140</v>
      </c>
      <c r="D1908" s="5" t="s">
        <v>2154</v>
      </c>
      <c r="E1908" s="5" t="s">
        <v>5863</v>
      </c>
      <c r="F1908" s="5" t="s">
        <v>5142</v>
      </c>
      <c r="G1908" s="5" t="s">
        <v>7833</v>
      </c>
      <c r="H1908" s="5" t="s">
        <v>7834</v>
      </c>
      <c r="I1908" s="6" t="s">
        <v>47</v>
      </c>
      <c r="J1908" s="6">
        <v>0</v>
      </c>
      <c r="K1908" s="6">
        <v>430000000</v>
      </c>
      <c r="L1908" s="5" t="s">
        <v>40</v>
      </c>
      <c r="M1908" s="6" t="s">
        <v>41</v>
      </c>
      <c r="N1908" s="6" t="s">
        <v>73</v>
      </c>
      <c r="O1908" s="6" t="s">
        <v>43</v>
      </c>
      <c r="P1908" s="6" t="s">
        <v>84</v>
      </c>
      <c r="Q1908" s="6" t="s">
        <v>51</v>
      </c>
      <c r="R1908" s="6" t="s">
        <v>96</v>
      </c>
      <c r="S1908" s="6" t="s">
        <v>97</v>
      </c>
      <c r="T1908" s="41">
        <v>10</v>
      </c>
      <c r="U1908" s="41">
        <v>81000</v>
      </c>
      <c r="V1908" s="41">
        <f t="shared" si="141"/>
        <v>810000</v>
      </c>
      <c r="W1908" s="41">
        <f t="shared" si="142"/>
        <v>907200.00000000012</v>
      </c>
      <c r="X1908" s="6"/>
      <c r="Y1908" s="6">
        <v>2016</v>
      </c>
      <c r="Z1908" s="42"/>
    </row>
    <row r="1909" spans="1:26" ht="51" x14ac:dyDescent="0.2">
      <c r="A1909" s="6" t="s">
        <v>7835</v>
      </c>
      <c r="B1909" s="5" t="s">
        <v>32</v>
      </c>
      <c r="C1909" s="5" t="s">
        <v>7836</v>
      </c>
      <c r="D1909" s="5" t="s">
        <v>1094</v>
      </c>
      <c r="E1909" s="5" t="s">
        <v>7837</v>
      </c>
      <c r="F1909" s="5" t="s">
        <v>7838</v>
      </c>
      <c r="G1909" s="5" t="s">
        <v>7839</v>
      </c>
      <c r="H1909" s="5" t="s">
        <v>7840</v>
      </c>
      <c r="I1909" s="6" t="s">
        <v>47</v>
      </c>
      <c r="J1909" s="6">
        <v>80</v>
      </c>
      <c r="K1909" s="6">
        <v>430000000</v>
      </c>
      <c r="L1909" s="5" t="s">
        <v>40</v>
      </c>
      <c r="M1909" s="6" t="s">
        <v>41</v>
      </c>
      <c r="N1909" s="6" t="s">
        <v>73</v>
      </c>
      <c r="O1909" s="6" t="s">
        <v>43</v>
      </c>
      <c r="P1909" s="6" t="s">
        <v>84</v>
      </c>
      <c r="Q1909" s="6" t="s">
        <v>45</v>
      </c>
      <c r="R1909" s="6" t="s">
        <v>96</v>
      </c>
      <c r="S1909" s="6" t="s">
        <v>97</v>
      </c>
      <c r="T1909" s="41">
        <v>2</v>
      </c>
      <c r="U1909" s="41">
        <v>2700000</v>
      </c>
      <c r="V1909" s="41"/>
      <c r="W1909" s="41"/>
      <c r="X1909" s="6" t="s">
        <v>47</v>
      </c>
      <c r="Y1909" s="6">
        <v>2016</v>
      </c>
      <c r="Z1909" s="6" t="s">
        <v>1629</v>
      </c>
    </row>
    <row r="1910" spans="1:26" ht="51" x14ac:dyDescent="0.2">
      <c r="A1910" s="6" t="s">
        <v>7841</v>
      </c>
      <c r="B1910" s="5" t="s">
        <v>32</v>
      </c>
      <c r="C1910" s="5" t="s">
        <v>7842</v>
      </c>
      <c r="D1910" s="5" t="s">
        <v>679</v>
      </c>
      <c r="E1910" s="5" t="s">
        <v>680</v>
      </c>
      <c r="F1910" s="5" t="s">
        <v>7843</v>
      </c>
      <c r="G1910" s="5" t="s">
        <v>7844</v>
      </c>
      <c r="H1910" s="5" t="s">
        <v>7845</v>
      </c>
      <c r="I1910" s="6" t="s">
        <v>60</v>
      </c>
      <c r="J1910" s="6">
        <v>0</v>
      </c>
      <c r="K1910" s="6">
        <v>430000000</v>
      </c>
      <c r="L1910" s="5" t="s">
        <v>40</v>
      </c>
      <c r="M1910" s="6" t="s">
        <v>94</v>
      </c>
      <c r="N1910" s="6" t="s">
        <v>73</v>
      </c>
      <c r="O1910" s="6" t="s">
        <v>43</v>
      </c>
      <c r="P1910" s="6" t="s">
        <v>84</v>
      </c>
      <c r="Q1910" s="6" t="s">
        <v>51</v>
      </c>
      <c r="R1910" s="6" t="s">
        <v>85</v>
      </c>
      <c r="S1910" s="6" t="s">
        <v>86</v>
      </c>
      <c r="T1910" s="41">
        <v>1000</v>
      </c>
      <c r="U1910" s="41">
        <v>3100</v>
      </c>
      <c r="V1910" s="41"/>
      <c r="W1910" s="41"/>
      <c r="X1910" s="6"/>
      <c r="Y1910" s="6">
        <v>2016</v>
      </c>
      <c r="Z1910" s="6"/>
    </row>
    <row r="1911" spans="1:26" ht="51" x14ac:dyDescent="0.2">
      <c r="A1911" s="6" t="s">
        <v>7846</v>
      </c>
      <c r="B1911" s="5" t="s">
        <v>32</v>
      </c>
      <c r="C1911" s="5" t="s">
        <v>7842</v>
      </c>
      <c r="D1911" s="5" t="s">
        <v>679</v>
      </c>
      <c r="E1911" s="5" t="s">
        <v>680</v>
      </c>
      <c r="F1911" s="5" t="s">
        <v>7843</v>
      </c>
      <c r="G1911" s="5" t="s">
        <v>7844</v>
      </c>
      <c r="H1911" s="5" t="s">
        <v>7845</v>
      </c>
      <c r="I1911" s="6" t="s">
        <v>60</v>
      </c>
      <c r="J1911" s="6">
        <v>0</v>
      </c>
      <c r="K1911" s="6">
        <v>430000000</v>
      </c>
      <c r="L1911" s="5" t="s">
        <v>40</v>
      </c>
      <c r="M1911" s="6" t="s">
        <v>685</v>
      </c>
      <c r="N1911" s="6" t="s">
        <v>73</v>
      </c>
      <c r="O1911" s="6" t="s">
        <v>43</v>
      </c>
      <c r="P1911" s="6" t="s">
        <v>84</v>
      </c>
      <c r="Q1911" s="6" t="s">
        <v>51</v>
      </c>
      <c r="R1911" s="6" t="s">
        <v>85</v>
      </c>
      <c r="S1911" s="6" t="s">
        <v>86</v>
      </c>
      <c r="T1911" s="41">
        <v>1000</v>
      </c>
      <c r="U1911" s="41">
        <v>3100</v>
      </c>
      <c r="V1911" s="41">
        <f t="shared" ref="V1911:V1924" si="143">T1911*U1911</f>
        <v>3100000</v>
      </c>
      <c r="W1911" s="41">
        <f t="shared" ref="W1911:W1924" si="144">V1911*1.12</f>
        <v>3472000.0000000005</v>
      </c>
      <c r="X1911" s="6"/>
      <c r="Y1911" s="6">
        <v>2016</v>
      </c>
      <c r="Z1911" s="6" t="s">
        <v>686</v>
      </c>
    </row>
    <row r="1912" spans="1:26" ht="51" x14ac:dyDescent="0.2">
      <c r="A1912" s="6" t="s">
        <v>7847</v>
      </c>
      <c r="B1912" s="5" t="s">
        <v>32</v>
      </c>
      <c r="C1912" s="5" t="s">
        <v>7848</v>
      </c>
      <c r="D1912" s="5" t="s">
        <v>6506</v>
      </c>
      <c r="E1912" s="5" t="s">
        <v>702</v>
      </c>
      <c r="F1912" s="5" t="s">
        <v>7849</v>
      </c>
      <c r="G1912" s="5" t="s">
        <v>7850</v>
      </c>
      <c r="H1912" s="5" t="s">
        <v>7851</v>
      </c>
      <c r="I1912" s="6" t="s">
        <v>47</v>
      </c>
      <c r="J1912" s="6">
        <v>0</v>
      </c>
      <c r="K1912" s="6">
        <v>430000000</v>
      </c>
      <c r="L1912" s="5" t="s">
        <v>40</v>
      </c>
      <c r="M1912" s="6" t="s">
        <v>94</v>
      </c>
      <c r="N1912" s="6" t="s">
        <v>73</v>
      </c>
      <c r="O1912" s="6" t="s">
        <v>43</v>
      </c>
      <c r="P1912" s="6" t="s">
        <v>74</v>
      </c>
      <c r="Q1912" s="6" t="s">
        <v>51</v>
      </c>
      <c r="R1912" s="6" t="s">
        <v>96</v>
      </c>
      <c r="S1912" s="6" t="s">
        <v>97</v>
      </c>
      <c r="T1912" s="41">
        <v>2</v>
      </c>
      <c r="U1912" s="41">
        <v>605000</v>
      </c>
      <c r="V1912" s="41">
        <f t="shared" si="143"/>
        <v>1210000</v>
      </c>
      <c r="W1912" s="41">
        <f t="shared" si="144"/>
        <v>1355200.0000000002</v>
      </c>
      <c r="X1912" s="6"/>
      <c r="Y1912" s="6">
        <v>2016</v>
      </c>
      <c r="Z1912" s="42"/>
    </row>
    <row r="1913" spans="1:26" ht="51" x14ac:dyDescent="0.2">
      <c r="A1913" s="6" t="s">
        <v>7852</v>
      </c>
      <c r="B1913" s="5" t="s">
        <v>32</v>
      </c>
      <c r="C1913" s="5" t="s">
        <v>134</v>
      </c>
      <c r="D1913" s="5" t="s">
        <v>135</v>
      </c>
      <c r="E1913" s="5" t="s">
        <v>7853</v>
      </c>
      <c r="F1913" s="5" t="s">
        <v>137</v>
      </c>
      <c r="G1913" s="5" t="s">
        <v>7854</v>
      </c>
      <c r="H1913" s="5" t="s">
        <v>7855</v>
      </c>
      <c r="I1913" s="6" t="s">
        <v>47</v>
      </c>
      <c r="J1913" s="6">
        <v>0</v>
      </c>
      <c r="K1913" s="6">
        <v>430000000</v>
      </c>
      <c r="L1913" s="5" t="s">
        <v>40</v>
      </c>
      <c r="M1913" s="6" t="s">
        <v>94</v>
      </c>
      <c r="N1913" s="6" t="s">
        <v>73</v>
      </c>
      <c r="O1913" s="6" t="s">
        <v>43</v>
      </c>
      <c r="P1913" s="6" t="s">
        <v>74</v>
      </c>
      <c r="Q1913" s="6" t="s">
        <v>51</v>
      </c>
      <c r="R1913" s="6" t="s">
        <v>96</v>
      </c>
      <c r="S1913" s="6" t="s">
        <v>97</v>
      </c>
      <c r="T1913" s="41">
        <v>23</v>
      </c>
      <c r="U1913" s="41">
        <v>74000</v>
      </c>
      <c r="V1913" s="41">
        <f t="shared" si="143"/>
        <v>1702000</v>
      </c>
      <c r="W1913" s="41">
        <f t="shared" si="144"/>
        <v>1906240.0000000002</v>
      </c>
      <c r="X1913" s="6"/>
      <c r="Y1913" s="6">
        <v>2016</v>
      </c>
      <c r="Z1913" s="42"/>
    </row>
    <row r="1914" spans="1:26" ht="51" x14ac:dyDescent="0.2">
      <c r="A1914" s="6" t="s">
        <v>7856</v>
      </c>
      <c r="B1914" s="5" t="s">
        <v>32</v>
      </c>
      <c r="C1914" s="5" t="s">
        <v>134</v>
      </c>
      <c r="D1914" s="5" t="s">
        <v>135</v>
      </c>
      <c r="E1914" s="5" t="s">
        <v>7857</v>
      </c>
      <c r="F1914" s="5" t="s">
        <v>137</v>
      </c>
      <c r="G1914" s="5" t="s">
        <v>7858</v>
      </c>
      <c r="H1914" s="5" t="s">
        <v>7859</v>
      </c>
      <c r="I1914" s="6" t="s">
        <v>47</v>
      </c>
      <c r="J1914" s="6">
        <v>0</v>
      </c>
      <c r="K1914" s="6">
        <v>430000000</v>
      </c>
      <c r="L1914" s="5" t="s">
        <v>40</v>
      </c>
      <c r="M1914" s="6" t="s">
        <v>94</v>
      </c>
      <c r="N1914" s="6" t="s">
        <v>73</v>
      </c>
      <c r="O1914" s="6" t="s">
        <v>43</v>
      </c>
      <c r="P1914" s="6" t="s">
        <v>74</v>
      </c>
      <c r="Q1914" s="6" t="s">
        <v>51</v>
      </c>
      <c r="R1914" s="6" t="s">
        <v>96</v>
      </c>
      <c r="S1914" s="6" t="s">
        <v>97</v>
      </c>
      <c r="T1914" s="41">
        <v>6</v>
      </c>
      <c r="U1914" s="41">
        <v>74000</v>
      </c>
      <c r="V1914" s="41">
        <f t="shared" si="143"/>
        <v>444000</v>
      </c>
      <c r="W1914" s="41">
        <f t="shared" si="144"/>
        <v>497280.00000000006</v>
      </c>
      <c r="X1914" s="6"/>
      <c r="Y1914" s="6">
        <v>2016</v>
      </c>
      <c r="Z1914" s="42"/>
    </row>
    <row r="1915" spans="1:26" ht="51" x14ac:dyDescent="0.2">
      <c r="A1915" s="6" t="s">
        <v>7860</v>
      </c>
      <c r="B1915" s="5" t="s">
        <v>32</v>
      </c>
      <c r="C1915" s="5" t="s">
        <v>134</v>
      </c>
      <c r="D1915" s="5" t="s">
        <v>135</v>
      </c>
      <c r="E1915" s="5" t="s">
        <v>7861</v>
      </c>
      <c r="F1915" s="5" t="s">
        <v>137</v>
      </c>
      <c r="G1915" s="5" t="s">
        <v>7862</v>
      </c>
      <c r="H1915" s="5" t="s">
        <v>7863</v>
      </c>
      <c r="I1915" s="6" t="s">
        <v>47</v>
      </c>
      <c r="J1915" s="6">
        <v>0</v>
      </c>
      <c r="K1915" s="6">
        <v>430000000</v>
      </c>
      <c r="L1915" s="5" t="s">
        <v>40</v>
      </c>
      <c r="M1915" s="6" t="s">
        <v>94</v>
      </c>
      <c r="N1915" s="6" t="s">
        <v>73</v>
      </c>
      <c r="O1915" s="6" t="s">
        <v>43</v>
      </c>
      <c r="P1915" s="6" t="s">
        <v>74</v>
      </c>
      <c r="Q1915" s="6" t="s">
        <v>51</v>
      </c>
      <c r="R1915" s="6" t="s">
        <v>96</v>
      </c>
      <c r="S1915" s="6" t="s">
        <v>97</v>
      </c>
      <c r="T1915" s="41">
        <v>5</v>
      </c>
      <c r="U1915" s="41">
        <v>74000</v>
      </c>
      <c r="V1915" s="41">
        <f t="shared" si="143"/>
        <v>370000</v>
      </c>
      <c r="W1915" s="41">
        <f t="shared" si="144"/>
        <v>414400.00000000006</v>
      </c>
      <c r="X1915" s="6"/>
      <c r="Y1915" s="6">
        <v>2016</v>
      </c>
      <c r="Z1915" s="42"/>
    </row>
    <row r="1916" spans="1:26" ht="51" x14ac:dyDescent="0.2">
      <c r="A1916" s="6" t="s">
        <v>7864</v>
      </c>
      <c r="B1916" s="5" t="s">
        <v>32</v>
      </c>
      <c r="C1916" s="5" t="s">
        <v>7865</v>
      </c>
      <c r="D1916" s="5" t="s">
        <v>7866</v>
      </c>
      <c r="E1916" s="5" t="s">
        <v>7867</v>
      </c>
      <c r="F1916" s="5" t="s">
        <v>7868</v>
      </c>
      <c r="G1916" s="5" t="s">
        <v>7869</v>
      </c>
      <c r="H1916" s="5" t="s">
        <v>7870</v>
      </c>
      <c r="I1916" s="6" t="s">
        <v>47</v>
      </c>
      <c r="J1916" s="6">
        <v>0</v>
      </c>
      <c r="K1916" s="6">
        <v>430000000</v>
      </c>
      <c r="L1916" s="5" t="s">
        <v>40</v>
      </c>
      <c r="M1916" s="6" t="s">
        <v>94</v>
      </c>
      <c r="N1916" s="6" t="s">
        <v>73</v>
      </c>
      <c r="O1916" s="6" t="s">
        <v>43</v>
      </c>
      <c r="P1916" s="6" t="s">
        <v>84</v>
      </c>
      <c r="Q1916" s="6" t="s">
        <v>51</v>
      </c>
      <c r="R1916" s="6" t="s">
        <v>96</v>
      </c>
      <c r="S1916" s="6" t="s">
        <v>97</v>
      </c>
      <c r="T1916" s="41">
        <v>5</v>
      </c>
      <c r="U1916" s="41">
        <v>42000</v>
      </c>
      <c r="V1916" s="41">
        <f t="shared" si="143"/>
        <v>210000</v>
      </c>
      <c r="W1916" s="41">
        <f t="shared" si="144"/>
        <v>235200.00000000003</v>
      </c>
      <c r="X1916" s="6"/>
      <c r="Y1916" s="6">
        <v>2016</v>
      </c>
      <c r="Z1916" s="42"/>
    </row>
    <row r="1917" spans="1:26" ht="51" x14ac:dyDescent="0.2">
      <c r="A1917" s="6" t="s">
        <v>7871</v>
      </c>
      <c r="B1917" s="5" t="s">
        <v>32</v>
      </c>
      <c r="C1917" s="5" t="s">
        <v>7872</v>
      </c>
      <c r="D1917" s="5" t="s">
        <v>7873</v>
      </c>
      <c r="E1917" s="5" t="s">
        <v>7874</v>
      </c>
      <c r="F1917" s="5" t="s">
        <v>842</v>
      </c>
      <c r="G1917" s="5" t="s">
        <v>7875</v>
      </c>
      <c r="H1917" s="5" t="s">
        <v>7876</v>
      </c>
      <c r="I1917" s="6" t="s">
        <v>47</v>
      </c>
      <c r="J1917" s="6">
        <v>0</v>
      </c>
      <c r="K1917" s="6">
        <v>430000000</v>
      </c>
      <c r="L1917" s="5" t="s">
        <v>40</v>
      </c>
      <c r="M1917" s="6" t="s">
        <v>94</v>
      </c>
      <c r="N1917" s="6" t="s">
        <v>73</v>
      </c>
      <c r="O1917" s="6" t="s">
        <v>43</v>
      </c>
      <c r="P1917" s="6" t="s">
        <v>74</v>
      </c>
      <c r="Q1917" s="6" t="s">
        <v>51</v>
      </c>
      <c r="R1917" s="6" t="s">
        <v>96</v>
      </c>
      <c r="S1917" s="6" t="s">
        <v>97</v>
      </c>
      <c r="T1917" s="41">
        <v>1</v>
      </c>
      <c r="U1917" s="41">
        <v>1205000</v>
      </c>
      <c r="V1917" s="41">
        <f t="shared" si="143"/>
        <v>1205000</v>
      </c>
      <c r="W1917" s="41">
        <f t="shared" si="144"/>
        <v>1349600.0000000002</v>
      </c>
      <c r="X1917" s="6"/>
      <c r="Y1917" s="6">
        <v>2016</v>
      </c>
      <c r="Z1917" s="42"/>
    </row>
    <row r="1918" spans="1:26" ht="76.5" x14ac:dyDescent="0.2">
      <c r="A1918" s="6" t="s">
        <v>7877</v>
      </c>
      <c r="B1918" s="5" t="s">
        <v>32</v>
      </c>
      <c r="C1918" s="5" t="s">
        <v>7878</v>
      </c>
      <c r="D1918" s="5" t="s">
        <v>7879</v>
      </c>
      <c r="E1918" s="5" t="s">
        <v>7880</v>
      </c>
      <c r="F1918" s="5" t="s">
        <v>7881</v>
      </c>
      <c r="G1918" s="5" t="s">
        <v>7882</v>
      </c>
      <c r="H1918" s="5" t="s">
        <v>7883</v>
      </c>
      <c r="I1918" s="6" t="s">
        <v>47</v>
      </c>
      <c r="J1918" s="6">
        <v>0</v>
      </c>
      <c r="K1918" s="6">
        <v>430000000</v>
      </c>
      <c r="L1918" s="5" t="s">
        <v>40</v>
      </c>
      <c r="M1918" s="6" t="s">
        <v>94</v>
      </c>
      <c r="N1918" s="6" t="s">
        <v>73</v>
      </c>
      <c r="O1918" s="6" t="s">
        <v>43</v>
      </c>
      <c r="P1918" s="6" t="s">
        <v>1308</v>
      </c>
      <c r="Q1918" s="6" t="s">
        <v>51</v>
      </c>
      <c r="R1918" s="6" t="s">
        <v>96</v>
      </c>
      <c r="S1918" s="6" t="s">
        <v>97</v>
      </c>
      <c r="T1918" s="41">
        <v>1</v>
      </c>
      <c r="U1918" s="41">
        <v>3180000</v>
      </c>
      <c r="V1918" s="41">
        <f t="shared" si="143"/>
        <v>3180000</v>
      </c>
      <c r="W1918" s="41">
        <f t="shared" si="144"/>
        <v>3561600.0000000005</v>
      </c>
      <c r="X1918" s="6"/>
      <c r="Y1918" s="6">
        <v>2016</v>
      </c>
      <c r="Z1918" s="42"/>
    </row>
    <row r="1919" spans="1:26" ht="51" x14ac:dyDescent="0.2">
      <c r="A1919" s="6" t="s">
        <v>7884</v>
      </c>
      <c r="B1919" s="5" t="s">
        <v>32</v>
      </c>
      <c r="C1919" s="5" t="s">
        <v>7878</v>
      </c>
      <c r="D1919" s="5" t="s">
        <v>7879</v>
      </c>
      <c r="E1919" s="5" t="s">
        <v>7885</v>
      </c>
      <c r="F1919" s="5" t="s">
        <v>7881</v>
      </c>
      <c r="G1919" s="5" t="s">
        <v>7886</v>
      </c>
      <c r="H1919" s="5" t="s">
        <v>7887</v>
      </c>
      <c r="I1919" s="6" t="s">
        <v>47</v>
      </c>
      <c r="J1919" s="6">
        <v>0</v>
      </c>
      <c r="K1919" s="6">
        <v>430000000</v>
      </c>
      <c r="L1919" s="5" t="s">
        <v>40</v>
      </c>
      <c r="M1919" s="6" t="s">
        <v>94</v>
      </c>
      <c r="N1919" s="6" t="s">
        <v>73</v>
      </c>
      <c r="O1919" s="6" t="s">
        <v>43</v>
      </c>
      <c r="P1919" s="6" t="s">
        <v>1308</v>
      </c>
      <c r="Q1919" s="6" t="s">
        <v>51</v>
      </c>
      <c r="R1919" s="6" t="s">
        <v>96</v>
      </c>
      <c r="S1919" s="6" t="s">
        <v>97</v>
      </c>
      <c r="T1919" s="41">
        <v>1</v>
      </c>
      <c r="U1919" s="41">
        <v>3180000</v>
      </c>
      <c r="V1919" s="41">
        <f t="shared" si="143"/>
        <v>3180000</v>
      </c>
      <c r="W1919" s="41">
        <f t="shared" si="144"/>
        <v>3561600.0000000005</v>
      </c>
      <c r="X1919" s="6"/>
      <c r="Y1919" s="6">
        <v>2016</v>
      </c>
      <c r="Z1919" s="42"/>
    </row>
    <row r="1920" spans="1:26" ht="63.75" x14ac:dyDescent="0.2">
      <c r="A1920" s="6" t="s">
        <v>7888</v>
      </c>
      <c r="B1920" s="5" t="s">
        <v>32</v>
      </c>
      <c r="C1920" s="5" t="s">
        <v>7878</v>
      </c>
      <c r="D1920" s="5" t="s">
        <v>7879</v>
      </c>
      <c r="E1920" s="5" t="s">
        <v>7889</v>
      </c>
      <c r="F1920" s="5" t="s">
        <v>7881</v>
      </c>
      <c r="G1920" s="5" t="s">
        <v>7890</v>
      </c>
      <c r="H1920" s="5" t="s">
        <v>7891</v>
      </c>
      <c r="I1920" s="6" t="s">
        <v>47</v>
      </c>
      <c r="J1920" s="6">
        <v>0</v>
      </c>
      <c r="K1920" s="6">
        <v>430000000</v>
      </c>
      <c r="L1920" s="5" t="s">
        <v>40</v>
      </c>
      <c r="M1920" s="6" t="s">
        <v>94</v>
      </c>
      <c r="N1920" s="6" t="s">
        <v>73</v>
      </c>
      <c r="O1920" s="6" t="s">
        <v>43</v>
      </c>
      <c r="P1920" s="6" t="s">
        <v>1308</v>
      </c>
      <c r="Q1920" s="6" t="s">
        <v>51</v>
      </c>
      <c r="R1920" s="6" t="s">
        <v>96</v>
      </c>
      <c r="S1920" s="6" t="s">
        <v>97</v>
      </c>
      <c r="T1920" s="41">
        <v>1</v>
      </c>
      <c r="U1920" s="41">
        <v>4550000</v>
      </c>
      <c r="V1920" s="41">
        <f t="shared" si="143"/>
        <v>4550000</v>
      </c>
      <c r="W1920" s="41">
        <f t="shared" si="144"/>
        <v>5096000.0000000009</v>
      </c>
      <c r="X1920" s="6"/>
      <c r="Y1920" s="6">
        <v>2016</v>
      </c>
      <c r="Z1920" s="42"/>
    </row>
    <row r="1921" spans="1:26" ht="51" x14ac:dyDescent="0.2">
      <c r="A1921" s="6" t="s">
        <v>7892</v>
      </c>
      <c r="B1921" s="5" t="s">
        <v>32</v>
      </c>
      <c r="C1921" s="5" t="s">
        <v>7878</v>
      </c>
      <c r="D1921" s="5" t="s">
        <v>7879</v>
      </c>
      <c r="E1921" s="5" t="s">
        <v>7893</v>
      </c>
      <c r="F1921" s="5" t="s">
        <v>7881</v>
      </c>
      <c r="G1921" s="5" t="s">
        <v>7894</v>
      </c>
      <c r="H1921" s="5" t="s">
        <v>7895</v>
      </c>
      <c r="I1921" s="6" t="s">
        <v>47</v>
      </c>
      <c r="J1921" s="6">
        <v>0</v>
      </c>
      <c r="K1921" s="6">
        <v>430000000</v>
      </c>
      <c r="L1921" s="5" t="s">
        <v>40</v>
      </c>
      <c r="M1921" s="6" t="s">
        <v>94</v>
      </c>
      <c r="N1921" s="6" t="s">
        <v>73</v>
      </c>
      <c r="O1921" s="6" t="s">
        <v>43</v>
      </c>
      <c r="P1921" s="6" t="s">
        <v>1308</v>
      </c>
      <c r="Q1921" s="6" t="s">
        <v>51</v>
      </c>
      <c r="R1921" s="6" t="s">
        <v>96</v>
      </c>
      <c r="S1921" s="6" t="s">
        <v>97</v>
      </c>
      <c r="T1921" s="41">
        <v>1</v>
      </c>
      <c r="U1921" s="41">
        <v>3830000</v>
      </c>
      <c r="V1921" s="41">
        <f t="shared" si="143"/>
        <v>3830000</v>
      </c>
      <c r="W1921" s="41">
        <f t="shared" si="144"/>
        <v>4289600</v>
      </c>
      <c r="X1921" s="6"/>
      <c r="Y1921" s="6">
        <v>2016</v>
      </c>
      <c r="Z1921" s="42"/>
    </row>
    <row r="1922" spans="1:26" ht="51" x14ac:dyDescent="0.2">
      <c r="A1922" s="6" t="s">
        <v>7896</v>
      </c>
      <c r="B1922" s="5" t="s">
        <v>32</v>
      </c>
      <c r="C1922" s="5" t="s">
        <v>7878</v>
      </c>
      <c r="D1922" s="5" t="s">
        <v>7879</v>
      </c>
      <c r="E1922" s="5" t="s">
        <v>7897</v>
      </c>
      <c r="F1922" s="5" t="s">
        <v>7881</v>
      </c>
      <c r="G1922" s="5" t="s">
        <v>7898</v>
      </c>
      <c r="H1922" s="5" t="s">
        <v>7899</v>
      </c>
      <c r="I1922" s="6" t="s">
        <v>47</v>
      </c>
      <c r="J1922" s="6">
        <v>0</v>
      </c>
      <c r="K1922" s="6">
        <v>430000000</v>
      </c>
      <c r="L1922" s="5" t="s">
        <v>40</v>
      </c>
      <c r="M1922" s="6" t="s">
        <v>94</v>
      </c>
      <c r="N1922" s="6" t="s">
        <v>73</v>
      </c>
      <c r="O1922" s="6" t="s">
        <v>43</v>
      </c>
      <c r="P1922" s="6" t="s">
        <v>1308</v>
      </c>
      <c r="Q1922" s="6" t="s">
        <v>51</v>
      </c>
      <c r="R1922" s="6" t="s">
        <v>96</v>
      </c>
      <c r="S1922" s="6" t="s">
        <v>97</v>
      </c>
      <c r="T1922" s="41">
        <v>1</v>
      </c>
      <c r="U1922" s="41">
        <v>4220000</v>
      </c>
      <c r="V1922" s="41">
        <f t="shared" si="143"/>
        <v>4220000</v>
      </c>
      <c r="W1922" s="41">
        <f t="shared" si="144"/>
        <v>4726400</v>
      </c>
      <c r="X1922" s="6"/>
      <c r="Y1922" s="6">
        <v>2016</v>
      </c>
      <c r="Z1922" s="42"/>
    </row>
    <row r="1923" spans="1:26" ht="63.75" x14ac:dyDescent="0.2">
      <c r="A1923" s="6" t="s">
        <v>7900</v>
      </c>
      <c r="B1923" s="5" t="s">
        <v>32</v>
      </c>
      <c r="C1923" s="5" t="s">
        <v>7878</v>
      </c>
      <c r="D1923" s="5" t="s">
        <v>7879</v>
      </c>
      <c r="E1923" s="5" t="s">
        <v>7901</v>
      </c>
      <c r="F1923" s="5" t="s">
        <v>7881</v>
      </c>
      <c r="G1923" s="5" t="s">
        <v>7902</v>
      </c>
      <c r="H1923" s="5" t="s">
        <v>7903</v>
      </c>
      <c r="I1923" s="6" t="s">
        <v>47</v>
      </c>
      <c r="J1923" s="6">
        <v>0</v>
      </c>
      <c r="K1923" s="6">
        <v>430000000</v>
      </c>
      <c r="L1923" s="5" t="s">
        <v>40</v>
      </c>
      <c r="M1923" s="6" t="s">
        <v>94</v>
      </c>
      <c r="N1923" s="6" t="s">
        <v>73</v>
      </c>
      <c r="O1923" s="6" t="s">
        <v>43</v>
      </c>
      <c r="P1923" s="6" t="s">
        <v>1308</v>
      </c>
      <c r="Q1923" s="6" t="s">
        <v>51</v>
      </c>
      <c r="R1923" s="6" t="s">
        <v>96</v>
      </c>
      <c r="S1923" s="6" t="s">
        <v>97</v>
      </c>
      <c r="T1923" s="41">
        <v>1</v>
      </c>
      <c r="U1923" s="41">
        <v>4057070</v>
      </c>
      <c r="V1923" s="41">
        <f t="shared" si="143"/>
        <v>4057070</v>
      </c>
      <c r="W1923" s="41">
        <f t="shared" si="144"/>
        <v>4543918.4000000004</v>
      </c>
      <c r="X1923" s="6"/>
      <c r="Y1923" s="6">
        <v>2016</v>
      </c>
      <c r="Z1923" s="42"/>
    </row>
    <row r="1924" spans="1:26" ht="51" x14ac:dyDescent="0.2">
      <c r="A1924" s="6" t="s">
        <v>7904</v>
      </c>
      <c r="B1924" s="5" t="s">
        <v>32</v>
      </c>
      <c r="C1924" s="5" t="s">
        <v>7878</v>
      </c>
      <c r="D1924" s="5" t="s">
        <v>7879</v>
      </c>
      <c r="E1924" s="5" t="s">
        <v>7905</v>
      </c>
      <c r="F1924" s="5" t="s">
        <v>7881</v>
      </c>
      <c r="G1924" s="5" t="s">
        <v>7906</v>
      </c>
      <c r="H1924" s="5" t="s">
        <v>7907</v>
      </c>
      <c r="I1924" s="6" t="s">
        <v>47</v>
      </c>
      <c r="J1924" s="6">
        <v>0</v>
      </c>
      <c r="K1924" s="6">
        <v>430000000</v>
      </c>
      <c r="L1924" s="5" t="s">
        <v>40</v>
      </c>
      <c r="M1924" s="6" t="s">
        <v>94</v>
      </c>
      <c r="N1924" s="6" t="s">
        <v>73</v>
      </c>
      <c r="O1924" s="6" t="s">
        <v>43</v>
      </c>
      <c r="P1924" s="6" t="s">
        <v>1308</v>
      </c>
      <c r="Q1924" s="6" t="s">
        <v>51</v>
      </c>
      <c r="R1924" s="6" t="s">
        <v>96</v>
      </c>
      <c r="S1924" s="6" t="s">
        <v>97</v>
      </c>
      <c r="T1924" s="41">
        <v>1</v>
      </c>
      <c r="U1924" s="41">
        <v>4057070</v>
      </c>
      <c r="V1924" s="41">
        <f t="shared" si="143"/>
        <v>4057070</v>
      </c>
      <c r="W1924" s="41">
        <f t="shared" si="144"/>
        <v>4543918.4000000004</v>
      </c>
      <c r="X1924" s="6"/>
      <c r="Y1924" s="6">
        <v>2016</v>
      </c>
      <c r="Z1924" s="42"/>
    </row>
    <row r="1925" spans="1:26" ht="51" x14ac:dyDescent="0.2">
      <c r="A1925" s="6" t="s">
        <v>7908</v>
      </c>
      <c r="B1925" s="5" t="s">
        <v>32</v>
      </c>
      <c r="C1925" s="5" t="s">
        <v>7909</v>
      </c>
      <c r="D1925" s="5" t="s">
        <v>893</v>
      </c>
      <c r="E1925" s="5" t="s">
        <v>894</v>
      </c>
      <c r="F1925" s="5" t="s">
        <v>7910</v>
      </c>
      <c r="G1925" s="5" t="s">
        <v>7911</v>
      </c>
      <c r="H1925" s="5" t="s">
        <v>7912</v>
      </c>
      <c r="I1925" s="6" t="s">
        <v>47</v>
      </c>
      <c r="J1925" s="6">
        <v>0</v>
      </c>
      <c r="K1925" s="6">
        <v>430000000</v>
      </c>
      <c r="L1925" s="5" t="s">
        <v>40</v>
      </c>
      <c r="M1925" s="6" t="s">
        <v>94</v>
      </c>
      <c r="N1925" s="6" t="s">
        <v>73</v>
      </c>
      <c r="O1925" s="6" t="s">
        <v>43</v>
      </c>
      <c r="P1925" s="6" t="s">
        <v>1308</v>
      </c>
      <c r="Q1925" s="6" t="s">
        <v>51</v>
      </c>
      <c r="R1925" s="6" t="s">
        <v>96</v>
      </c>
      <c r="S1925" s="6" t="s">
        <v>97</v>
      </c>
      <c r="T1925" s="41">
        <v>2</v>
      </c>
      <c r="U1925" s="41">
        <v>660000</v>
      </c>
      <c r="V1925" s="41"/>
      <c r="W1925" s="41"/>
      <c r="X1925" s="6"/>
      <c r="Y1925" s="6">
        <v>2016</v>
      </c>
      <c r="Z1925" s="5"/>
    </row>
    <row r="1926" spans="1:26" ht="51" x14ac:dyDescent="0.2">
      <c r="A1926" s="6" t="s">
        <v>7913</v>
      </c>
      <c r="B1926" s="5" t="s">
        <v>32</v>
      </c>
      <c r="C1926" s="5" t="s">
        <v>7909</v>
      </c>
      <c r="D1926" s="5" t="s">
        <v>893</v>
      </c>
      <c r="E1926" s="5" t="s">
        <v>894</v>
      </c>
      <c r="F1926" s="5" t="s">
        <v>7910</v>
      </c>
      <c r="G1926" s="5" t="s">
        <v>7911</v>
      </c>
      <c r="H1926" s="5" t="s">
        <v>7912</v>
      </c>
      <c r="I1926" s="6" t="s">
        <v>47</v>
      </c>
      <c r="J1926" s="6">
        <v>0</v>
      </c>
      <c r="K1926" s="6">
        <v>430000000</v>
      </c>
      <c r="L1926" s="5" t="s">
        <v>40</v>
      </c>
      <c r="M1926" s="6" t="s">
        <v>591</v>
      </c>
      <c r="N1926" s="6" t="s">
        <v>73</v>
      </c>
      <c r="O1926" s="6" t="s">
        <v>43</v>
      </c>
      <c r="P1926" s="6" t="s">
        <v>1308</v>
      </c>
      <c r="Q1926" s="6" t="s">
        <v>51</v>
      </c>
      <c r="R1926" s="6" t="s">
        <v>96</v>
      </c>
      <c r="S1926" s="6" t="s">
        <v>97</v>
      </c>
      <c r="T1926" s="41">
        <v>1</v>
      </c>
      <c r="U1926" s="41">
        <v>660000</v>
      </c>
      <c r="V1926" s="41">
        <f>T1926*U1926</f>
        <v>660000</v>
      </c>
      <c r="W1926" s="41">
        <f>V1926*1.12</f>
        <v>739200.00000000012</v>
      </c>
      <c r="X1926" s="6"/>
      <c r="Y1926" s="6">
        <v>2016</v>
      </c>
      <c r="Z1926" s="6" t="s">
        <v>592</v>
      </c>
    </row>
    <row r="1927" spans="1:26" ht="51" x14ac:dyDescent="0.2">
      <c r="A1927" s="6" t="s">
        <v>7914</v>
      </c>
      <c r="B1927" s="5" t="s">
        <v>32</v>
      </c>
      <c r="C1927" s="5" t="s">
        <v>7909</v>
      </c>
      <c r="D1927" s="5" t="s">
        <v>893</v>
      </c>
      <c r="E1927" s="5" t="s">
        <v>894</v>
      </c>
      <c r="F1927" s="5" t="s">
        <v>7910</v>
      </c>
      <c r="G1927" s="5" t="s">
        <v>7915</v>
      </c>
      <c r="H1927" s="5" t="s">
        <v>7916</v>
      </c>
      <c r="I1927" s="6" t="s">
        <v>47</v>
      </c>
      <c r="J1927" s="6">
        <v>0</v>
      </c>
      <c r="K1927" s="6">
        <v>430000000</v>
      </c>
      <c r="L1927" s="5" t="s">
        <v>40</v>
      </c>
      <c r="M1927" s="6" t="s">
        <v>94</v>
      </c>
      <c r="N1927" s="6" t="s">
        <v>73</v>
      </c>
      <c r="O1927" s="6" t="s">
        <v>43</v>
      </c>
      <c r="P1927" s="6" t="s">
        <v>74</v>
      </c>
      <c r="Q1927" s="6" t="s">
        <v>51</v>
      </c>
      <c r="R1927" s="6" t="s">
        <v>96</v>
      </c>
      <c r="S1927" s="6" t="s">
        <v>97</v>
      </c>
      <c r="T1927" s="41">
        <v>2</v>
      </c>
      <c r="U1927" s="41">
        <v>610000</v>
      </c>
      <c r="V1927" s="41"/>
      <c r="W1927" s="41"/>
      <c r="X1927" s="6"/>
      <c r="Y1927" s="6">
        <v>2016</v>
      </c>
      <c r="Z1927" s="5"/>
    </row>
    <row r="1928" spans="1:26" ht="51" x14ac:dyDescent="0.2">
      <c r="A1928" s="6" t="s">
        <v>7917</v>
      </c>
      <c r="B1928" s="5" t="s">
        <v>32</v>
      </c>
      <c r="C1928" s="5" t="s">
        <v>7909</v>
      </c>
      <c r="D1928" s="5" t="s">
        <v>893</v>
      </c>
      <c r="E1928" s="5" t="s">
        <v>894</v>
      </c>
      <c r="F1928" s="5" t="s">
        <v>7910</v>
      </c>
      <c r="G1928" s="5" t="s">
        <v>7915</v>
      </c>
      <c r="H1928" s="5" t="s">
        <v>7916</v>
      </c>
      <c r="I1928" s="6" t="s">
        <v>47</v>
      </c>
      <c r="J1928" s="6">
        <v>0</v>
      </c>
      <c r="K1928" s="6">
        <v>430000000</v>
      </c>
      <c r="L1928" s="5" t="s">
        <v>40</v>
      </c>
      <c r="M1928" s="6" t="s">
        <v>591</v>
      </c>
      <c r="N1928" s="6" t="s">
        <v>73</v>
      </c>
      <c r="O1928" s="6" t="s">
        <v>43</v>
      </c>
      <c r="P1928" s="6" t="s">
        <v>74</v>
      </c>
      <c r="Q1928" s="6" t="s">
        <v>51</v>
      </c>
      <c r="R1928" s="6" t="s">
        <v>96</v>
      </c>
      <c r="S1928" s="6" t="s">
        <v>97</v>
      </c>
      <c r="T1928" s="41">
        <v>1</v>
      </c>
      <c r="U1928" s="41">
        <v>610000</v>
      </c>
      <c r="V1928" s="41">
        <f>T1928*U1928</f>
        <v>610000</v>
      </c>
      <c r="W1928" s="41">
        <f>V1928*1.12</f>
        <v>683200.00000000012</v>
      </c>
      <c r="X1928" s="6"/>
      <c r="Y1928" s="6">
        <v>2016</v>
      </c>
      <c r="Z1928" s="6" t="s">
        <v>592</v>
      </c>
    </row>
    <row r="1929" spans="1:26" ht="51" x14ac:dyDescent="0.2">
      <c r="A1929" s="6" t="s">
        <v>7918</v>
      </c>
      <c r="B1929" s="5" t="s">
        <v>32</v>
      </c>
      <c r="C1929" s="5" t="s">
        <v>7909</v>
      </c>
      <c r="D1929" s="5" t="s">
        <v>893</v>
      </c>
      <c r="E1929" s="5" t="s">
        <v>894</v>
      </c>
      <c r="F1929" s="5" t="s">
        <v>7910</v>
      </c>
      <c r="G1929" s="5" t="s">
        <v>7919</v>
      </c>
      <c r="H1929" s="5" t="s">
        <v>7920</v>
      </c>
      <c r="I1929" s="6" t="s">
        <v>47</v>
      </c>
      <c r="J1929" s="6">
        <v>0</v>
      </c>
      <c r="K1929" s="6">
        <v>430000000</v>
      </c>
      <c r="L1929" s="5" t="s">
        <v>40</v>
      </c>
      <c r="M1929" s="6" t="s">
        <v>94</v>
      </c>
      <c r="N1929" s="6" t="s">
        <v>73</v>
      </c>
      <c r="O1929" s="6" t="s">
        <v>43</v>
      </c>
      <c r="P1929" s="6" t="s">
        <v>74</v>
      </c>
      <c r="Q1929" s="6" t="s">
        <v>51</v>
      </c>
      <c r="R1929" s="6" t="s">
        <v>96</v>
      </c>
      <c r="S1929" s="6" t="s">
        <v>97</v>
      </c>
      <c r="T1929" s="41">
        <v>2</v>
      </c>
      <c r="U1929" s="41">
        <v>630000</v>
      </c>
      <c r="V1929" s="41"/>
      <c r="W1929" s="41"/>
      <c r="X1929" s="6"/>
      <c r="Y1929" s="6">
        <v>2016</v>
      </c>
      <c r="Z1929" s="5"/>
    </row>
    <row r="1930" spans="1:26" ht="51" x14ac:dyDescent="0.2">
      <c r="A1930" s="6" t="s">
        <v>7921</v>
      </c>
      <c r="B1930" s="5" t="s">
        <v>32</v>
      </c>
      <c r="C1930" s="5" t="s">
        <v>7909</v>
      </c>
      <c r="D1930" s="5" t="s">
        <v>893</v>
      </c>
      <c r="E1930" s="5" t="s">
        <v>894</v>
      </c>
      <c r="F1930" s="5" t="s">
        <v>7910</v>
      </c>
      <c r="G1930" s="5" t="s">
        <v>7919</v>
      </c>
      <c r="H1930" s="5" t="s">
        <v>7920</v>
      </c>
      <c r="I1930" s="6" t="s">
        <v>47</v>
      </c>
      <c r="J1930" s="6">
        <v>0</v>
      </c>
      <c r="K1930" s="6">
        <v>430000000</v>
      </c>
      <c r="L1930" s="5" t="s">
        <v>40</v>
      </c>
      <c r="M1930" s="6" t="s">
        <v>591</v>
      </c>
      <c r="N1930" s="6" t="s">
        <v>73</v>
      </c>
      <c r="O1930" s="6" t="s">
        <v>43</v>
      </c>
      <c r="P1930" s="6" t="s">
        <v>74</v>
      </c>
      <c r="Q1930" s="6" t="s">
        <v>51</v>
      </c>
      <c r="R1930" s="6" t="s">
        <v>96</v>
      </c>
      <c r="S1930" s="6" t="s">
        <v>97</v>
      </c>
      <c r="T1930" s="41">
        <v>1</v>
      </c>
      <c r="U1930" s="41">
        <v>630000</v>
      </c>
      <c r="V1930" s="41">
        <f>T1930*U1930</f>
        <v>630000</v>
      </c>
      <c r="W1930" s="41">
        <f>V1930*1.12</f>
        <v>705600.00000000012</v>
      </c>
      <c r="X1930" s="6"/>
      <c r="Y1930" s="6">
        <v>2016</v>
      </c>
      <c r="Z1930" s="6" t="s">
        <v>592</v>
      </c>
    </row>
    <row r="1931" spans="1:26" ht="51" x14ac:dyDescent="0.2">
      <c r="A1931" s="6" t="s">
        <v>7922</v>
      </c>
      <c r="B1931" s="5" t="s">
        <v>32</v>
      </c>
      <c r="C1931" s="5" t="s">
        <v>7909</v>
      </c>
      <c r="D1931" s="5" t="s">
        <v>893</v>
      </c>
      <c r="E1931" s="5" t="s">
        <v>894</v>
      </c>
      <c r="F1931" s="5" t="s">
        <v>7910</v>
      </c>
      <c r="G1931" s="5" t="s">
        <v>7923</v>
      </c>
      <c r="H1931" s="5" t="s">
        <v>7924</v>
      </c>
      <c r="I1931" s="6" t="s">
        <v>47</v>
      </c>
      <c r="J1931" s="6">
        <v>0</v>
      </c>
      <c r="K1931" s="6">
        <v>430000000</v>
      </c>
      <c r="L1931" s="5" t="s">
        <v>40</v>
      </c>
      <c r="M1931" s="6" t="s">
        <v>94</v>
      </c>
      <c r="N1931" s="6" t="s">
        <v>73</v>
      </c>
      <c r="O1931" s="6" t="s">
        <v>43</v>
      </c>
      <c r="P1931" s="6" t="s">
        <v>74</v>
      </c>
      <c r="Q1931" s="6" t="s">
        <v>51</v>
      </c>
      <c r="R1931" s="6" t="s">
        <v>96</v>
      </c>
      <c r="S1931" s="6" t="s">
        <v>97</v>
      </c>
      <c r="T1931" s="41">
        <v>2</v>
      </c>
      <c r="U1931" s="41">
        <v>650000</v>
      </c>
      <c r="V1931" s="41"/>
      <c r="W1931" s="41"/>
      <c r="X1931" s="6"/>
      <c r="Y1931" s="6">
        <v>2016</v>
      </c>
      <c r="Z1931" s="5"/>
    </row>
    <row r="1932" spans="1:26" ht="51" x14ac:dyDescent="0.2">
      <c r="A1932" s="6" t="s">
        <v>7925</v>
      </c>
      <c r="B1932" s="5" t="s">
        <v>32</v>
      </c>
      <c r="C1932" s="5" t="s">
        <v>7909</v>
      </c>
      <c r="D1932" s="5" t="s">
        <v>893</v>
      </c>
      <c r="E1932" s="5" t="s">
        <v>894</v>
      </c>
      <c r="F1932" s="5" t="s">
        <v>7910</v>
      </c>
      <c r="G1932" s="5" t="s">
        <v>7923</v>
      </c>
      <c r="H1932" s="5" t="s">
        <v>7924</v>
      </c>
      <c r="I1932" s="6" t="s">
        <v>47</v>
      </c>
      <c r="J1932" s="6">
        <v>0</v>
      </c>
      <c r="K1932" s="6">
        <v>430000000</v>
      </c>
      <c r="L1932" s="5" t="s">
        <v>40</v>
      </c>
      <c r="M1932" s="6" t="s">
        <v>591</v>
      </c>
      <c r="N1932" s="6" t="s">
        <v>73</v>
      </c>
      <c r="O1932" s="6" t="s">
        <v>43</v>
      </c>
      <c r="P1932" s="6" t="s">
        <v>74</v>
      </c>
      <c r="Q1932" s="6" t="s">
        <v>51</v>
      </c>
      <c r="R1932" s="6" t="s">
        <v>96</v>
      </c>
      <c r="S1932" s="6" t="s">
        <v>97</v>
      </c>
      <c r="T1932" s="41">
        <v>1</v>
      </c>
      <c r="U1932" s="41">
        <v>650000</v>
      </c>
      <c r="V1932" s="41">
        <f>T1932*U1932</f>
        <v>650000</v>
      </c>
      <c r="W1932" s="41">
        <f>V1932*1.12</f>
        <v>728000.00000000012</v>
      </c>
      <c r="X1932" s="6"/>
      <c r="Y1932" s="6">
        <v>2016</v>
      </c>
      <c r="Z1932" s="6" t="s">
        <v>592</v>
      </c>
    </row>
    <row r="1933" spans="1:26" ht="51" x14ac:dyDescent="0.2">
      <c r="A1933" s="6" t="s">
        <v>7926</v>
      </c>
      <c r="B1933" s="5" t="s">
        <v>32</v>
      </c>
      <c r="C1933" s="5" t="s">
        <v>7927</v>
      </c>
      <c r="D1933" s="5" t="s">
        <v>833</v>
      </c>
      <c r="E1933" s="5" t="s">
        <v>7928</v>
      </c>
      <c r="F1933" s="5" t="s">
        <v>7929</v>
      </c>
      <c r="G1933" s="5" t="s">
        <v>7930</v>
      </c>
      <c r="H1933" s="5" t="s">
        <v>7931</v>
      </c>
      <c r="I1933" s="6" t="s">
        <v>47</v>
      </c>
      <c r="J1933" s="6">
        <v>0</v>
      </c>
      <c r="K1933" s="6">
        <v>430000000</v>
      </c>
      <c r="L1933" s="5" t="s">
        <v>40</v>
      </c>
      <c r="M1933" s="6" t="s">
        <v>94</v>
      </c>
      <c r="N1933" s="6" t="s">
        <v>73</v>
      </c>
      <c r="O1933" s="6" t="s">
        <v>43</v>
      </c>
      <c r="P1933" s="6" t="s">
        <v>74</v>
      </c>
      <c r="Q1933" s="6" t="s">
        <v>51</v>
      </c>
      <c r="R1933" s="6" t="s">
        <v>96</v>
      </c>
      <c r="S1933" s="6" t="s">
        <v>97</v>
      </c>
      <c r="T1933" s="41">
        <v>10</v>
      </c>
      <c r="U1933" s="41">
        <v>320000</v>
      </c>
      <c r="V1933" s="41">
        <f>T1933*U1933</f>
        <v>3200000</v>
      </c>
      <c r="W1933" s="41">
        <f>V1933*1.12</f>
        <v>3584000.0000000005</v>
      </c>
      <c r="X1933" s="6"/>
      <c r="Y1933" s="6">
        <v>2016</v>
      </c>
      <c r="Z1933" s="42"/>
    </row>
    <row r="1934" spans="1:26" ht="51" x14ac:dyDescent="0.2">
      <c r="A1934" s="6" t="s">
        <v>7932</v>
      </c>
      <c r="B1934" s="5" t="s">
        <v>32</v>
      </c>
      <c r="C1934" s="5" t="s">
        <v>7933</v>
      </c>
      <c r="D1934" s="5" t="s">
        <v>7934</v>
      </c>
      <c r="E1934" s="5" t="s">
        <v>7935</v>
      </c>
      <c r="F1934" s="5" t="s">
        <v>7936</v>
      </c>
      <c r="G1934" s="5" t="s">
        <v>7937</v>
      </c>
      <c r="H1934" s="5" t="s">
        <v>7938</v>
      </c>
      <c r="I1934" s="6" t="s">
        <v>47</v>
      </c>
      <c r="J1934" s="6">
        <v>0</v>
      </c>
      <c r="K1934" s="6">
        <v>430000000</v>
      </c>
      <c r="L1934" s="5" t="s">
        <v>40</v>
      </c>
      <c r="M1934" s="6" t="s">
        <v>94</v>
      </c>
      <c r="N1934" s="6" t="s">
        <v>73</v>
      </c>
      <c r="O1934" s="6" t="s">
        <v>43</v>
      </c>
      <c r="P1934" s="6" t="s">
        <v>74</v>
      </c>
      <c r="Q1934" s="6" t="s">
        <v>51</v>
      </c>
      <c r="R1934" s="6" t="s">
        <v>96</v>
      </c>
      <c r="S1934" s="6" t="s">
        <v>97</v>
      </c>
      <c r="T1934" s="41">
        <v>1</v>
      </c>
      <c r="U1934" s="41">
        <v>10986000</v>
      </c>
      <c r="V1934" s="41"/>
      <c r="W1934" s="41"/>
      <c r="X1934" s="6"/>
      <c r="Y1934" s="6">
        <v>2016</v>
      </c>
      <c r="Z1934" s="6" t="s">
        <v>1629</v>
      </c>
    </row>
    <row r="1935" spans="1:26" ht="51" x14ac:dyDescent="0.2">
      <c r="A1935" s="6" t="s">
        <v>7939</v>
      </c>
      <c r="B1935" s="5" t="s">
        <v>32</v>
      </c>
      <c r="C1935" s="5" t="s">
        <v>7940</v>
      </c>
      <c r="D1935" s="5" t="s">
        <v>7941</v>
      </c>
      <c r="E1935" s="5" t="s">
        <v>7942</v>
      </c>
      <c r="F1935" s="5" t="s">
        <v>7943</v>
      </c>
      <c r="G1935" s="5" t="s">
        <v>7944</v>
      </c>
      <c r="H1935" s="5" t="s">
        <v>7945</v>
      </c>
      <c r="I1935" s="6" t="s">
        <v>47</v>
      </c>
      <c r="J1935" s="6">
        <v>0</v>
      </c>
      <c r="K1935" s="6">
        <v>430000000</v>
      </c>
      <c r="L1935" s="5" t="s">
        <v>40</v>
      </c>
      <c r="M1935" s="6" t="s">
        <v>94</v>
      </c>
      <c r="N1935" s="6" t="s">
        <v>73</v>
      </c>
      <c r="O1935" s="6" t="s">
        <v>43</v>
      </c>
      <c r="P1935" s="6" t="s">
        <v>74</v>
      </c>
      <c r="Q1935" s="6" t="s">
        <v>51</v>
      </c>
      <c r="R1935" s="6" t="s">
        <v>96</v>
      </c>
      <c r="S1935" s="6" t="s">
        <v>97</v>
      </c>
      <c r="T1935" s="41">
        <v>1</v>
      </c>
      <c r="U1935" s="41">
        <v>6250000</v>
      </c>
      <c r="V1935" s="41"/>
      <c r="W1935" s="41"/>
      <c r="X1935" s="6"/>
      <c r="Y1935" s="6">
        <v>2016</v>
      </c>
      <c r="Z1935" s="5"/>
    </row>
    <row r="1936" spans="1:26" ht="51" x14ac:dyDescent="0.2">
      <c r="A1936" s="6" t="s">
        <v>7946</v>
      </c>
      <c r="B1936" s="5" t="s">
        <v>32</v>
      </c>
      <c r="C1936" s="5" t="s">
        <v>7940</v>
      </c>
      <c r="D1936" s="5" t="s">
        <v>7941</v>
      </c>
      <c r="E1936" s="5" t="s">
        <v>7942</v>
      </c>
      <c r="F1936" s="5" t="s">
        <v>7943</v>
      </c>
      <c r="G1936" s="5" t="s">
        <v>7944</v>
      </c>
      <c r="H1936" s="5" t="s">
        <v>7945</v>
      </c>
      <c r="I1936" s="6" t="s">
        <v>47</v>
      </c>
      <c r="J1936" s="6">
        <v>0</v>
      </c>
      <c r="K1936" s="6">
        <v>430000000</v>
      </c>
      <c r="L1936" s="5" t="s">
        <v>40</v>
      </c>
      <c r="M1936" s="6" t="s">
        <v>591</v>
      </c>
      <c r="N1936" s="6" t="s">
        <v>73</v>
      </c>
      <c r="O1936" s="6" t="s">
        <v>43</v>
      </c>
      <c r="P1936" s="6" t="s">
        <v>74</v>
      </c>
      <c r="Q1936" s="6" t="s">
        <v>51</v>
      </c>
      <c r="R1936" s="6" t="s">
        <v>96</v>
      </c>
      <c r="S1936" s="6" t="s">
        <v>97</v>
      </c>
      <c r="T1936" s="41">
        <v>1</v>
      </c>
      <c r="U1936" s="41">
        <v>6250000</v>
      </c>
      <c r="V1936" s="41">
        <f>T1936*U1936</f>
        <v>6250000</v>
      </c>
      <c r="W1936" s="41">
        <f>V1936*1.12</f>
        <v>7000000.0000000009</v>
      </c>
      <c r="X1936" s="6"/>
      <c r="Y1936" s="6">
        <v>2016</v>
      </c>
      <c r="Z1936" s="6" t="s">
        <v>686</v>
      </c>
    </row>
    <row r="1937" spans="1:26" ht="51" x14ac:dyDescent="0.2">
      <c r="A1937" s="6" t="s">
        <v>7947</v>
      </c>
      <c r="B1937" s="5" t="s">
        <v>32</v>
      </c>
      <c r="C1937" s="5" t="s">
        <v>7940</v>
      </c>
      <c r="D1937" s="5" t="s">
        <v>7941</v>
      </c>
      <c r="E1937" s="5" t="s">
        <v>7948</v>
      </c>
      <c r="F1937" s="5" t="s">
        <v>7943</v>
      </c>
      <c r="G1937" s="5" t="s">
        <v>7944</v>
      </c>
      <c r="H1937" s="5" t="s">
        <v>7949</v>
      </c>
      <c r="I1937" s="6" t="s">
        <v>47</v>
      </c>
      <c r="J1937" s="6">
        <v>0</v>
      </c>
      <c r="K1937" s="6">
        <v>430000000</v>
      </c>
      <c r="L1937" s="5" t="s">
        <v>40</v>
      </c>
      <c r="M1937" s="6" t="s">
        <v>94</v>
      </c>
      <c r="N1937" s="6" t="s">
        <v>73</v>
      </c>
      <c r="O1937" s="6" t="s">
        <v>43</v>
      </c>
      <c r="P1937" s="6" t="s">
        <v>74</v>
      </c>
      <c r="Q1937" s="6" t="s">
        <v>51</v>
      </c>
      <c r="R1937" s="6" t="s">
        <v>96</v>
      </c>
      <c r="S1937" s="6" t="s">
        <v>97</v>
      </c>
      <c r="T1937" s="41">
        <v>1</v>
      </c>
      <c r="U1937" s="41">
        <v>6250000</v>
      </c>
      <c r="V1937" s="41"/>
      <c r="W1937" s="41"/>
      <c r="X1937" s="6"/>
      <c r="Y1937" s="6">
        <v>2016</v>
      </c>
      <c r="Z1937" s="5"/>
    </row>
    <row r="1938" spans="1:26" ht="51" x14ac:dyDescent="0.2">
      <c r="A1938" s="6" t="s">
        <v>7950</v>
      </c>
      <c r="B1938" s="5" t="s">
        <v>32</v>
      </c>
      <c r="C1938" s="5" t="s">
        <v>7940</v>
      </c>
      <c r="D1938" s="5" t="s">
        <v>7941</v>
      </c>
      <c r="E1938" s="5" t="s">
        <v>7948</v>
      </c>
      <c r="F1938" s="5" t="s">
        <v>7943</v>
      </c>
      <c r="G1938" s="5" t="s">
        <v>7944</v>
      </c>
      <c r="H1938" s="5" t="s">
        <v>7949</v>
      </c>
      <c r="I1938" s="6" t="s">
        <v>47</v>
      </c>
      <c r="J1938" s="6">
        <v>0</v>
      </c>
      <c r="K1938" s="6">
        <v>430000000</v>
      </c>
      <c r="L1938" s="5" t="s">
        <v>40</v>
      </c>
      <c r="M1938" s="6" t="s">
        <v>591</v>
      </c>
      <c r="N1938" s="6" t="s">
        <v>73</v>
      </c>
      <c r="O1938" s="6" t="s">
        <v>43</v>
      </c>
      <c r="P1938" s="6" t="s">
        <v>74</v>
      </c>
      <c r="Q1938" s="6" t="s">
        <v>51</v>
      </c>
      <c r="R1938" s="6" t="s">
        <v>96</v>
      </c>
      <c r="S1938" s="6" t="s">
        <v>97</v>
      </c>
      <c r="T1938" s="41">
        <v>1</v>
      </c>
      <c r="U1938" s="41">
        <v>6250000</v>
      </c>
      <c r="V1938" s="41">
        <f t="shared" ref="V1938:V1975" si="145">T1938*U1938</f>
        <v>6250000</v>
      </c>
      <c r="W1938" s="41">
        <f t="shared" ref="W1938:W1975" si="146">V1938*1.12</f>
        <v>7000000.0000000009</v>
      </c>
      <c r="X1938" s="6"/>
      <c r="Y1938" s="6">
        <v>2016</v>
      </c>
      <c r="Z1938" s="6" t="s">
        <v>686</v>
      </c>
    </row>
    <row r="1939" spans="1:26" ht="51" x14ac:dyDescent="0.2">
      <c r="A1939" s="6" t="s">
        <v>7951</v>
      </c>
      <c r="B1939" s="5" t="s">
        <v>32</v>
      </c>
      <c r="C1939" s="5" t="s">
        <v>1190</v>
      </c>
      <c r="D1939" s="5" t="s">
        <v>1191</v>
      </c>
      <c r="E1939" s="5" t="s">
        <v>7952</v>
      </c>
      <c r="F1939" s="5" t="s">
        <v>1193</v>
      </c>
      <c r="G1939" s="5" t="s">
        <v>7953</v>
      </c>
      <c r="H1939" s="5" t="s">
        <v>7954</v>
      </c>
      <c r="I1939" s="6" t="s">
        <v>60</v>
      </c>
      <c r="J1939" s="6">
        <v>0</v>
      </c>
      <c r="K1939" s="6">
        <v>430000000</v>
      </c>
      <c r="L1939" s="5" t="s">
        <v>40</v>
      </c>
      <c r="M1939" s="6" t="s">
        <v>41</v>
      </c>
      <c r="N1939" s="6" t="s">
        <v>73</v>
      </c>
      <c r="O1939" s="6" t="s">
        <v>43</v>
      </c>
      <c r="P1939" s="6" t="s">
        <v>84</v>
      </c>
      <c r="Q1939" s="6" t="s">
        <v>51</v>
      </c>
      <c r="R1939" s="6">
        <v>5111</v>
      </c>
      <c r="S1939" s="6" t="s">
        <v>118</v>
      </c>
      <c r="T1939" s="41">
        <v>20</v>
      </c>
      <c r="U1939" s="41">
        <v>6700</v>
      </c>
      <c r="V1939" s="41">
        <f t="shared" si="145"/>
        <v>134000</v>
      </c>
      <c r="W1939" s="41">
        <f t="shared" si="146"/>
        <v>150080</v>
      </c>
      <c r="X1939" s="6"/>
      <c r="Y1939" s="6">
        <v>2016</v>
      </c>
      <c r="Z1939" s="42"/>
    </row>
    <row r="1940" spans="1:26" ht="51" x14ac:dyDescent="0.2">
      <c r="A1940" s="6" t="s">
        <v>7955</v>
      </c>
      <c r="B1940" s="5" t="s">
        <v>32</v>
      </c>
      <c r="C1940" s="5" t="s">
        <v>1190</v>
      </c>
      <c r="D1940" s="5" t="s">
        <v>1191</v>
      </c>
      <c r="E1940" s="5" t="s">
        <v>7952</v>
      </c>
      <c r="F1940" s="5" t="s">
        <v>1193</v>
      </c>
      <c r="G1940" s="5" t="s">
        <v>7956</v>
      </c>
      <c r="H1940" s="5" t="s">
        <v>7957</v>
      </c>
      <c r="I1940" s="6" t="s">
        <v>60</v>
      </c>
      <c r="J1940" s="6">
        <v>0</v>
      </c>
      <c r="K1940" s="6">
        <v>430000000</v>
      </c>
      <c r="L1940" s="5" t="s">
        <v>40</v>
      </c>
      <c r="M1940" s="6" t="s">
        <v>41</v>
      </c>
      <c r="N1940" s="6" t="s">
        <v>73</v>
      </c>
      <c r="O1940" s="6" t="s">
        <v>43</v>
      </c>
      <c r="P1940" s="6" t="s">
        <v>84</v>
      </c>
      <c r="Q1940" s="6" t="s">
        <v>51</v>
      </c>
      <c r="R1940" s="6">
        <v>5111</v>
      </c>
      <c r="S1940" s="6" t="s">
        <v>118</v>
      </c>
      <c r="T1940" s="41">
        <v>20</v>
      </c>
      <c r="U1940" s="41">
        <v>7400</v>
      </c>
      <c r="V1940" s="41">
        <f t="shared" si="145"/>
        <v>148000</v>
      </c>
      <c r="W1940" s="41">
        <f t="shared" si="146"/>
        <v>165760.00000000003</v>
      </c>
      <c r="X1940" s="6"/>
      <c r="Y1940" s="6">
        <v>2016</v>
      </c>
      <c r="Z1940" s="42"/>
    </row>
    <row r="1941" spans="1:26" ht="51" x14ac:dyDescent="0.2">
      <c r="A1941" s="6" t="s">
        <v>7958</v>
      </c>
      <c r="B1941" s="5" t="s">
        <v>32</v>
      </c>
      <c r="C1941" s="5" t="s">
        <v>2774</v>
      </c>
      <c r="D1941" s="5" t="s">
        <v>2775</v>
      </c>
      <c r="E1941" s="5" t="s">
        <v>7959</v>
      </c>
      <c r="F1941" s="5" t="s">
        <v>2777</v>
      </c>
      <c r="G1941" s="5" t="s">
        <v>7960</v>
      </c>
      <c r="H1941" s="5" t="s">
        <v>7961</v>
      </c>
      <c r="I1941" s="6" t="s">
        <v>47</v>
      </c>
      <c r="J1941" s="6">
        <v>0</v>
      </c>
      <c r="K1941" s="6">
        <v>430000000</v>
      </c>
      <c r="L1941" s="5" t="s">
        <v>40</v>
      </c>
      <c r="M1941" s="6" t="s">
        <v>94</v>
      </c>
      <c r="N1941" s="6" t="s">
        <v>73</v>
      </c>
      <c r="O1941" s="6" t="s">
        <v>43</v>
      </c>
      <c r="P1941" s="6" t="s">
        <v>74</v>
      </c>
      <c r="Q1941" s="6" t="s">
        <v>51</v>
      </c>
      <c r="R1941" s="6" t="s">
        <v>96</v>
      </c>
      <c r="S1941" s="6" t="s">
        <v>97</v>
      </c>
      <c r="T1941" s="41">
        <v>2</v>
      </c>
      <c r="U1941" s="41">
        <v>460000</v>
      </c>
      <c r="V1941" s="41">
        <f t="shared" si="145"/>
        <v>920000</v>
      </c>
      <c r="W1941" s="41">
        <f t="shared" si="146"/>
        <v>1030400.0000000001</v>
      </c>
      <c r="X1941" s="6"/>
      <c r="Y1941" s="6">
        <v>2016</v>
      </c>
      <c r="Z1941" s="42"/>
    </row>
    <row r="1942" spans="1:26" ht="127.5" x14ac:dyDescent="0.2">
      <c r="A1942" s="6" t="s">
        <v>7962</v>
      </c>
      <c r="B1942" s="5" t="s">
        <v>32</v>
      </c>
      <c r="C1942" s="5" t="s">
        <v>7878</v>
      </c>
      <c r="D1942" s="5" t="s">
        <v>7879</v>
      </c>
      <c r="E1942" s="5" t="s">
        <v>7963</v>
      </c>
      <c r="F1942" s="5" t="s">
        <v>7881</v>
      </c>
      <c r="G1942" s="5" t="s">
        <v>7964</v>
      </c>
      <c r="H1942" s="5" t="s">
        <v>7965</v>
      </c>
      <c r="I1942" s="6" t="s">
        <v>47</v>
      </c>
      <c r="J1942" s="6">
        <v>0</v>
      </c>
      <c r="K1942" s="6">
        <v>430000000</v>
      </c>
      <c r="L1942" s="5" t="s">
        <v>40</v>
      </c>
      <c r="M1942" s="6" t="s">
        <v>94</v>
      </c>
      <c r="N1942" s="6" t="s">
        <v>73</v>
      </c>
      <c r="O1942" s="6" t="s">
        <v>43</v>
      </c>
      <c r="P1942" s="6" t="s">
        <v>1308</v>
      </c>
      <c r="Q1942" s="6" t="s">
        <v>51</v>
      </c>
      <c r="R1942" s="6" t="s">
        <v>96</v>
      </c>
      <c r="S1942" s="6" t="s">
        <v>97</v>
      </c>
      <c r="T1942" s="41">
        <v>1</v>
      </c>
      <c r="U1942" s="41">
        <v>5320000</v>
      </c>
      <c r="V1942" s="41">
        <f t="shared" si="145"/>
        <v>5320000</v>
      </c>
      <c r="W1942" s="41">
        <f t="shared" si="146"/>
        <v>5958400.0000000009</v>
      </c>
      <c r="X1942" s="6"/>
      <c r="Y1942" s="6">
        <v>2016</v>
      </c>
      <c r="Z1942" s="42"/>
    </row>
    <row r="1943" spans="1:26" ht="51" x14ac:dyDescent="0.2">
      <c r="A1943" s="6" t="s">
        <v>7966</v>
      </c>
      <c r="B1943" s="5" t="s">
        <v>32</v>
      </c>
      <c r="C1943" s="5" t="s">
        <v>3825</v>
      </c>
      <c r="D1943" s="5" t="s">
        <v>3096</v>
      </c>
      <c r="E1943" s="5" t="s">
        <v>1383</v>
      </c>
      <c r="F1943" s="5" t="s">
        <v>3827</v>
      </c>
      <c r="G1943" s="5" t="s">
        <v>7967</v>
      </c>
      <c r="H1943" s="5" t="s">
        <v>7968</v>
      </c>
      <c r="I1943" s="6" t="s">
        <v>60</v>
      </c>
      <c r="J1943" s="6">
        <v>0</v>
      </c>
      <c r="K1943" s="6">
        <v>430000000</v>
      </c>
      <c r="L1943" s="5" t="s">
        <v>40</v>
      </c>
      <c r="M1943" s="6" t="s">
        <v>41</v>
      </c>
      <c r="N1943" s="6" t="s">
        <v>73</v>
      </c>
      <c r="O1943" s="6" t="s">
        <v>43</v>
      </c>
      <c r="P1943" s="6" t="s">
        <v>84</v>
      </c>
      <c r="Q1943" s="6" t="s">
        <v>51</v>
      </c>
      <c r="R1943" s="6" t="s">
        <v>96</v>
      </c>
      <c r="S1943" s="6" t="s">
        <v>97</v>
      </c>
      <c r="T1943" s="41">
        <v>5</v>
      </c>
      <c r="U1943" s="41">
        <v>60940</v>
      </c>
      <c r="V1943" s="41">
        <f t="shared" si="145"/>
        <v>304700</v>
      </c>
      <c r="W1943" s="41">
        <f t="shared" si="146"/>
        <v>341264.00000000006</v>
      </c>
      <c r="X1943" s="6"/>
      <c r="Y1943" s="6">
        <v>2016</v>
      </c>
      <c r="Z1943" s="42"/>
    </row>
    <row r="1944" spans="1:26" ht="51" x14ac:dyDescent="0.2">
      <c r="A1944" s="6" t="s">
        <v>7969</v>
      </c>
      <c r="B1944" s="5" t="s">
        <v>32</v>
      </c>
      <c r="C1944" s="5" t="s">
        <v>6642</v>
      </c>
      <c r="D1944" s="5" t="s">
        <v>1068</v>
      </c>
      <c r="E1944" s="5" t="s">
        <v>6643</v>
      </c>
      <c r="F1944" s="5" t="s">
        <v>6644</v>
      </c>
      <c r="G1944" s="5" t="s">
        <v>7970</v>
      </c>
      <c r="H1944" s="5" t="s">
        <v>7971</v>
      </c>
      <c r="I1944" s="6" t="s">
        <v>47</v>
      </c>
      <c r="J1944" s="6">
        <v>0</v>
      </c>
      <c r="K1944" s="6">
        <v>430000000</v>
      </c>
      <c r="L1944" s="5" t="s">
        <v>40</v>
      </c>
      <c r="M1944" s="6" t="s">
        <v>41</v>
      </c>
      <c r="N1944" s="6" t="s">
        <v>73</v>
      </c>
      <c r="O1944" s="6" t="s">
        <v>43</v>
      </c>
      <c r="P1944" s="6" t="s">
        <v>84</v>
      </c>
      <c r="Q1944" s="6" t="s">
        <v>51</v>
      </c>
      <c r="R1944" s="6" t="s">
        <v>96</v>
      </c>
      <c r="S1944" s="6" t="s">
        <v>97</v>
      </c>
      <c r="T1944" s="41">
        <v>20</v>
      </c>
      <c r="U1944" s="41">
        <v>6000</v>
      </c>
      <c r="V1944" s="41">
        <f t="shared" si="145"/>
        <v>120000</v>
      </c>
      <c r="W1944" s="41">
        <f t="shared" si="146"/>
        <v>134400</v>
      </c>
      <c r="X1944" s="6"/>
      <c r="Y1944" s="6">
        <v>2016</v>
      </c>
      <c r="Z1944" s="42"/>
    </row>
    <row r="1945" spans="1:26" ht="51" x14ac:dyDescent="0.2">
      <c r="A1945" s="6" t="s">
        <v>7972</v>
      </c>
      <c r="B1945" s="5" t="s">
        <v>32</v>
      </c>
      <c r="C1945" s="5" t="s">
        <v>3068</v>
      </c>
      <c r="D1945" s="5" t="s">
        <v>3069</v>
      </c>
      <c r="E1945" s="5" t="s">
        <v>3070</v>
      </c>
      <c r="F1945" s="5" t="s">
        <v>3071</v>
      </c>
      <c r="G1945" s="5" t="s">
        <v>7973</v>
      </c>
      <c r="H1945" s="5" t="s">
        <v>7974</v>
      </c>
      <c r="I1945" s="6" t="s">
        <v>39</v>
      </c>
      <c r="J1945" s="6">
        <v>0</v>
      </c>
      <c r="K1945" s="6">
        <v>430000000</v>
      </c>
      <c r="L1945" s="5" t="s">
        <v>40</v>
      </c>
      <c r="M1945" s="6" t="s">
        <v>41</v>
      </c>
      <c r="N1945" s="6" t="s">
        <v>73</v>
      </c>
      <c r="O1945" s="6" t="s">
        <v>43</v>
      </c>
      <c r="P1945" s="6" t="s">
        <v>84</v>
      </c>
      <c r="Q1945" s="6" t="s">
        <v>51</v>
      </c>
      <c r="R1945" s="6" t="s">
        <v>96</v>
      </c>
      <c r="S1945" s="6" t="s">
        <v>97</v>
      </c>
      <c r="T1945" s="41">
        <v>200</v>
      </c>
      <c r="U1945" s="41">
        <v>300</v>
      </c>
      <c r="V1945" s="41">
        <f t="shared" si="145"/>
        <v>60000</v>
      </c>
      <c r="W1945" s="41">
        <f t="shared" si="146"/>
        <v>67200</v>
      </c>
      <c r="X1945" s="6"/>
      <c r="Y1945" s="6">
        <v>2016</v>
      </c>
      <c r="Z1945" s="42"/>
    </row>
    <row r="1946" spans="1:26" ht="63.75" x14ac:dyDescent="0.2">
      <c r="A1946" s="6" t="s">
        <v>7975</v>
      </c>
      <c r="B1946" s="5" t="s">
        <v>32</v>
      </c>
      <c r="C1946" s="5" t="s">
        <v>7976</v>
      </c>
      <c r="D1946" s="5" t="s">
        <v>7977</v>
      </c>
      <c r="E1946" s="5" t="s">
        <v>7978</v>
      </c>
      <c r="F1946" s="5" t="s">
        <v>7979</v>
      </c>
      <c r="G1946" s="5" t="s">
        <v>7980</v>
      </c>
      <c r="H1946" s="5" t="s">
        <v>7981</v>
      </c>
      <c r="I1946" s="6" t="s">
        <v>47</v>
      </c>
      <c r="J1946" s="6">
        <v>0</v>
      </c>
      <c r="K1946" s="6">
        <v>430000000</v>
      </c>
      <c r="L1946" s="5" t="s">
        <v>40</v>
      </c>
      <c r="M1946" s="6" t="s">
        <v>94</v>
      </c>
      <c r="N1946" s="6" t="s">
        <v>73</v>
      </c>
      <c r="O1946" s="6" t="s">
        <v>43</v>
      </c>
      <c r="P1946" s="6" t="s">
        <v>74</v>
      </c>
      <c r="Q1946" s="6" t="s">
        <v>51</v>
      </c>
      <c r="R1946" s="6" t="s">
        <v>96</v>
      </c>
      <c r="S1946" s="6" t="s">
        <v>97</v>
      </c>
      <c r="T1946" s="41">
        <v>3</v>
      </c>
      <c r="U1946" s="41">
        <v>162000</v>
      </c>
      <c r="V1946" s="41">
        <f t="shared" si="145"/>
        <v>486000</v>
      </c>
      <c r="W1946" s="41">
        <f t="shared" si="146"/>
        <v>544320</v>
      </c>
      <c r="X1946" s="6"/>
      <c r="Y1946" s="6">
        <v>2016</v>
      </c>
      <c r="Z1946" s="42"/>
    </row>
    <row r="1947" spans="1:26" ht="51" x14ac:dyDescent="0.2">
      <c r="A1947" s="6" t="s">
        <v>7982</v>
      </c>
      <c r="B1947" s="5" t="s">
        <v>32</v>
      </c>
      <c r="C1947" s="5" t="s">
        <v>7983</v>
      </c>
      <c r="D1947" s="5" t="s">
        <v>7984</v>
      </c>
      <c r="E1947" s="5" t="s">
        <v>7985</v>
      </c>
      <c r="F1947" s="5" t="s">
        <v>7986</v>
      </c>
      <c r="G1947" s="5" t="s">
        <v>7987</v>
      </c>
      <c r="H1947" s="5" t="s">
        <v>7988</v>
      </c>
      <c r="I1947" s="6" t="s">
        <v>47</v>
      </c>
      <c r="J1947" s="6">
        <v>0</v>
      </c>
      <c r="K1947" s="6">
        <v>430000000</v>
      </c>
      <c r="L1947" s="5" t="s">
        <v>40</v>
      </c>
      <c r="M1947" s="6" t="s">
        <v>94</v>
      </c>
      <c r="N1947" s="6" t="s">
        <v>73</v>
      </c>
      <c r="O1947" s="6" t="s">
        <v>43</v>
      </c>
      <c r="P1947" s="6" t="s">
        <v>74</v>
      </c>
      <c r="Q1947" s="6" t="s">
        <v>51</v>
      </c>
      <c r="R1947" s="6" t="s">
        <v>96</v>
      </c>
      <c r="S1947" s="6" t="s">
        <v>97</v>
      </c>
      <c r="T1947" s="41">
        <v>1</v>
      </c>
      <c r="U1947" s="41">
        <v>250000</v>
      </c>
      <c r="V1947" s="41">
        <f t="shared" si="145"/>
        <v>250000</v>
      </c>
      <c r="W1947" s="41">
        <f t="shared" si="146"/>
        <v>280000</v>
      </c>
      <c r="X1947" s="6"/>
      <c r="Y1947" s="6">
        <v>2016</v>
      </c>
      <c r="Z1947" s="42"/>
    </row>
    <row r="1948" spans="1:26" ht="51" x14ac:dyDescent="0.2">
      <c r="A1948" s="6" t="s">
        <v>7989</v>
      </c>
      <c r="B1948" s="5" t="s">
        <v>32</v>
      </c>
      <c r="C1948" s="5" t="s">
        <v>7983</v>
      </c>
      <c r="D1948" s="5" t="s">
        <v>7984</v>
      </c>
      <c r="E1948" s="5" t="s">
        <v>7990</v>
      </c>
      <c r="F1948" s="5" t="s">
        <v>7986</v>
      </c>
      <c r="G1948" s="5" t="s">
        <v>7991</v>
      </c>
      <c r="H1948" s="5" t="s">
        <v>7992</v>
      </c>
      <c r="I1948" s="6" t="s">
        <v>47</v>
      </c>
      <c r="J1948" s="6">
        <v>0</v>
      </c>
      <c r="K1948" s="6">
        <v>430000000</v>
      </c>
      <c r="L1948" s="5" t="s">
        <v>40</v>
      </c>
      <c r="M1948" s="6" t="s">
        <v>94</v>
      </c>
      <c r="N1948" s="6" t="s">
        <v>73</v>
      </c>
      <c r="O1948" s="6" t="s">
        <v>43</v>
      </c>
      <c r="P1948" s="6" t="s">
        <v>74</v>
      </c>
      <c r="Q1948" s="6" t="s">
        <v>51</v>
      </c>
      <c r="R1948" s="6" t="s">
        <v>96</v>
      </c>
      <c r="S1948" s="6" t="s">
        <v>97</v>
      </c>
      <c r="T1948" s="41">
        <v>1</v>
      </c>
      <c r="U1948" s="41">
        <v>116000</v>
      </c>
      <c r="V1948" s="41">
        <f t="shared" si="145"/>
        <v>116000</v>
      </c>
      <c r="W1948" s="41">
        <f t="shared" si="146"/>
        <v>129920.00000000001</v>
      </c>
      <c r="X1948" s="6"/>
      <c r="Y1948" s="6">
        <v>2016</v>
      </c>
      <c r="Z1948" s="42"/>
    </row>
    <row r="1949" spans="1:26" ht="51" x14ac:dyDescent="0.2">
      <c r="A1949" s="6" t="s">
        <v>7993</v>
      </c>
      <c r="B1949" s="5" t="s">
        <v>32</v>
      </c>
      <c r="C1949" s="5" t="s">
        <v>7983</v>
      </c>
      <c r="D1949" s="5" t="s">
        <v>7984</v>
      </c>
      <c r="E1949" s="5" t="s">
        <v>7994</v>
      </c>
      <c r="F1949" s="5" t="s">
        <v>7986</v>
      </c>
      <c r="G1949" s="5" t="s">
        <v>7995</v>
      </c>
      <c r="H1949" s="5" t="s">
        <v>7996</v>
      </c>
      <c r="I1949" s="6" t="s">
        <v>47</v>
      </c>
      <c r="J1949" s="6">
        <v>0</v>
      </c>
      <c r="K1949" s="6">
        <v>430000000</v>
      </c>
      <c r="L1949" s="5" t="s">
        <v>40</v>
      </c>
      <c r="M1949" s="6" t="s">
        <v>94</v>
      </c>
      <c r="N1949" s="6" t="s">
        <v>73</v>
      </c>
      <c r="O1949" s="6" t="s">
        <v>43</v>
      </c>
      <c r="P1949" s="6" t="s">
        <v>74</v>
      </c>
      <c r="Q1949" s="6" t="s">
        <v>51</v>
      </c>
      <c r="R1949" s="6" t="s">
        <v>96</v>
      </c>
      <c r="S1949" s="6" t="s">
        <v>97</v>
      </c>
      <c r="T1949" s="41">
        <v>1</v>
      </c>
      <c r="U1949" s="41">
        <v>350000</v>
      </c>
      <c r="V1949" s="41">
        <f t="shared" si="145"/>
        <v>350000</v>
      </c>
      <c r="W1949" s="41">
        <f t="shared" si="146"/>
        <v>392000.00000000006</v>
      </c>
      <c r="X1949" s="6"/>
      <c r="Y1949" s="6">
        <v>2016</v>
      </c>
      <c r="Z1949" s="42"/>
    </row>
    <row r="1950" spans="1:26" ht="51" x14ac:dyDescent="0.2">
      <c r="A1950" s="6" t="s">
        <v>7997</v>
      </c>
      <c r="B1950" s="5" t="s">
        <v>32</v>
      </c>
      <c r="C1950" s="5" t="s">
        <v>7983</v>
      </c>
      <c r="D1950" s="5" t="s">
        <v>7984</v>
      </c>
      <c r="E1950" s="5" t="s">
        <v>7998</v>
      </c>
      <c r="F1950" s="5" t="s">
        <v>7986</v>
      </c>
      <c r="G1950" s="5" t="s">
        <v>7999</v>
      </c>
      <c r="H1950" s="5" t="s">
        <v>8000</v>
      </c>
      <c r="I1950" s="6" t="s">
        <v>47</v>
      </c>
      <c r="J1950" s="6">
        <v>0</v>
      </c>
      <c r="K1950" s="6">
        <v>430000000</v>
      </c>
      <c r="L1950" s="5" t="s">
        <v>40</v>
      </c>
      <c r="M1950" s="6" t="s">
        <v>94</v>
      </c>
      <c r="N1950" s="6" t="s">
        <v>73</v>
      </c>
      <c r="O1950" s="6" t="s">
        <v>43</v>
      </c>
      <c r="P1950" s="6" t="s">
        <v>74</v>
      </c>
      <c r="Q1950" s="6" t="s">
        <v>51</v>
      </c>
      <c r="R1950" s="6" t="s">
        <v>96</v>
      </c>
      <c r="S1950" s="6" t="s">
        <v>97</v>
      </c>
      <c r="T1950" s="41">
        <v>2</v>
      </c>
      <c r="U1950" s="41">
        <v>203000</v>
      </c>
      <c r="V1950" s="41">
        <f t="shared" si="145"/>
        <v>406000</v>
      </c>
      <c r="W1950" s="41">
        <f t="shared" si="146"/>
        <v>454720.00000000006</v>
      </c>
      <c r="X1950" s="6"/>
      <c r="Y1950" s="6">
        <v>2016</v>
      </c>
      <c r="Z1950" s="42"/>
    </row>
    <row r="1951" spans="1:26" ht="51" x14ac:dyDescent="0.2">
      <c r="A1951" s="6" t="s">
        <v>8001</v>
      </c>
      <c r="B1951" s="5" t="s">
        <v>32</v>
      </c>
      <c r="C1951" s="5" t="s">
        <v>7983</v>
      </c>
      <c r="D1951" s="5" t="s">
        <v>7984</v>
      </c>
      <c r="E1951" s="5" t="s">
        <v>8002</v>
      </c>
      <c r="F1951" s="5" t="s">
        <v>7986</v>
      </c>
      <c r="G1951" s="5" t="s">
        <v>8003</v>
      </c>
      <c r="H1951" s="5" t="s">
        <v>8004</v>
      </c>
      <c r="I1951" s="6" t="s">
        <v>47</v>
      </c>
      <c r="J1951" s="6">
        <v>0</v>
      </c>
      <c r="K1951" s="6">
        <v>430000000</v>
      </c>
      <c r="L1951" s="5" t="s">
        <v>40</v>
      </c>
      <c r="M1951" s="6" t="s">
        <v>94</v>
      </c>
      <c r="N1951" s="6" t="s">
        <v>73</v>
      </c>
      <c r="O1951" s="6" t="s">
        <v>43</v>
      </c>
      <c r="P1951" s="6" t="s">
        <v>74</v>
      </c>
      <c r="Q1951" s="6" t="s">
        <v>51</v>
      </c>
      <c r="R1951" s="6" t="s">
        <v>96</v>
      </c>
      <c r="S1951" s="6" t="s">
        <v>97</v>
      </c>
      <c r="T1951" s="41">
        <v>2</v>
      </c>
      <c r="U1951" s="41">
        <v>237000</v>
      </c>
      <c r="V1951" s="41">
        <f t="shared" si="145"/>
        <v>474000</v>
      </c>
      <c r="W1951" s="41">
        <f t="shared" si="146"/>
        <v>530880</v>
      </c>
      <c r="X1951" s="6"/>
      <c r="Y1951" s="6">
        <v>2016</v>
      </c>
      <c r="Z1951" s="42"/>
    </row>
    <row r="1952" spans="1:26" ht="51" x14ac:dyDescent="0.2">
      <c r="A1952" s="6" t="s">
        <v>8005</v>
      </c>
      <c r="B1952" s="5" t="s">
        <v>32</v>
      </c>
      <c r="C1952" s="5" t="s">
        <v>7983</v>
      </c>
      <c r="D1952" s="5" t="s">
        <v>7984</v>
      </c>
      <c r="E1952" s="5" t="s">
        <v>8006</v>
      </c>
      <c r="F1952" s="5" t="s">
        <v>7986</v>
      </c>
      <c r="G1952" s="5" t="s">
        <v>8007</v>
      </c>
      <c r="H1952" s="5" t="s">
        <v>8008</v>
      </c>
      <c r="I1952" s="6" t="s">
        <v>47</v>
      </c>
      <c r="J1952" s="6">
        <v>0</v>
      </c>
      <c r="K1952" s="6">
        <v>430000000</v>
      </c>
      <c r="L1952" s="5" t="s">
        <v>40</v>
      </c>
      <c r="M1952" s="6" t="s">
        <v>94</v>
      </c>
      <c r="N1952" s="6" t="s">
        <v>73</v>
      </c>
      <c r="O1952" s="6" t="s">
        <v>43</v>
      </c>
      <c r="P1952" s="6" t="s">
        <v>74</v>
      </c>
      <c r="Q1952" s="6" t="s">
        <v>51</v>
      </c>
      <c r="R1952" s="6" t="s">
        <v>96</v>
      </c>
      <c r="S1952" s="6" t="s">
        <v>97</v>
      </c>
      <c r="T1952" s="41">
        <v>2</v>
      </c>
      <c r="U1952" s="41">
        <v>138000</v>
      </c>
      <c r="V1952" s="41">
        <f t="shared" si="145"/>
        <v>276000</v>
      </c>
      <c r="W1952" s="41">
        <f t="shared" si="146"/>
        <v>309120.00000000006</v>
      </c>
      <c r="X1952" s="6"/>
      <c r="Y1952" s="6">
        <v>2016</v>
      </c>
      <c r="Z1952" s="42"/>
    </row>
    <row r="1953" spans="1:26" ht="51" x14ac:dyDescent="0.2">
      <c r="A1953" s="6" t="s">
        <v>8009</v>
      </c>
      <c r="B1953" s="5" t="s">
        <v>32</v>
      </c>
      <c r="C1953" s="5" t="s">
        <v>7983</v>
      </c>
      <c r="D1953" s="5" t="s">
        <v>7984</v>
      </c>
      <c r="E1953" s="5" t="s">
        <v>8010</v>
      </c>
      <c r="F1953" s="5" t="s">
        <v>7986</v>
      </c>
      <c r="G1953" s="5" t="s">
        <v>8011</v>
      </c>
      <c r="H1953" s="5" t="s">
        <v>8012</v>
      </c>
      <c r="I1953" s="6" t="s">
        <v>47</v>
      </c>
      <c r="J1953" s="6">
        <v>0</v>
      </c>
      <c r="K1953" s="6">
        <v>430000000</v>
      </c>
      <c r="L1953" s="5" t="s">
        <v>40</v>
      </c>
      <c r="M1953" s="6" t="s">
        <v>94</v>
      </c>
      <c r="N1953" s="6" t="s">
        <v>73</v>
      </c>
      <c r="O1953" s="6" t="s">
        <v>43</v>
      </c>
      <c r="P1953" s="6" t="s">
        <v>74</v>
      </c>
      <c r="Q1953" s="6" t="s">
        <v>51</v>
      </c>
      <c r="R1953" s="6" t="s">
        <v>96</v>
      </c>
      <c r="S1953" s="6" t="s">
        <v>97</v>
      </c>
      <c r="T1953" s="41">
        <v>2</v>
      </c>
      <c r="U1953" s="41">
        <v>120000</v>
      </c>
      <c r="V1953" s="41">
        <f t="shared" si="145"/>
        <v>240000</v>
      </c>
      <c r="W1953" s="41">
        <f t="shared" si="146"/>
        <v>268800</v>
      </c>
      <c r="X1953" s="6"/>
      <c r="Y1953" s="6">
        <v>2016</v>
      </c>
      <c r="Z1953" s="42"/>
    </row>
    <row r="1954" spans="1:26" ht="51" x14ac:dyDescent="0.2">
      <c r="A1954" s="6" t="s">
        <v>8013</v>
      </c>
      <c r="B1954" s="5" t="s">
        <v>32</v>
      </c>
      <c r="C1954" s="5" t="s">
        <v>7983</v>
      </c>
      <c r="D1954" s="5" t="s">
        <v>7984</v>
      </c>
      <c r="E1954" s="5" t="s">
        <v>6507</v>
      </c>
      <c r="F1954" s="5" t="s">
        <v>7986</v>
      </c>
      <c r="G1954" s="5" t="s">
        <v>8014</v>
      </c>
      <c r="H1954" s="5" t="s">
        <v>8015</v>
      </c>
      <c r="I1954" s="6" t="s">
        <v>47</v>
      </c>
      <c r="J1954" s="6">
        <v>0</v>
      </c>
      <c r="K1954" s="6">
        <v>430000000</v>
      </c>
      <c r="L1954" s="5" t="s">
        <v>40</v>
      </c>
      <c r="M1954" s="6" t="s">
        <v>94</v>
      </c>
      <c r="N1954" s="6" t="s">
        <v>73</v>
      </c>
      <c r="O1954" s="6" t="s">
        <v>43</v>
      </c>
      <c r="P1954" s="6" t="s">
        <v>74</v>
      </c>
      <c r="Q1954" s="6" t="s">
        <v>51</v>
      </c>
      <c r="R1954" s="6" t="s">
        <v>96</v>
      </c>
      <c r="S1954" s="6" t="s">
        <v>97</v>
      </c>
      <c r="T1954" s="41">
        <v>2</v>
      </c>
      <c r="U1954" s="41">
        <v>81260</v>
      </c>
      <c r="V1954" s="41">
        <f t="shared" si="145"/>
        <v>162520</v>
      </c>
      <c r="W1954" s="41">
        <f t="shared" si="146"/>
        <v>182022.40000000002</v>
      </c>
      <c r="X1954" s="6"/>
      <c r="Y1954" s="6">
        <v>2016</v>
      </c>
      <c r="Z1954" s="42"/>
    </row>
    <row r="1955" spans="1:26" ht="51" x14ac:dyDescent="0.2">
      <c r="A1955" s="6" t="s">
        <v>8016</v>
      </c>
      <c r="B1955" s="5" t="s">
        <v>32</v>
      </c>
      <c r="C1955" s="5" t="s">
        <v>7983</v>
      </c>
      <c r="D1955" s="5" t="s">
        <v>7984</v>
      </c>
      <c r="E1955" s="5" t="s">
        <v>8017</v>
      </c>
      <c r="F1955" s="5" t="s">
        <v>7986</v>
      </c>
      <c r="G1955" s="5" t="s">
        <v>8018</v>
      </c>
      <c r="H1955" s="5" t="s">
        <v>8019</v>
      </c>
      <c r="I1955" s="6" t="s">
        <v>47</v>
      </c>
      <c r="J1955" s="6">
        <v>0</v>
      </c>
      <c r="K1955" s="6">
        <v>430000000</v>
      </c>
      <c r="L1955" s="5" t="s">
        <v>40</v>
      </c>
      <c r="M1955" s="6" t="s">
        <v>94</v>
      </c>
      <c r="N1955" s="6" t="s">
        <v>73</v>
      </c>
      <c r="O1955" s="6" t="s">
        <v>43</v>
      </c>
      <c r="P1955" s="6" t="s">
        <v>74</v>
      </c>
      <c r="Q1955" s="6" t="s">
        <v>51</v>
      </c>
      <c r="R1955" s="6" t="s">
        <v>96</v>
      </c>
      <c r="S1955" s="6" t="s">
        <v>97</v>
      </c>
      <c r="T1955" s="41">
        <v>2</v>
      </c>
      <c r="U1955" s="41">
        <v>96000</v>
      </c>
      <c r="V1955" s="41">
        <f t="shared" si="145"/>
        <v>192000</v>
      </c>
      <c r="W1955" s="41">
        <f t="shared" si="146"/>
        <v>215040.00000000003</v>
      </c>
      <c r="X1955" s="6"/>
      <c r="Y1955" s="6">
        <v>2016</v>
      </c>
      <c r="Z1955" s="42"/>
    </row>
    <row r="1956" spans="1:26" ht="51" x14ac:dyDescent="0.2">
      <c r="A1956" s="6" t="s">
        <v>8020</v>
      </c>
      <c r="B1956" s="5" t="s">
        <v>32</v>
      </c>
      <c r="C1956" s="5" t="s">
        <v>7983</v>
      </c>
      <c r="D1956" s="5" t="s">
        <v>7984</v>
      </c>
      <c r="E1956" s="5" t="s">
        <v>8017</v>
      </c>
      <c r="F1956" s="5" t="s">
        <v>7986</v>
      </c>
      <c r="G1956" s="5" t="s">
        <v>8021</v>
      </c>
      <c r="H1956" s="5" t="s">
        <v>8022</v>
      </c>
      <c r="I1956" s="6" t="s">
        <v>47</v>
      </c>
      <c r="J1956" s="6">
        <v>0</v>
      </c>
      <c r="K1956" s="6">
        <v>430000000</v>
      </c>
      <c r="L1956" s="5" t="s">
        <v>40</v>
      </c>
      <c r="M1956" s="6" t="s">
        <v>94</v>
      </c>
      <c r="N1956" s="6" t="s">
        <v>73</v>
      </c>
      <c r="O1956" s="6" t="s">
        <v>43</v>
      </c>
      <c r="P1956" s="6" t="s">
        <v>74</v>
      </c>
      <c r="Q1956" s="6" t="s">
        <v>51</v>
      </c>
      <c r="R1956" s="6" t="s">
        <v>96</v>
      </c>
      <c r="S1956" s="6" t="s">
        <v>97</v>
      </c>
      <c r="T1956" s="41">
        <v>2</v>
      </c>
      <c r="U1956" s="41">
        <v>108000</v>
      </c>
      <c r="V1956" s="41">
        <f t="shared" si="145"/>
        <v>216000</v>
      </c>
      <c r="W1956" s="41">
        <f t="shared" si="146"/>
        <v>241920.00000000003</v>
      </c>
      <c r="X1956" s="6"/>
      <c r="Y1956" s="6">
        <v>2016</v>
      </c>
      <c r="Z1956" s="42"/>
    </row>
    <row r="1957" spans="1:26" ht="51" x14ac:dyDescent="0.2">
      <c r="A1957" s="6" t="s">
        <v>8023</v>
      </c>
      <c r="B1957" s="5" t="s">
        <v>32</v>
      </c>
      <c r="C1957" s="5" t="s">
        <v>8024</v>
      </c>
      <c r="D1957" s="5" t="s">
        <v>8025</v>
      </c>
      <c r="E1957" s="5" t="s">
        <v>8026</v>
      </c>
      <c r="F1957" s="5" t="s">
        <v>8027</v>
      </c>
      <c r="G1957" s="5" t="s">
        <v>8028</v>
      </c>
      <c r="H1957" s="5" t="s">
        <v>8029</v>
      </c>
      <c r="I1957" s="6" t="s">
        <v>47</v>
      </c>
      <c r="J1957" s="6">
        <v>0</v>
      </c>
      <c r="K1957" s="6">
        <v>430000000</v>
      </c>
      <c r="L1957" s="5" t="s">
        <v>40</v>
      </c>
      <c r="M1957" s="6" t="s">
        <v>94</v>
      </c>
      <c r="N1957" s="6" t="s">
        <v>73</v>
      </c>
      <c r="O1957" s="6" t="s">
        <v>43</v>
      </c>
      <c r="P1957" s="6" t="s">
        <v>74</v>
      </c>
      <c r="Q1957" s="6" t="s">
        <v>51</v>
      </c>
      <c r="R1957" s="6" t="s">
        <v>96</v>
      </c>
      <c r="S1957" s="6" t="s">
        <v>97</v>
      </c>
      <c r="T1957" s="41">
        <v>10</v>
      </c>
      <c r="U1957" s="41">
        <v>32640</v>
      </c>
      <c r="V1957" s="41">
        <f t="shared" si="145"/>
        <v>326400</v>
      </c>
      <c r="W1957" s="41">
        <f t="shared" si="146"/>
        <v>365568.00000000006</v>
      </c>
      <c r="X1957" s="6"/>
      <c r="Y1957" s="6">
        <v>2016</v>
      </c>
      <c r="Z1957" s="42"/>
    </row>
    <row r="1958" spans="1:26" ht="51" x14ac:dyDescent="0.2">
      <c r="A1958" s="6" t="s">
        <v>8030</v>
      </c>
      <c r="B1958" s="5" t="s">
        <v>32</v>
      </c>
      <c r="C1958" s="5" t="s">
        <v>8024</v>
      </c>
      <c r="D1958" s="5" t="s">
        <v>8025</v>
      </c>
      <c r="E1958" s="5" t="s">
        <v>8031</v>
      </c>
      <c r="F1958" s="5" t="s">
        <v>8027</v>
      </c>
      <c r="G1958" s="5" t="s">
        <v>8032</v>
      </c>
      <c r="H1958" s="5" t="s">
        <v>8033</v>
      </c>
      <c r="I1958" s="6" t="s">
        <v>47</v>
      </c>
      <c r="J1958" s="6">
        <v>0</v>
      </c>
      <c r="K1958" s="6">
        <v>430000000</v>
      </c>
      <c r="L1958" s="5" t="s">
        <v>40</v>
      </c>
      <c r="M1958" s="6" t="s">
        <v>94</v>
      </c>
      <c r="N1958" s="6" t="s">
        <v>73</v>
      </c>
      <c r="O1958" s="6" t="s">
        <v>43</v>
      </c>
      <c r="P1958" s="6" t="s">
        <v>74</v>
      </c>
      <c r="Q1958" s="6" t="s">
        <v>51</v>
      </c>
      <c r="R1958" s="6" t="s">
        <v>96</v>
      </c>
      <c r="S1958" s="6" t="s">
        <v>97</v>
      </c>
      <c r="T1958" s="41">
        <v>10</v>
      </c>
      <c r="U1958" s="41">
        <v>47300</v>
      </c>
      <c r="V1958" s="41">
        <f t="shared" si="145"/>
        <v>473000</v>
      </c>
      <c r="W1958" s="41">
        <f t="shared" si="146"/>
        <v>529760</v>
      </c>
      <c r="X1958" s="6"/>
      <c r="Y1958" s="6">
        <v>2016</v>
      </c>
      <c r="Z1958" s="42"/>
    </row>
    <row r="1959" spans="1:26" ht="63.75" x14ac:dyDescent="0.2">
      <c r="A1959" s="6" t="s">
        <v>8034</v>
      </c>
      <c r="B1959" s="5" t="s">
        <v>32</v>
      </c>
      <c r="C1959" s="5" t="s">
        <v>8024</v>
      </c>
      <c r="D1959" s="5" t="s">
        <v>8025</v>
      </c>
      <c r="E1959" s="5" t="s">
        <v>8035</v>
      </c>
      <c r="F1959" s="5" t="s">
        <v>8027</v>
      </c>
      <c r="G1959" s="5" t="s">
        <v>8036</v>
      </c>
      <c r="H1959" s="5" t="s">
        <v>8037</v>
      </c>
      <c r="I1959" s="6" t="s">
        <v>47</v>
      </c>
      <c r="J1959" s="6">
        <v>0</v>
      </c>
      <c r="K1959" s="6">
        <v>430000000</v>
      </c>
      <c r="L1959" s="5" t="s">
        <v>40</v>
      </c>
      <c r="M1959" s="6" t="s">
        <v>94</v>
      </c>
      <c r="N1959" s="6" t="s">
        <v>73</v>
      </c>
      <c r="O1959" s="6" t="s">
        <v>43</v>
      </c>
      <c r="P1959" s="6" t="s">
        <v>74</v>
      </c>
      <c r="Q1959" s="6" t="s">
        <v>51</v>
      </c>
      <c r="R1959" s="6" t="s">
        <v>96</v>
      </c>
      <c r="S1959" s="6" t="s">
        <v>97</v>
      </c>
      <c r="T1959" s="41">
        <v>10</v>
      </c>
      <c r="U1959" s="41">
        <v>33800</v>
      </c>
      <c r="V1959" s="41">
        <f t="shared" si="145"/>
        <v>338000</v>
      </c>
      <c r="W1959" s="41">
        <f t="shared" si="146"/>
        <v>378560.00000000006</v>
      </c>
      <c r="X1959" s="6"/>
      <c r="Y1959" s="6">
        <v>2016</v>
      </c>
      <c r="Z1959" s="42"/>
    </row>
    <row r="1960" spans="1:26" ht="63.75" x14ac:dyDescent="0.2">
      <c r="A1960" s="6" t="s">
        <v>8038</v>
      </c>
      <c r="B1960" s="5" t="s">
        <v>32</v>
      </c>
      <c r="C1960" s="5" t="s">
        <v>8024</v>
      </c>
      <c r="D1960" s="5" t="s">
        <v>8025</v>
      </c>
      <c r="E1960" s="5" t="s">
        <v>8039</v>
      </c>
      <c r="F1960" s="5" t="s">
        <v>8027</v>
      </c>
      <c r="G1960" s="5" t="s">
        <v>8040</v>
      </c>
      <c r="H1960" s="5" t="s">
        <v>8041</v>
      </c>
      <c r="I1960" s="6" t="s">
        <v>47</v>
      </c>
      <c r="J1960" s="6">
        <v>0</v>
      </c>
      <c r="K1960" s="6">
        <v>430000000</v>
      </c>
      <c r="L1960" s="5" t="s">
        <v>40</v>
      </c>
      <c r="M1960" s="6" t="s">
        <v>94</v>
      </c>
      <c r="N1960" s="6" t="s">
        <v>73</v>
      </c>
      <c r="O1960" s="6" t="s">
        <v>43</v>
      </c>
      <c r="P1960" s="6" t="s">
        <v>74</v>
      </c>
      <c r="Q1960" s="6" t="s">
        <v>51</v>
      </c>
      <c r="R1960" s="6" t="s">
        <v>96</v>
      </c>
      <c r="S1960" s="6" t="s">
        <v>97</v>
      </c>
      <c r="T1960" s="41">
        <v>10</v>
      </c>
      <c r="U1960" s="41">
        <v>47400</v>
      </c>
      <c r="V1960" s="41">
        <f t="shared" si="145"/>
        <v>474000</v>
      </c>
      <c r="W1960" s="41">
        <f t="shared" si="146"/>
        <v>530880</v>
      </c>
      <c r="X1960" s="6"/>
      <c r="Y1960" s="6">
        <v>2016</v>
      </c>
      <c r="Z1960" s="42"/>
    </row>
    <row r="1961" spans="1:26" ht="51" x14ac:dyDescent="0.2">
      <c r="A1961" s="6" t="s">
        <v>8042</v>
      </c>
      <c r="B1961" s="5" t="s">
        <v>32</v>
      </c>
      <c r="C1961" s="5" t="s">
        <v>8024</v>
      </c>
      <c r="D1961" s="5" t="s">
        <v>8025</v>
      </c>
      <c r="E1961" s="5" t="s">
        <v>8043</v>
      </c>
      <c r="F1961" s="5" t="s">
        <v>8027</v>
      </c>
      <c r="G1961" s="5" t="s">
        <v>8044</v>
      </c>
      <c r="H1961" s="5" t="s">
        <v>8045</v>
      </c>
      <c r="I1961" s="6" t="s">
        <v>47</v>
      </c>
      <c r="J1961" s="6">
        <v>0</v>
      </c>
      <c r="K1961" s="6">
        <v>430000000</v>
      </c>
      <c r="L1961" s="5" t="s">
        <v>40</v>
      </c>
      <c r="M1961" s="6" t="s">
        <v>94</v>
      </c>
      <c r="N1961" s="6" t="s">
        <v>73</v>
      </c>
      <c r="O1961" s="6" t="s">
        <v>43</v>
      </c>
      <c r="P1961" s="6" t="s">
        <v>74</v>
      </c>
      <c r="Q1961" s="6" t="s">
        <v>51</v>
      </c>
      <c r="R1961" s="6" t="s">
        <v>96</v>
      </c>
      <c r="S1961" s="6" t="s">
        <v>97</v>
      </c>
      <c r="T1961" s="41">
        <v>4</v>
      </c>
      <c r="U1961" s="41">
        <v>23000</v>
      </c>
      <c r="V1961" s="41">
        <f t="shared" si="145"/>
        <v>92000</v>
      </c>
      <c r="W1961" s="41">
        <f t="shared" si="146"/>
        <v>103040.00000000001</v>
      </c>
      <c r="X1961" s="6"/>
      <c r="Y1961" s="6">
        <v>2016</v>
      </c>
      <c r="Z1961" s="42"/>
    </row>
    <row r="1962" spans="1:26" ht="51" x14ac:dyDescent="0.2">
      <c r="A1962" s="6" t="s">
        <v>8046</v>
      </c>
      <c r="B1962" s="5" t="s">
        <v>32</v>
      </c>
      <c r="C1962" s="5" t="s">
        <v>7983</v>
      </c>
      <c r="D1962" s="5" t="s">
        <v>7984</v>
      </c>
      <c r="E1962" s="5" t="s">
        <v>8047</v>
      </c>
      <c r="F1962" s="5" t="s">
        <v>7986</v>
      </c>
      <c r="G1962" s="5" t="s">
        <v>8048</v>
      </c>
      <c r="H1962" s="5" t="s">
        <v>8049</v>
      </c>
      <c r="I1962" s="6" t="s">
        <v>47</v>
      </c>
      <c r="J1962" s="6">
        <v>0</v>
      </c>
      <c r="K1962" s="6">
        <v>430000000</v>
      </c>
      <c r="L1962" s="5" t="s">
        <v>40</v>
      </c>
      <c r="M1962" s="6" t="s">
        <v>94</v>
      </c>
      <c r="N1962" s="6" t="s">
        <v>73</v>
      </c>
      <c r="O1962" s="6" t="s">
        <v>43</v>
      </c>
      <c r="P1962" s="6" t="s">
        <v>74</v>
      </c>
      <c r="Q1962" s="6" t="s">
        <v>51</v>
      </c>
      <c r="R1962" s="6" t="s">
        <v>96</v>
      </c>
      <c r="S1962" s="6" t="s">
        <v>97</v>
      </c>
      <c r="T1962" s="41">
        <v>2</v>
      </c>
      <c r="U1962" s="41">
        <v>20315</v>
      </c>
      <c r="V1962" s="41">
        <f t="shared" si="145"/>
        <v>40630</v>
      </c>
      <c r="W1962" s="41">
        <f t="shared" si="146"/>
        <v>45505.600000000006</v>
      </c>
      <c r="X1962" s="6"/>
      <c r="Y1962" s="6">
        <v>2016</v>
      </c>
      <c r="Z1962" s="42"/>
    </row>
    <row r="1963" spans="1:26" ht="51" x14ac:dyDescent="0.2">
      <c r="A1963" s="6" t="s">
        <v>8050</v>
      </c>
      <c r="B1963" s="5" t="s">
        <v>32</v>
      </c>
      <c r="C1963" s="5" t="s">
        <v>8024</v>
      </c>
      <c r="D1963" s="5" t="s">
        <v>8025</v>
      </c>
      <c r="E1963" s="5" t="s">
        <v>8051</v>
      </c>
      <c r="F1963" s="5" t="s">
        <v>8027</v>
      </c>
      <c r="G1963" s="5" t="s">
        <v>8052</v>
      </c>
      <c r="H1963" s="5" t="s">
        <v>8053</v>
      </c>
      <c r="I1963" s="6" t="s">
        <v>47</v>
      </c>
      <c r="J1963" s="6">
        <v>0</v>
      </c>
      <c r="K1963" s="6">
        <v>430000000</v>
      </c>
      <c r="L1963" s="5" t="s">
        <v>40</v>
      </c>
      <c r="M1963" s="6" t="s">
        <v>94</v>
      </c>
      <c r="N1963" s="6" t="s">
        <v>73</v>
      </c>
      <c r="O1963" s="6" t="s">
        <v>43</v>
      </c>
      <c r="P1963" s="6" t="s">
        <v>74</v>
      </c>
      <c r="Q1963" s="6" t="s">
        <v>51</v>
      </c>
      <c r="R1963" s="6" t="s">
        <v>96</v>
      </c>
      <c r="S1963" s="6" t="s">
        <v>97</v>
      </c>
      <c r="T1963" s="41">
        <v>20</v>
      </c>
      <c r="U1963" s="41">
        <v>36000</v>
      </c>
      <c r="V1963" s="41">
        <f t="shared" si="145"/>
        <v>720000</v>
      </c>
      <c r="W1963" s="41">
        <f t="shared" si="146"/>
        <v>806400.00000000012</v>
      </c>
      <c r="X1963" s="6"/>
      <c r="Y1963" s="6">
        <v>2016</v>
      </c>
      <c r="Z1963" s="42"/>
    </row>
    <row r="1964" spans="1:26" ht="51" x14ac:dyDescent="0.2">
      <c r="A1964" s="6" t="s">
        <v>8054</v>
      </c>
      <c r="B1964" s="5" t="s">
        <v>32</v>
      </c>
      <c r="C1964" s="5" t="s">
        <v>7983</v>
      </c>
      <c r="D1964" s="5" t="s">
        <v>7984</v>
      </c>
      <c r="E1964" s="5" t="s">
        <v>8055</v>
      </c>
      <c r="F1964" s="5" t="s">
        <v>7986</v>
      </c>
      <c r="G1964" s="5" t="s">
        <v>8056</v>
      </c>
      <c r="H1964" s="5" t="s">
        <v>8057</v>
      </c>
      <c r="I1964" s="6" t="s">
        <v>47</v>
      </c>
      <c r="J1964" s="6">
        <v>0</v>
      </c>
      <c r="K1964" s="6">
        <v>430000000</v>
      </c>
      <c r="L1964" s="5" t="s">
        <v>40</v>
      </c>
      <c r="M1964" s="6" t="s">
        <v>94</v>
      </c>
      <c r="N1964" s="6" t="s">
        <v>73</v>
      </c>
      <c r="O1964" s="6" t="s">
        <v>43</v>
      </c>
      <c r="P1964" s="6" t="s">
        <v>74</v>
      </c>
      <c r="Q1964" s="6" t="s">
        <v>51</v>
      </c>
      <c r="R1964" s="6" t="s">
        <v>96</v>
      </c>
      <c r="S1964" s="6" t="s">
        <v>97</v>
      </c>
      <c r="T1964" s="41">
        <v>4</v>
      </c>
      <c r="U1964" s="41">
        <v>284000</v>
      </c>
      <c r="V1964" s="41">
        <f t="shared" si="145"/>
        <v>1136000</v>
      </c>
      <c r="W1964" s="41">
        <f t="shared" si="146"/>
        <v>1272320.0000000002</v>
      </c>
      <c r="X1964" s="6"/>
      <c r="Y1964" s="6">
        <v>2016</v>
      </c>
      <c r="Z1964" s="42"/>
    </row>
    <row r="1965" spans="1:26" ht="51" x14ac:dyDescent="0.2">
      <c r="A1965" s="6" t="s">
        <v>8058</v>
      </c>
      <c r="B1965" s="5" t="s">
        <v>32</v>
      </c>
      <c r="C1965" s="5" t="s">
        <v>7983</v>
      </c>
      <c r="D1965" s="5" t="s">
        <v>7984</v>
      </c>
      <c r="E1965" s="5" t="s">
        <v>8059</v>
      </c>
      <c r="F1965" s="5" t="s">
        <v>7986</v>
      </c>
      <c r="G1965" s="5" t="s">
        <v>8060</v>
      </c>
      <c r="H1965" s="5" t="s">
        <v>8061</v>
      </c>
      <c r="I1965" s="6" t="s">
        <v>47</v>
      </c>
      <c r="J1965" s="6">
        <v>0</v>
      </c>
      <c r="K1965" s="6">
        <v>430000000</v>
      </c>
      <c r="L1965" s="5" t="s">
        <v>40</v>
      </c>
      <c r="M1965" s="6" t="s">
        <v>94</v>
      </c>
      <c r="N1965" s="6" t="s">
        <v>73</v>
      </c>
      <c r="O1965" s="6" t="s">
        <v>43</v>
      </c>
      <c r="P1965" s="6" t="s">
        <v>74</v>
      </c>
      <c r="Q1965" s="6" t="s">
        <v>51</v>
      </c>
      <c r="R1965" s="6" t="s">
        <v>96</v>
      </c>
      <c r="S1965" s="6" t="s">
        <v>97</v>
      </c>
      <c r="T1965" s="41">
        <v>5</v>
      </c>
      <c r="U1965" s="41">
        <v>47000</v>
      </c>
      <c r="V1965" s="41">
        <f t="shared" si="145"/>
        <v>235000</v>
      </c>
      <c r="W1965" s="41">
        <f t="shared" si="146"/>
        <v>263200</v>
      </c>
      <c r="X1965" s="6"/>
      <c r="Y1965" s="6">
        <v>2016</v>
      </c>
      <c r="Z1965" s="42"/>
    </row>
    <row r="1966" spans="1:26" ht="51" x14ac:dyDescent="0.2">
      <c r="A1966" s="6" t="s">
        <v>8062</v>
      </c>
      <c r="B1966" s="5" t="s">
        <v>32</v>
      </c>
      <c r="C1966" s="5" t="s">
        <v>7983</v>
      </c>
      <c r="D1966" s="5" t="s">
        <v>7984</v>
      </c>
      <c r="E1966" s="5" t="s">
        <v>8059</v>
      </c>
      <c r="F1966" s="5" t="s">
        <v>7986</v>
      </c>
      <c r="G1966" s="5" t="s">
        <v>8063</v>
      </c>
      <c r="H1966" s="5" t="s">
        <v>8064</v>
      </c>
      <c r="I1966" s="6" t="s">
        <v>47</v>
      </c>
      <c r="J1966" s="6">
        <v>0</v>
      </c>
      <c r="K1966" s="6">
        <v>430000000</v>
      </c>
      <c r="L1966" s="5" t="s">
        <v>40</v>
      </c>
      <c r="M1966" s="6" t="s">
        <v>94</v>
      </c>
      <c r="N1966" s="6" t="s">
        <v>73</v>
      </c>
      <c r="O1966" s="6" t="s">
        <v>43</v>
      </c>
      <c r="P1966" s="6" t="s">
        <v>74</v>
      </c>
      <c r="Q1966" s="6" t="s">
        <v>51</v>
      </c>
      <c r="R1966" s="6" t="s">
        <v>96</v>
      </c>
      <c r="S1966" s="6" t="s">
        <v>97</v>
      </c>
      <c r="T1966" s="41">
        <v>5</v>
      </c>
      <c r="U1966" s="41">
        <v>47000</v>
      </c>
      <c r="V1966" s="41">
        <f t="shared" si="145"/>
        <v>235000</v>
      </c>
      <c r="W1966" s="41">
        <f t="shared" si="146"/>
        <v>263200</v>
      </c>
      <c r="X1966" s="6"/>
      <c r="Y1966" s="6">
        <v>2016</v>
      </c>
      <c r="Z1966" s="42"/>
    </row>
    <row r="1967" spans="1:26" ht="51" x14ac:dyDescent="0.2">
      <c r="A1967" s="6" t="s">
        <v>8065</v>
      </c>
      <c r="B1967" s="5" t="s">
        <v>32</v>
      </c>
      <c r="C1967" s="5" t="s">
        <v>7983</v>
      </c>
      <c r="D1967" s="5" t="s">
        <v>7984</v>
      </c>
      <c r="E1967" s="5" t="s">
        <v>8066</v>
      </c>
      <c r="F1967" s="5" t="s">
        <v>7986</v>
      </c>
      <c r="G1967" s="5" t="s">
        <v>8067</v>
      </c>
      <c r="H1967" s="5" t="s">
        <v>8068</v>
      </c>
      <c r="I1967" s="6" t="s">
        <v>47</v>
      </c>
      <c r="J1967" s="6">
        <v>0</v>
      </c>
      <c r="K1967" s="6">
        <v>430000000</v>
      </c>
      <c r="L1967" s="5" t="s">
        <v>40</v>
      </c>
      <c r="M1967" s="6" t="s">
        <v>94</v>
      </c>
      <c r="N1967" s="6" t="s">
        <v>73</v>
      </c>
      <c r="O1967" s="6" t="s">
        <v>43</v>
      </c>
      <c r="P1967" s="6" t="s">
        <v>74</v>
      </c>
      <c r="Q1967" s="6" t="s">
        <v>51</v>
      </c>
      <c r="R1967" s="6" t="s">
        <v>96</v>
      </c>
      <c r="S1967" s="6" t="s">
        <v>97</v>
      </c>
      <c r="T1967" s="41">
        <v>3</v>
      </c>
      <c r="U1967" s="41">
        <v>56800</v>
      </c>
      <c r="V1967" s="41">
        <f t="shared" si="145"/>
        <v>170400</v>
      </c>
      <c r="W1967" s="41">
        <f t="shared" si="146"/>
        <v>190848.00000000003</v>
      </c>
      <c r="X1967" s="6"/>
      <c r="Y1967" s="6">
        <v>2016</v>
      </c>
      <c r="Z1967" s="42"/>
    </row>
    <row r="1968" spans="1:26" ht="51" x14ac:dyDescent="0.2">
      <c r="A1968" s="6" t="s">
        <v>8069</v>
      </c>
      <c r="B1968" s="5" t="s">
        <v>32</v>
      </c>
      <c r="C1968" s="5" t="s">
        <v>8070</v>
      </c>
      <c r="D1968" s="5" t="s">
        <v>991</v>
      </c>
      <c r="E1968" s="5" t="s">
        <v>8071</v>
      </c>
      <c r="F1968" s="5" t="s">
        <v>8072</v>
      </c>
      <c r="G1968" s="5" t="s">
        <v>8073</v>
      </c>
      <c r="H1968" s="5" t="s">
        <v>8074</v>
      </c>
      <c r="I1968" s="6" t="s">
        <v>47</v>
      </c>
      <c r="J1968" s="6">
        <v>0</v>
      </c>
      <c r="K1968" s="6">
        <v>430000000</v>
      </c>
      <c r="L1968" s="5" t="s">
        <v>40</v>
      </c>
      <c r="M1968" s="6" t="s">
        <v>94</v>
      </c>
      <c r="N1968" s="6" t="s">
        <v>73</v>
      </c>
      <c r="O1968" s="6" t="s">
        <v>43</v>
      </c>
      <c r="P1968" s="6" t="s">
        <v>74</v>
      </c>
      <c r="Q1968" s="6" t="s">
        <v>51</v>
      </c>
      <c r="R1968" s="6" t="s">
        <v>96</v>
      </c>
      <c r="S1968" s="6" t="s">
        <v>97</v>
      </c>
      <c r="T1968" s="41">
        <v>2</v>
      </c>
      <c r="U1968" s="41">
        <v>127000</v>
      </c>
      <c r="V1968" s="41">
        <f t="shared" si="145"/>
        <v>254000</v>
      </c>
      <c r="W1968" s="41">
        <f t="shared" si="146"/>
        <v>284480</v>
      </c>
      <c r="X1968" s="6"/>
      <c r="Y1968" s="6">
        <v>2016</v>
      </c>
      <c r="Z1968" s="42"/>
    </row>
    <row r="1969" spans="1:26" ht="51" x14ac:dyDescent="0.2">
      <c r="A1969" s="6" t="s">
        <v>8075</v>
      </c>
      <c r="B1969" s="5" t="s">
        <v>32</v>
      </c>
      <c r="C1969" s="5" t="s">
        <v>7848</v>
      </c>
      <c r="D1969" s="5" t="s">
        <v>6506</v>
      </c>
      <c r="E1969" s="5" t="s">
        <v>8076</v>
      </c>
      <c r="F1969" s="5" t="s">
        <v>7849</v>
      </c>
      <c r="G1969" s="5" t="s">
        <v>8077</v>
      </c>
      <c r="H1969" s="5" t="s">
        <v>8078</v>
      </c>
      <c r="I1969" s="6" t="s">
        <v>47</v>
      </c>
      <c r="J1969" s="6">
        <v>0</v>
      </c>
      <c r="K1969" s="6">
        <v>430000000</v>
      </c>
      <c r="L1969" s="5" t="s">
        <v>40</v>
      </c>
      <c r="M1969" s="6" t="s">
        <v>94</v>
      </c>
      <c r="N1969" s="6" t="s">
        <v>73</v>
      </c>
      <c r="O1969" s="6" t="s">
        <v>43</v>
      </c>
      <c r="P1969" s="6" t="s">
        <v>74</v>
      </c>
      <c r="Q1969" s="6" t="s">
        <v>51</v>
      </c>
      <c r="R1969" s="6" t="s">
        <v>96</v>
      </c>
      <c r="S1969" s="6" t="s">
        <v>97</v>
      </c>
      <c r="T1969" s="41">
        <v>2</v>
      </c>
      <c r="U1969" s="41">
        <v>260000</v>
      </c>
      <c r="V1969" s="41">
        <f t="shared" si="145"/>
        <v>520000</v>
      </c>
      <c r="W1969" s="41">
        <f t="shared" si="146"/>
        <v>582400</v>
      </c>
      <c r="X1969" s="6"/>
      <c r="Y1969" s="6">
        <v>2016</v>
      </c>
      <c r="Z1969" s="42"/>
    </row>
    <row r="1970" spans="1:26" ht="51" x14ac:dyDescent="0.2">
      <c r="A1970" s="6" t="s">
        <v>8079</v>
      </c>
      <c r="B1970" s="5" t="s">
        <v>32</v>
      </c>
      <c r="C1970" s="5" t="s">
        <v>8080</v>
      </c>
      <c r="D1970" s="5" t="s">
        <v>8081</v>
      </c>
      <c r="E1970" s="5" t="s">
        <v>8082</v>
      </c>
      <c r="F1970" s="5" t="s">
        <v>8083</v>
      </c>
      <c r="G1970" s="5" t="s">
        <v>8084</v>
      </c>
      <c r="H1970" s="5" t="s">
        <v>8085</v>
      </c>
      <c r="I1970" s="6" t="s">
        <v>47</v>
      </c>
      <c r="J1970" s="6">
        <v>0</v>
      </c>
      <c r="K1970" s="6">
        <v>430000000</v>
      </c>
      <c r="L1970" s="5" t="s">
        <v>40</v>
      </c>
      <c r="M1970" s="6" t="s">
        <v>94</v>
      </c>
      <c r="N1970" s="6" t="s">
        <v>73</v>
      </c>
      <c r="O1970" s="6" t="s">
        <v>43</v>
      </c>
      <c r="P1970" s="6" t="s">
        <v>74</v>
      </c>
      <c r="Q1970" s="6" t="s">
        <v>51</v>
      </c>
      <c r="R1970" s="6" t="s">
        <v>96</v>
      </c>
      <c r="S1970" s="6" t="s">
        <v>97</v>
      </c>
      <c r="T1970" s="41">
        <v>1</v>
      </c>
      <c r="U1970" s="41">
        <v>142000</v>
      </c>
      <c r="V1970" s="41">
        <f t="shared" si="145"/>
        <v>142000</v>
      </c>
      <c r="W1970" s="41">
        <f t="shared" si="146"/>
        <v>159040.00000000003</v>
      </c>
      <c r="X1970" s="6"/>
      <c r="Y1970" s="6">
        <v>2016</v>
      </c>
      <c r="Z1970" s="42"/>
    </row>
    <row r="1971" spans="1:26" ht="51" x14ac:dyDescent="0.2">
      <c r="A1971" s="6" t="s">
        <v>8086</v>
      </c>
      <c r="B1971" s="5" t="s">
        <v>32</v>
      </c>
      <c r="C1971" s="5" t="s">
        <v>7983</v>
      </c>
      <c r="D1971" s="5" t="s">
        <v>7984</v>
      </c>
      <c r="E1971" s="5" t="s">
        <v>8087</v>
      </c>
      <c r="F1971" s="5" t="s">
        <v>7986</v>
      </c>
      <c r="G1971" s="5" t="s">
        <v>8088</v>
      </c>
      <c r="H1971" s="5" t="s">
        <v>8089</v>
      </c>
      <c r="I1971" s="6" t="s">
        <v>47</v>
      </c>
      <c r="J1971" s="6">
        <v>0</v>
      </c>
      <c r="K1971" s="6">
        <v>430000000</v>
      </c>
      <c r="L1971" s="5" t="s">
        <v>40</v>
      </c>
      <c r="M1971" s="6" t="s">
        <v>94</v>
      </c>
      <c r="N1971" s="6" t="s">
        <v>73</v>
      </c>
      <c r="O1971" s="6" t="s">
        <v>43</v>
      </c>
      <c r="P1971" s="6" t="s">
        <v>74</v>
      </c>
      <c r="Q1971" s="6" t="s">
        <v>51</v>
      </c>
      <c r="R1971" s="6" t="s">
        <v>96</v>
      </c>
      <c r="S1971" s="6" t="s">
        <v>97</v>
      </c>
      <c r="T1971" s="41">
        <v>1</v>
      </c>
      <c r="U1971" s="41">
        <v>60940</v>
      </c>
      <c r="V1971" s="41">
        <f t="shared" si="145"/>
        <v>60940</v>
      </c>
      <c r="W1971" s="41">
        <f t="shared" si="146"/>
        <v>68252.800000000003</v>
      </c>
      <c r="X1971" s="6"/>
      <c r="Y1971" s="6">
        <v>2016</v>
      </c>
      <c r="Z1971" s="42"/>
    </row>
    <row r="1972" spans="1:26" ht="51" x14ac:dyDescent="0.2">
      <c r="A1972" s="6" t="s">
        <v>8090</v>
      </c>
      <c r="B1972" s="5" t="s">
        <v>32</v>
      </c>
      <c r="C1972" s="5" t="s">
        <v>7983</v>
      </c>
      <c r="D1972" s="5" t="s">
        <v>7984</v>
      </c>
      <c r="E1972" s="5" t="s">
        <v>7990</v>
      </c>
      <c r="F1972" s="5" t="s">
        <v>7986</v>
      </c>
      <c r="G1972" s="5" t="s">
        <v>8091</v>
      </c>
      <c r="H1972" s="5" t="s">
        <v>8092</v>
      </c>
      <c r="I1972" s="6" t="s">
        <v>47</v>
      </c>
      <c r="J1972" s="6">
        <v>0</v>
      </c>
      <c r="K1972" s="6">
        <v>430000000</v>
      </c>
      <c r="L1972" s="5" t="s">
        <v>40</v>
      </c>
      <c r="M1972" s="6" t="s">
        <v>94</v>
      </c>
      <c r="N1972" s="6" t="s">
        <v>73</v>
      </c>
      <c r="O1972" s="6" t="s">
        <v>43</v>
      </c>
      <c r="P1972" s="6" t="s">
        <v>74</v>
      </c>
      <c r="Q1972" s="6" t="s">
        <v>51</v>
      </c>
      <c r="R1972" s="6" t="s">
        <v>96</v>
      </c>
      <c r="S1972" s="6" t="s">
        <v>97</v>
      </c>
      <c r="T1972" s="41">
        <v>1</v>
      </c>
      <c r="U1972" s="41">
        <v>60940</v>
      </c>
      <c r="V1972" s="41">
        <f t="shared" si="145"/>
        <v>60940</v>
      </c>
      <c r="W1972" s="41">
        <f t="shared" si="146"/>
        <v>68252.800000000003</v>
      </c>
      <c r="X1972" s="6"/>
      <c r="Y1972" s="6">
        <v>2016</v>
      </c>
      <c r="Z1972" s="42"/>
    </row>
    <row r="1973" spans="1:26" ht="51" x14ac:dyDescent="0.2">
      <c r="A1973" s="6" t="s">
        <v>8093</v>
      </c>
      <c r="B1973" s="5" t="s">
        <v>32</v>
      </c>
      <c r="C1973" s="5" t="s">
        <v>1082</v>
      </c>
      <c r="D1973" s="5" t="s">
        <v>1083</v>
      </c>
      <c r="E1973" s="5" t="s">
        <v>8094</v>
      </c>
      <c r="F1973" s="5" t="s">
        <v>1085</v>
      </c>
      <c r="G1973" s="5" t="s">
        <v>8095</v>
      </c>
      <c r="H1973" s="5" t="s">
        <v>8096</v>
      </c>
      <c r="I1973" s="6" t="s">
        <v>47</v>
      </c>
      <c r="J1973" s="6">
        <v>0</v>
      </c>
      <c r="K1973" s="6">
        <v>430000000</v>
      </c>
      <c r="L1973" s="5" t="s">
        <v>40</v>
      </c>
      <c r="M1973" s="6" t="s">
        <v>94</v>
      </c>
      <c r="N1973" s="6" t="s">
        <v>73</v>
      </c>
      <c r="O1973" s="6" t="s">
        <v>43</v>
      </c>
      <c r="P1973" s="6" t="s">
        <v>74</v>
      </c>
      <c r="Q1973" s="6" t="s">
        <v>51</v>
      </c>
      <c r="R1973" s="6" t="s">
        <v>96</v>
      </c>
      <c r="S1973" s="6" t="s">
        <v>97</v>
      </c>
      <c r="T1973" s="41">
        <v>1</v>
      </c>
      <c r="U1973" s="41">
        <v>622000</v>
      </c>
      <c r="V1973" s="41">
        <f t="shared" si="145"/>
        <v>622000</v>
      </c>
      <c r="W1973" s="41">
        <f t="shared" si="146"/>
        <v>696640.00000000012</v>
      </c>
      <c r="X1973" s="6"/>
      <c r="Y1973" s="6">
        <v>2016</v>
      </c>
      <c r="Z1973" s="42"/>
    </row>
    <row r="1974" spans="1:26" ht="51" x14ac:dyDescent="0.2">
      <c r="A1974" s="6" t="s">
        <v>8097</v>
      </c>
      <c r="B1974" s="5" t="s">
        <v>32</v>
      </c>
      <c r="C1974" s="5" t="s">
        <v>8098</v>
      </c>
      <c r="D1974" s="5" t="s">
        <v>1468</v>
      </c>
      <c r="E1974" s="5" t="s">
        <v>8099</v>
      </c>
      <c r="F1974" s="5" t="s">
        <v>8100</v>
      </c>
      <c r="G1974" s="5" t="s">
        <v>8101</v>
      </c>
      <c r="H1974" s="5" t="s">
        <v>8102</v>
      </c>
      <c r="I1974" s="6" t="s">
        <v>60</v>
      </c>
      <c r="J1974" s="6">
        <v>0</v>
      </c>
      <c r="K1974" s="6">
        <v>430000000</v>
      </c>
      <c r="L1974" s="5" t="s">
        <v>40</v>
      </c>
      <c r="M1974" s="6" t="s">
        <v>94</v>
      </c>
      <c r="N1974" s="6" t="s">
        <v>73</v>
      </c>
      <c r="O1974" s="6" t="s">
        <v>43</v>
      </c>
      <c r="P1974" s="6" t="s">
        <v>74</v>
      </c>
      <c r="Q1974" s="6" t="s">
        <v>51</v>
      </c>
      <c r="R1974" s="6" t="s">
        <v>96</v>
      </c>
      <c r="S1974" s="6" t="s">
        <v>97</v>
      </c>
      <c r="T1974" s="41">
        <v>2</v>
      </c>
      <c r="U1974" s="41">
        <v>117000</v>
      </c>
      <c r="V1974" s="41">
        <f t="shared" si="145"/>
        <v>234000</v>
      </c>
      <c r="W1974" s="41">
        <f t="shared" si="146"/>
        <v>262080.00000000003</v>
      </c>
      <c r="X1974" s="6"/>
      <c r="Y1974" s="6">
        <v>2016</v>
      </c>
      <c r="Z1974" s="42"/>
    </row>
    <row r="1975" spans="1:26" ht="51" x14ac:dyDescent="0.2">
      <c r="A1975" s="6" t="s">
        <v>8103</v>
      </c>
      <c r="B1975" s="5" t="s">
        <v>32</v>
      </c>
      <c r="C1975" s="5" t="s">
        <v>7983</v>
      </c>
      <c r="D1975" s="5" t="s">
        <v>7984</v>
      </c>
      <c r="E1975" s="5" t="s">
        <v>8104</v>
      </c>
      <c r="F1975" s="5" t="s">
        <v>7986</v>
      </c>
      <c r="G1975" s="5" t="s">
        <v>8105</v>
      </c>
      <c r="H1975" s="5" t="s">
        <v>8106</v>
      </c>
      <c r="I1975" s="6" t="s">
        <v>47</v>
      </c>
      <c r="J1975" s="6">
        <v>0</v>
      </c>
      <c r="K1975" s="6">
        <v>430000000</v>
      </c>
      <c r="L1975" s="5" t="s">
        <v>40</v>
      </c>
      <c r="M1975" s="6" t="s">
        <v>94</v>
      </c>
      <c r="N1975" s="6" t="s">
        <v>73</v>
      </c>
      <c r="O1975" s="6" t="s">
        <v>43</v>
      </c>
      <c r="P1975" s="6" t="s">
        <v>74</v>
      </c>
      <c r="Q1975" s="6" t="s">
        <v>51</v>
      </c>
      <c r="R1975" s="6" t="s">
        <v>96</v>
      </c>
      <c r="S1975" s="6" t="s">
        <v>97</v>
      </c>
      <c r="T1975" s="41">
        <v>5</v>
      </c>
      <c r="U1975" s="41">
        <v>302000</v>
      </c>
      <c r="V1975" s="41">
        <f t="shared" si="145"/>
        <v>1510000</v>
      </c>
      <c r="W1975" s="41">
        <f t="shared" si="146"/>
        <v>1691200.0000000002</v>
      </c>
      <c r="X1975" s="6"/>
      <c r="Y1975" s="6">
        <v>2016</v>
      </c>
      <c r="Z1975" s="42"/>
    </row>
    <row r="1976" spans="1:26" ht="51" x14ac:dyDescent="0.2">
      <c r="A1976" s="6" t="s">
        <v>8107</v>
      </c>
      <c r="B1976" s="5" t="s">
        <v>32</v>
      </c>
      <c r="C1976" s="5" t="s">
        <v>7983</v>
      </c>
      <c r="D1976" s="5" t="s">
        <v>7984</v>
      </c>
      <c r="E1976" s="5" t="s">
        <v>8108</v>
      </c>
      <c r="F1976" s="5" t="s">
        <v>7986</v>
      </c>
      <c r="G1976" s="5" t="s">
        <v>8109</v>
      </c>
      <c r="H1976" s="5" t="s">
        <v>8110</v>
      </c>
      <c r="I1976" s="6" t="s">
        <v>47</v>
      </c>
      <c r="J1976" s="6">
        <v>0</v>
      </c>
      <c r="K1976" s="6">
        <v>430000000</v>
      </c>
      <c r="L1976" s="5" t="s">
        <v>40</v>
      </c>
      <c r="M1976" s="6" t="s">
        <v>94</v>
      </c>
      <c r="N1976" s="6" t="s">
        <v>73</v>
      </c>
      <c r="O1976" s="6" t="s">
        <v>43</v>
      </c>
      <c r="P1976" s="6" t="s">
        <v>74</v>
      </c>
      <c r="Q1976" s="6" t="s">
        <v>51</v>
      </c>
      <c r="R1976" s="6" t="s">
        <v>96</v>
      </c>
      <c r="S1976" s="6" t="s">
        <v>97</v>
      </c>
      <c r="T1976" s="41">
        <v>5</v>
      </c>
      <c r="U1976" s="41">
        <v>170000</v>
      </c>
      <c r="V1976" s="41"/>
      <c r="W1976" s="41"/>
      <c r="X1976" s="6"/>
      <c r="Y1976" s="6">
        <v>2016</v>
      </c>
      <c r="Z1976" s="42"/>
    </row>
    <row r="1977" spans="1:26" ht="51" x14ac:dyDescent="0.2">
      <c r="A1977" s="6" t="s">
        <v>8111</v>
      </c>
      <c r="B1977" s="5" t="s">
        <v>32</v>
      </c>
      <c r="C1977" s="5" t="s">
        <v>7983</v>
      </c>
      <c r="D1977" s="5" t="s">
        <v>7984</v>
      </c>
      <c r="E1977" s="5" t="s">
        <v>8108</v>
      </c>
      <c r="F1977" s="5" t="s">
        <v>7986</v>
      </c>
      <c r="G1977" s="5" t="s">
        <v>8109</v>
      </c>
      <c r="H1977" s="5" t="s">
        <v>8110</v>
      </c>
      <c r="I1977" s="6" t="s">
        <v>47</v>
      </c>
      <c r="J1977" s="6">
        <v>0</v>
      </c>
      <c r="K1977" s="6">
        <v>430000000</v>
      </c>
      <c r="L1977" s="5" t="s">
        <v>40</v>
      </c>
      <c r="M1977" s="6" t="s">
        <v>591</v>
      </c>
      <c r="N1977" s="6" t="s">
        <v>73</v>
      </c>
      <c r="O1977" s="6" t="s">
        <v>43</v>
      </c>
      <c r="P1977" s="6" t="s">
        <v>74</v>
      </c>
      <c r="Q1977" s="6" t="s">
        <v>51</v>
      </c>
      <c r="R1977" s="6" t="s">
        <v>96</v>
      </c>
      <c r="S1977" s="6" t="s">
        <v>97</v>
      </c>
      <c r="T1977" s="41">
        <v>3</v>
      </c>
      <c r="U1977" s="41">
        <v>170000</v>
      </c>
      <c r="V1977" s="41">
        <f>T1977*U1977</f>
        <v>510000</v>
      </c>
      <c r="W1977" s="41">
        <f>V1977*1.12</f>
        <v>571200</v>
      </c>
      <c r="X1977" s="6"/>
      <c r="Y1977" s="6">
        <v>2016</v>
      </c>
      <c r="Z1977" s="6" t="s">
        <v>592</v>
      </c>
    </row>
    <row r="1978" spans="1:26" ht="51" x14ac:dyDescent="0.2">
      <c r="A1978" s="6" t="s">
        <v>8112</v>
      </c>
      <c r="B1978" s="5" t="s">
        <v>32</v>
      </c>
      <c r="C1978" s="5" t="s">
        <v>7983</v>
      </c>
      <c r="D1978" s="5" t="s">
        <v>7984</v>
      </c>
      <c r="E1978" s="5" t="s">
        <v>8108</v>
      </c>
      <c r="F1978" s="5" t="s">
        <v>7986</v>
      </c>
      <c r="G1978" s="5" t="s">
        <v>8113</v>
      </c>
      <c r="H1978" s="5" t="s">
        <v>8114</v>
      </c>
      <c r="I1978" s="6" t="s">
        <v>47</v>
      </c>
      <c r="J1978" s="6">
        <v>0</v>
      </c>
      <c r="K1978" s="6">
        <v>430000000</v>
      </c>
      <c r="L1978" s="5" t="s">
        <v>40</v>
      </c>
      <c r="M1978" s="6" t="s">
        <v>94</v>
      </c>
      <c r="N1978" s="6" t="s">
        <v>73</v>
      </c>
      <c r="O1978" s="6" t="s">
        <v>43</v>
      </c>
      <c r="P1978" s="6" t="s">
        <v>74</v>
      </c>
      <c r="Q1978" s="6" t="s">
        <v>51</v>
      </c>
      <c r="R1978" s="6" t="s">
        <v>96</v>
      </c>
      <c r="S1978" s="6" t="s">
        <v>97</v>
      </c>
      <c r="T1978" s="41">
        <v>5</v>
      </c>
      <c r="U1978" s="41">
        <v>185000</v>
      </c>
      <c r="V1978" s="41"/>
      <c r="W1978" s="41"/>
      <c r="X1978" s="6"/>
      <c r="Y1978" s="6">
        <v>2016</v>
      </c>
      <c r="Z1978" s="42"/>
    </row>
    <row r="1979" spans="1:26" ht="51" x14ac:dyDescent="0.2">
      <c r="A1979" s="6" t="s">
        <v>8115</v>
      </c>
      <c r="B1979" s="5" t="s">
        <v>32</v>
      </c>
      <c r="C1979" s="5" t="s">
        <v>7983</v>
      </c>
      <c r="D1979" s="5" t="s">
        <v>7984</v>
      </c>
      <c r="E1979" s="5" t="s">
        <v>8108</v>
      </c>
      <c r="F1979" s="5" t="s">
        <v>7986</v>
      </c>
      <c r="G1979" s="5" t="s">
        <v>8113</v>
      </c>
      <c r="H1979" s="5" t="s">
        <v>8114</v>
      </c>
      <c r="I1979" s="6" t="s">
        <v>47</v>
      </c>
      <c r="J1979" s="6">
        <v>0</v>
      </c>
      <c r="K1979" s="6">
        <v>430000000</v>
      </c>
      <c r="L1979" s="5" t="s">
        <v>40</v>
      </c>
      <c r="M1979" s="6" t="s">
        <v>591</v>
      </c>
      <c r="N1979" s="6" t="s">
        <v>73</v>
      </c>
      <c r="O1979" s="6" t="s">
        <v>43</v>
      </c>
      <c r="P1979" s="6" t="s">
        <v>74</v>
      </c>
      <c r="Q1979" s="6" t="s">
        <v>51</v>
      </c>
      <c r="R1979" s="6" t="s">
        <v>96</v>
      </c>
      <c r="S1979" s="6" t="s">
        <v>97</v>
      </c>
      <c r="T1979" s="41">
        <v>3</v>
      </c>
      <c r="U1979" s="41">
        <v>185000</v>
      </c>
      <c r="V1979" s="41">
        <f>T1979*U1979</f>
        <v>555000</v>
      </c>
      <c r="W1979" s="41">
        <f>V1979*1.12</f>
        <v>621600.00000000012</v>
      </c>
      <c r="X1979" s="6"/>
      <c r="Y1979" s="6">
        <v>2016</v>
      </c>
      <c r="Z1979" s="6" t="s">
        <v>592</v>
      </c>
    </row>
    <row r="1980" spans="1:26" ht="51" x14ac:dyDescent="0.2">
      <c r="A1980" s="6" t="s">
        <v>8116</v>
      </c>
      <c r="B1980" s="5" t="s">
        <v>32</v>
      </c>
      <c r="C1980" s="5" t="s">
        <v>8117</v>
      </c>
      <c r="D1980" s="5" t="s">
        <v>8118</v>
      </c>
      <c r="E1980" s="5" t="s">
        <v>8119</v>
      </c>
      <c r="F1980" s="5" t="s">
        <v>8120</v>
      </c>
      <c r="G1980" s="5" t="s">
        <v>8121</v>
      </c>
      <c r="H1980" s="5" t="s">
        <v>8122</v>
      </c>
      <c r="I1980" s="6" t="s">
        <v>47</v>
      </c>
      <c r="J1980" s="6">
        <v>0</v>
      </c>
      <c r="K1980" s="6">
        <v>430000000</v>
      </c>
      <c r="L1980" s="5" t="s">
        <v>40</v>
      </c>
      <c r="M1980" s="6" t="s">
        <v>41</v>
      </c>
      <c r="N1980" s="6" t="s">
        <v>73</v>
      </c>
      <c r="O1980" s="6" t="s">
        <v>43</v>
      </c>
      <c r="P1980" s="6" t="s">
        <v>74</v>
      </c>
      <c r="Q1980" s="6" t="s">
        <v>51</v>
      </c>
      <c r="R1980" s="6" t="s">
        <v>96</v>
      </c>
      <c r="S1980" s="6" t="s">
        <v>97</v>
      </c>
      <c r="T1980" s="41">
        <v>4</v>
      </c>
      <c r="U1980" s="41">
        <v>2500</v>
      </c>
      <c r="V1980" s="41">
        <f>T1980*U1980</f>
        <v>10000</v>
      </c>
      <c r="W1980" s="41">
        <f>V1980*1.12</f>
        <v>11200.000000000002</v>
      </c>
      <c r="X1980" s="6"/>
      <c r="Y1980" s="6">
        <v>2016</v>
      </c>
      <c r="Z1980" s="42"/>
    </row>
    <row r="1981" spans="1:26" ht="51" x14ac:dyDescent="0.2">
      <c r="A1981" s="6" t="s">
        <v>8123</v>
      </c>
      <c r="B1981" s="5" t="s">
        <v>32</v>
      </c>
      <c r="C1981" s="5" t="s">
        <v>8124</v>
      </c>
      <c r="D1981" s="5" t="s">
        <v>8125</v>
      </c>
      <c r="E1981" s="5" t="s">
        <v>8126</v>
      </c>
      <c r="F1981" s="5" t="s">
        <v>8127</v>
      </c>
      <c r="G1981" s="5" t="s">
        <v>8128</v>
      </c>
      <c r="H1981" s="5" t="s">
        <v>8129</v>
      </c>
      <c r="I1981" s="6" t="s">
        <v>47</v>
      </c>
      <c r="J1981" s="6">
        <v>0</v>
      </c>
      <c r="K1981" s="6">
        <v>430000000</v>
      </c>
      <c r="L1981" s="5" t="s">
        <v>40</v>
      </c>
      <c r="M1981" s="6" t="s">
        <v>94</v>
      </c>
      <c r="N1981" s="6" t="s">
        <v>73</v>
      </c>
      <c r="O1981" s="6" t="s">
        <v>43</v>
      </c>
      <c r="P1981" s="6" t="s">
        <v>74</v>
      </c>
      <c r="Q1981" s="6" t="s">
        <v>51</v>
      </c>
      <c r="R1981" s="6" t="s">
        <v>96</v>
      </c>
      <c r="S1981" s="6" t="s">
        <v>97</v>
      </c>
      <c r="T1981" s="41">
        <v>1</v>
      </c>
      <c r="U1981" s="41">
        <v>905000</v>
      </c>
      <c r="V1981" s="41"/>
      <c r="W1981" s="41"/>
      <c r="X1981" s="6"/>
      <c r="Y1981" s="6">
        <v>2016</v>
      </c>
      <c r="Z1981" s="5"/>
    </row>
    <row r="1982" spans="1:26" ht="51" x14ac:dyDescent="0.2">
      <c r="A1982" s="6" t="s">
        <v>8130</v>
      </c>
      <c r="B1982" s="5" t="s">
        <v>32</v>
      </c>
      <c r="C1982" s="5" t="s">
        <v>8124</v>
      </c>
      <c r="D1982" s="5" t="s">
        <v>8125</v>
      </c>
      <c r="E1982" s="5" t="s">
        <v>8126</v>
      </c>
      <c r="F1982" s="5" t="s">
        <v>8127</v>
      </c>
      <c r="G1982" s="5" t="s">
        <v>8128</v>
      </c>
      <c r="H1982" s="5" t="s">
        <v>8129</v>
      </c>
      <c r="I1982" s="6" t="s">
        <v>47</v>
      </c>
      <c r="J1982" s="6">
        <v>0</v>
      </c>
      <c r="K1982" s="6">
        <v>430000000</v>
      </c>
      <c r="L1982" s="5" t="s">
        <v>40</v>
      </c>
      <c r="M1982" s="6" t="s">
        <v>591</v>
      </c>
      <c r="N1982" s="6" t="s">
        <v>73</v>
      </c>
      <c r="O1982" s="6" t="s">
        <v>43</v>
      </c>
      <c r="P1982" s="6" t="s">
        <v>74</v>
      </c>
      <c r="Q1982" s="6" t="s">
        <v>51</v>
      </c>
      <c r="R1982" s="6" t="s">
        <v>96</v>
      </c>
      <c r="S1982" s="6" t="s">
        <v>97</v>
      </c>
      <c r="T1982" s="41">
        <v>1</v>
      </c>
      <c r="U1982" s="41">
        <v>905000</v>
      </c>
      <c r="V1982" s="41">
        <f t="shared" ref="V1982:V1990" si="147">T1982*U1982</f>
        <v>905000</v>
      </c>
      <c r="W1982" s="41">
        <f t="shared" ref="W1982:W1990" si="148">V1982*1.12</f>
        <v>1013600.0000000001</v>
      </c>
      <c r="X1982" s="6"/>
      <c r="Y1982" s="6">
        <v>2016</v>
      </c>
      <c r="Z1982" s="6" t="s">
        <v>686</v>
      </c>
    </row>
    <row r="1983" spans="1:26" ht="63.75" x14ac:dyDescent="0.2">
      <c r="A1983" s="6" t="s">
        <v>8131</v>
      </c>
      <c r="B1983" s="5" t="s">
        <v>32</v>
      </c>
      <c r="C1983" s="5" t="s">
        <v>8132</v>
      </c>
      <c r="D1983" s="5" t="s">
        <v>621</v>
      </c>
      <c r="E1983" s="5" t="s">
        <v>8133</v>
      </c>
      <c r="F1983" s="5" t="s">
        <v>8134</v>
      </c>
      <c r="G1983" s="5" t="s">
        <v>8135</v>
      </c>
      <c r="H1983" s="5" t="s">
        <v>8136</v>
      </c>
      <c r="I1983" s="6" t="s">
        <v>47</v>
      </c>
      <c r="J1983" s="6">
        <v>0</v>
      </c>
      <c r="K1983" s="6">
        <v>430000000</v>
      </c>
      <c r="L1983" s="5" t="s">
        <v>40</v>
      </c>
      <c r="M1983" s="6" t="s">
        <v>94</v>
      </c>
      <c r="N1983" s="6" t="s">
        <v>73</v>
      </c>
      <c r="O1983" s="6" t="s">
        <v>43</v>
      </c>
      <c r="P1983" s="6" t="s">
        <v>74</v>
      </c>
      <c r="Q1983" s="6" t="s">
        <v>51</v>
      </c>
      <c r="R1983" s="6" t="s">
        <v>96</v>
      </c>
      <c r="S1983" s="6" t="s">
        <v>97</v>
      </c>
      <c r="T1983" s="41">
        <v>3</v>
      </c>
      <c r="U1983" s="41">
        <v>215000</v>
      </c>
      <c r="V1983" s="41">
        <f t="shared" si="147"/>
        <v>645000</v>
      </c>
      <c r="W1983" s="41">
        <f t="shared" si="148"/>
        <v>722400.00000000012</v>
      </c>
      <c r="X1983" s="6"/>
      <c r="Y1983" s="6">
        <v>2016</v>
      </c>
      <c r="Z1983" s="42"/>
    </row>
    <row r="1984" spans="1:26" ht="51" x14ac:dyDescent="0.2">
      <c r="A1984" s="6" t="s">
        <v>8137</v>
      </c>
      <c r="B1984" s="5" t="s">
        <v>32</v>
      </c>
      <c r="C1984" s="5" t="s">
        <v>8138</v>
      </c>
      <c r="D1984" s="5" t="s">
        <v>790</v>
      </c>
      <c r="E1984" s="5" t="s">
        <v>8139</v>
      </c>
      <c r="F1984" s="5" t="s">
        <v>8140</v>
      </c>
      <c r="G1984" s="5" t="s">
        <v>8141</v>
      </c>
      <c r="H1984" s="5" t="s">
        <v>8142</v>
      </c>
      <c r="I1984" s="6" t="s">
        <v>47</v>
      </c>
      <c r="J1984" s="6">
        <v>0</v>
      </c>
      <c r="K1984" s="6">
        <v>430000000</v>
      </c>
      <c r="L1984" s="5" t="s">
        <v>40</v>
      </c>
      <c r="M1984" s="6" t="s">
        <v>94</v>
      </c>
      <c r="N1984" s="6" t="s">
        <v>73</v>
      </c>
      <c r="O1984" s="6" t="s">
        <v>43</v>
      </c>
      <c r="P1984" s="6" t="s">
        <v>74</v>
      </c>
      <c r="Q1984" s="6" t="s">
        <v>51</v>
      </c>
      <c r="R1984" s="6" t="s">
        <v>96</v>
      </c>
      <c r="S1984" s="6" t="s">
        <v>97</v>
      </c>
      <c r="T1984" s="41">
        <v>3</v>
      </c>
      <c r="U1984" s="41">
        <v>237000</v>
      </c>
      <c r="V1984" s="41">
        <f t="shared" si="147"/>
        <v>711000</v>
      </c>
      <c r="W1984" s="41">
        <f t="shared" si="148"/>
        <v>796320.00000000012</v>
      </c>
      <c r="X1984" s="6"/>
      <c r="Y1984" s="6">
        <v>2016</v>
      </c>
      <c r="Z1984" s="42"/>
    </row>
    <row r="1985" spans="1:26" ht="51" x14ac:dyDescent="0.2">
      <c r="A1985" s="6" t="s">
        <v>8143</v>
      </c>
      <c r="B1985" s="5" t="s">
        <v>32</v>
      </c>
      <c r="C1985" s="5" t="s">
        <v>832</v>
      </c>
      <c r="D1985" s="5" t="s">
        <v>833</v>
      </c>
      <c r="E1985" s="5" t="s">
        <v>8144</v>
      </c>
      <c r="F1985" s="5" t="s">
        <v>835</v>
      </c>
      <c r="G1985" s="5" t="s">
        <v>8145</v>
      </c>
      <c r="H1985" s="5" t="s">
        <v>8146</v>
      </c>
      <c r="I1985" s="6" t="s">
        <v>47</v>
      </c>
      <c r="J1985" s="6">
        <v>0</v>
      </c>
      <c r="K1985" s="6">
        <v>430000000</v>
      </c>
      <c r="L1985" s="5" t="s">
        <v>40</v>
      </c>
      <c r="M1985" s="6" t="s">
        <v>94</v>
      </c>
      <c r="N1985" s="6" t="s">
        <v>73</v>
      </c>
      <c r="O1985" s="6" t="s">
        <v>43</v>
      </c>
      <c r="P1985" s="6" t="s">
        <v>74</v>
      </c>
      <c r="Q1985" s="6" t="s">
        <v>51</v>
      </c>
      <c r="R1985" s="6" t="s">
        <v>96</v>
      </c>
      <c r="S1985" s="6" t="s">
        <v>97</v>
      </c>
      <c r="T1985" s="41">
        <v>3</v>
      </c>
      <c r="U1985" s="41">
        <v>56800</v>
      </c>
      <c r="V1985" s="41">
        <f t="shared" si="147"/>
        <v>170400</v>
      </c>
      <c r="W1985" s="41">
        <f t="shared" si="148"/>
        <v>190848.00000000003</v>
      </c>
      <c r="X1985" s="6"/>
      <c r="Y1985" s="6">
        <v>2016</v>
      </c>
      <c r="Z1985" s="42"/>
    </row>
    <row r="1986" spans="1:26" ht="51" x14ac:dyDescent="0.2">
      <c r="A1986" s="6" t="s">
        <v>8147</v>
      </c>
      <c r="B1986" s="5" t="s">
        <v>32</v>
      </c>
      <c r="C1986" s="5" t="s">
        <v>8148</v>
      </c>
      <c r="D1986" s="5" t="s">
        <v>8149</v>
      </c>
      <c r="E1986" s="5" t="s">
        <v>8150</v>
      </c>
      <c r="F1986" s="5" t="s">
        <v>8151</v>
      </c>
      <c r="G1986" s="5" t="s">
        <v>8152</v>
      </c>
      <c r="H1986" s="5" t="s">
        <v>8153</v>
      </c>
      <c r="I1986" s="6" t="s">
        <v>39</v>
      </c>
      <c r="J1986" s="6">
        <v>0</v>
      </c>
      <c r="K1986" s="6">
        <v>430000000</v>
      </c>
      <c r="L1986" s="5" t="s">
        <v>40</v>
      </c>
      <c r="M1986" s="6" t="s">
        <v>41</v>
      </c>
      <c r="N1986" s="6" t="s">
        <v>73</v>
      </c>
      <c r="O1986" s="6" t="s">
        <v>43</v>
      </c>
      <c r="P1986" s="6" t="s">
        <v>84</v>
      </c>
      <c r="Q1986" s="6" t="s">
        <v>51</v>
      </c>
      <c r="R1986" s="6">
        <v>112</v>
      </c>
      <c r="S1986" s="6" t="s">
        <v>1730</v>
      </c>
      <c r="T1986" s="41">
        <v>20</v>
      </c>
      <c r="U1986" s="41">
        <v>1900</v>
      </c>
      <c r="V1986" s="41">
        <f t="shared" si="147"/>
        <v>38000</v>
      </c>
      <c r="W1986" s="41">
        <f t="shared" si="148"/>
        <v>42560.000000000007</v>
      </c>
      <c r="X1986" s="6"/>
      <c r="Y1986" s="6">
        <v>2016</v>
      </c>
      <c r="Z1986" s="42"/>
    </row>
    <row r="1987" spans="1:26" ht="51" x14ac:dyDescent="0.2">
      <c r="A1987" s="6" t="s">
        <v>8154</v>
      </c>
      <c r="B1987" s="5" t="s">
        <v>32</v>
      </c>
      <c r="C1987" s="5" t="s">
        <v>832</v>
      </c>
      <c r="D1987" s="5" t="s">
        <v>833</v>
      </c>
      <c r="E1987" s="5" t="s">
        <v>8155</v>
      </c>
      <c r="F1987" s="5" t="s">
        <v>835</v>
      </c>
      <c r="G1987" s="5" t="s">
        <v>8156</v>
      </c>
      <c r="H1987" s="5" t="s">
        <v>8157</v>
      </c>
      <c r="I1987" s="6" t="s">
        <v>47</v>
      </c>
      <c r="J1987" s="6">
        <v>0</v>
      </c>
      <c r="K1987" s="6">
        <v>430000000</v>
      </c>
      <c r="L1987" s="5" t="s">
        <v>40</v>
      </c>
      <c r="M1987" s="6" t="s">
        <v>94</v>
      </c>
      <c r="N1987" s="6" t="s">
        <v>73</v>
      </c>
      <c r="O1987" s="6" t="s">
        <v>43</v>
      </c>
      <c r="P1987" s="6" t="s">
        <v>74</v>
      </c>
      <c r="Q1987" s="6" t="s">
        <v>51</v>
      </c>
      <c r="R1987" s="6" t="s">
        <v>96</v>
      </c>
      <c r="S1987" s="6" t="s">
        <v>97</v>
      </c>
      <c r="T1987" s="41">
        <v>2</v>
      </c>
      <c r="U1987" s="41">
        <v>430000</v>
      </c>
      <c r="V1987" s="41">
        <f t="shared" si="147"/>
        <v>860000</v>
      </c>
      <c r="W1987" s="41">
        <f t="shared" si="148"/>
        <v>963200.00000000012</v>
      </c>
      <c r="X1987" s="6"/>
      <c r="Y1987" s="6">
        <v>2016</v>
      </c>
      <c r="Z1987" s="42"/>
    </row>
    <row r="1988" spans="1:26" ht="51" x14ac:dyDescent="0.2">
      <c r="A1988" s="6" t="s">
        <v>8158</v>
      </c>
      <c r="B1988" s="5" t="s">
        <v>32</v>
      </c>
      <c r="C1988" s="5" t="s">
        <v>8159</v>
      </c>
      <c r="D1988" s="5" t="s">
        <v>621</v>
      </c>
      <c r="E1988" s="5" t="s">
        <v>8155</v>
      </c>
      <c r="F1988" s="5" t="s">
        <v>8160</v>
      </c>
      <c r="G1988" s="5" t="s">
        <v>8161</v>
      </c>
      <c r="H1988" s="5" t="s">
        <v>8162</v>
      </c>
      <c r="I1988" s="6" t="s">
        <v>47</v>
      </c>
      <c r="J1988" s="6">
        <v>0</v>
      </c>
      <c r="K1988" s="6">
        <v>430000000</v>
      </c>
      <c r="L1988" s="5" t="s">
        <v>40</v>
      </c>
      <c r="M1988" s="6" t="s">
        <v>94</v>
      </c>
      <c r="N1988" s="6" t="s">
        <v>73</v>
      </c>
      <c r="O1988" s="6" t="s">
        <v>43</v>
      </c>
      <c r="P1988" s="6" t="s">
        <v>74</v>
      </c>
      <c r="Q1988" s="6" t="s">
        <v>51</v>
      </c>
      <c r="R1988" s="6" t="s">
        <v>96</v>
      </c>
      <c r="S1988" s="6" t="s">
        <v>97</v>
      </c>
      <c r="T1988" s="41">
        <v>2</v>
      </c>
      <c r="U1988" s="41">
        <v>335000</v>
      </c>
      <c r="V1988" s="41">
        <f t="shared" si="147"/>
        <v>670000</v>
      </c>
      <c r="W1988" s="41">
        <f t="shared" si="148"/>
        <v>750400.00000000012</v>
      </c>
      <c r="X1988" s="6"/>
      <c r="Y1988" s="6">
        <v>2016</v>
      </c>
      <c r="Z1988" s="42"/>
    </row>
    <row r="1989" spans="1:26" ht="51" x14ac:dyDescent="0.2">
      <c r="A1989" s="6" t="s">
        <v>8163</v>
      </c>
      <c r="B1989" s="5" t="s">
        <v>32</v>
      </c>
      <c r="C1989" s="5" t="s">
        <v>8159</v>
      </c>
      <c r="D1989" s="5" t="s">
        <v>621</v>
      </c>
      <c r="E1989" s="5" t="s">
        <v>8155</v>
      </c>
      <c r="F1989" s="5" t="s">
        <v>8160</v>
      </c>
      <c r="G1989" s="5" t="s">
        <v>8164</v>
      </c>
      <c r="H1989" s="5" t="s">
        <v>8165</v>
      </c>
      <c r="I1989" s="6" t="s">
        <v>47</v>
      </c>
      <c r="J1989" s="6">
        <v>0</v>
      </c>
      <c r="K1989" s="6">
        <v>430000000</v>
      </c>
      <c r="L1989" s="5" t="s">
        <v>40</v>
      </c>
      <c r="M1989" s="6" t="s">
        <v>94</v>
      </c>
      <c r="N1989" s="6" t="s">
        <v>73</v>
      </c>
      <c r="O1989" s="6" t="s">
        <v>43</v>
      </c>
      <c r="P1989" s="6" t="s">
        <v>74</v>
      </c>
      <c r="Q1989" s="6" t="s">
        <v>51</v>
      </c>
      <c r="R1989" s="6" t="s">
        <v>96</v>
      </c>
      <c r="S1989" s="6" t="s">
        <v>97</v>
      </c>
      <c r="T1989" s="41">
        <v>2</v>
      </c>
      <c r="U1989" s="41">
        <v>240000</v>
      </c>
      <c r="V1989" s="41">
        <f t="shared" si="147"/>
        <v>480000</v>
      </c>
      <c r="W1989" s="41">
        <f t="shared" si="148"/>
        <v>537600</v>
      </c>
      <c r="X1989" s="6"/>
      <c r="Y1989" s="6">
        <v>2016</v>
      </c>
      <c r="Z1989" s="42"/>
    </row>
    <row r="1990" spans="1:26" ht="51" x14ac:dyDescent="0.2">
      <c r="A1990" s="6" t="s">
        <v>8166</v>
      </c>
      <c r="B1990" s="5" t="s">
        <v>32</v>
      </c>
      <c r="C1990" s="5" t="s">
        <v>8167</v>
      </c>
      <c r="D1990" s="5" t="s">
        <v>769</v>
      </c>
      <c r="E1990" s="5" t="s">
        <v>8168</v>
      </c>
      <c r="F1990" s="5" t="s">
        <v>8169</v>
      </c>
      <c r="G1990" s="5" t="s">
        <v>8170</v>
      </c>
      <c r="H1990" s="5" t="s">
        <v>8171</v>
      </c>
      <c r="I1990" s="6" t="s">
        <v>47</v>
      </c>
      <c r="J1990" s="6">
        <v>0</v>
      </c>
      <c r="K1990" s="6">
        <v>430000000</v>
      </c>
      <c r="L1990" s="5" t="s">
        <v>40</v>
      </c>
      <c r="M1990" s="6" t="s">
        <v>94</v>
      </c>
      <c r="N1990" s="6" t="s">
        <v>73</v>
      </c>
      <c r="O1990" s="6" t="s">
        <v>43</v>
      </c>
      <c r="P1990" s="6" t="s">
        <v>74</v>
      </c>
      <c r="Q1990" s="6" t="s">
        <v>51</v>
      </c>
      <c r="R1990" s="6" t="s">
        <v>96</v>
      </c>
      <c r="S1990" s="6" t="s">
        <v>97</v>
      </c>
      <c r="T1990" s="41">
        <v>1</v>
      </c>
      <c r="U1990" s="41">
        <v>116000</v>
      </c>
      <c r="V1990" s="41">
        <f t="shared" si="147"/>
        <v>116000</v>
      </c>
      <c r="W1990" s="41">
        <f t="shared" si="148"/>
        <v>129920.00000000001</v>
      </c>
      <c r="X1990" s="6"/>
      <c r="Y1990" s="6">
        <v>2016</v>
      </c>
      <c r="Z1990" s="42"/>
    </row>
    <row r="1991" spans="1:26" ht="51" x14ac:dyDescent="0.2">
      <c r="A1991" s="6" t="s">
        <v>8172</v>
      </c>
      <c r="B1991" s="5" t="s">
        <v>32</v>
      </c>
      <c r="C1991" s="5" t="s">
        <v>8173</v>
      </c>
      <c r="D1991" s="5" t="s">
        <v>893</v>
      </c>
      <c r="E1991" s="5" t="s">
        <v>8174</v>
      </c>
      <c r="F1991" s="5" t="s">
        <v>8175</v>
      </c>
      <c r="G1991" s="5" t="s">
        <v>8176</v>
      </c>
      <c r="H1991" s="5" t="s">
        <v>8177</v>
      </c>
      <c r="I1991" s="6" t="s">
        <v>47</v>
      </c>
      <c r="J1991" s="6">
        <v>0</v>
      </c>
      <c r="K1991" s="6">
        <v>430000000</v>
      </c>
      <c r="L1991" s="5" t="s">
        <v>40</v>
      </c>
      <c r="M1991" s="6" t="s">
        <v>94</v>
      </c>
      <c r="N1991" s="6" t="s">
        <v>73</v>
      </c>
      <c r="O1991" s="6" t="s">
        <v>43</v>
      </c>
      <c r="P1991" s="6" t="s">
        <v>74</v>
      </c>
      <c r="Q1991" s="6" t="s">
        <v>51</v>
      </c>
      <c r="R1991" s="6" t="s">
        <v>96</v>
      </c>
      <c r="S1991" s="6" t="s">
        <v>97</v>
      </c>
      <c r="T1991" s="41">
        <v>2</v>
      </c>
      <c r="U1991" s="41">
        <v>237000</v>
      </c>
      <c r="V1991" s="41"/>
      <c r="W1991" s="41"/>
      <c r="X1991" s="6"/>
      <c r="Y1991" s="6">
        <v>2016</v>
      </c>
      <c r="Z1991" s="5"/>
    </row>
    <row r="1992" spans="1:26" ht="51" x14ac:dyDescent="0.2">
      <c r="A1992" s="6" t="s">
        <v>8178</v>
      </c>
      <c r="B1992" s="5" t="s">
        <v>32</v>
      </c>
      <c r="C1992" s="5" t="s">
        <v>8173</v>
      </c>
      <c r="D1992" s="5" t="s">
        <v>893</v>
      </c>
      <c r="E1992" s="5" t="s">
        <v>8174</v>
      </c>
      <c r="F1992" s="5" t="s">
        <v>8175</v>
      </c>
      <c r="G1992" s="5" t="s">
        <v>8176</v>
      </c>
      <c r="H1992" s="5" t="s">
        <v>8177</v>
      </c>
      <c r="I1992" s="6" t="s">
        <v>47</v>
      </c>
      <c r="J1992" s="6">
        <v>0</v>
      </c>
      <c r="K1992" s="6">
        <v>430000000</v>
      </c>
      <c r="L1992" s="5" t="s">
        <v>40</v>
      </c>
      <c r="M1992" s="6" t="s">
        <v>591</v>
      </c>
      <c r="N1992" s="6" t="s">
        <v>73</v>
      </c>
      <c r="O1992" s="6" t="s">
        <v>43</v>
      </c>
      <c r="P1992" s="6" t="s">
        <v>74</v>
      </c>
      <c r="Q1992" s="6" t="s">
        <v>51</v>
      </c>
      <c r="R1992" s="6" t="s">
        <v>96</v>
      </c>
      <c r="S1992" s="6" t="s">
        <v>97</v>
      </c>
      <c r="T1992" s="41">
        <v>2</v>
      </c>
      <c r="U1992" s="41">
        <v>237000</v>
      </c>
      <c r="V1992" s="41">
        <f>T1992*U1992</f>
        <v>474000</v>
      </c>
      <c r="W1992" s="41">
        <f>V1992*1.12</f>
        <v>530880</v>
      </c>
      <c r="X1992" s="6"/>
      <c r="Y1992" s="6">
        <v>2016</v>
      </c>
      <c r="Z1992" s="6" t="s">
        <v>686</v>
      </c>
    </row>
    <row r="1993" spans="1:26" ht="178.5" x14ac:dyDescent="0.2">
      <c r="A1993" s="6" t="s">
        <v>8179</v>
      </c>
      <c r="B1993" s="5" t="s">
        <v>32</v>
      </c>
      <c r="C1993" s="5" t="s">
        <v>8167</v>
      </c>
      <c r="D1993" s="5" t="s">
        <v>769</v>
      </c>
      <c r="E1993" s="5" t="s">
        <v>8180</v>
      </c>
      <c r="F1993" s="5" t="s">
        <v>8169</v>
      </c>
      <c r="G1993" s="5" t="s">
        <v>8181</v>
      </c>
      <c r="H1993" s="5" t="s">
        <v>8182</v>
      </c>
      <c r="I1993" s="6" t="s">
        <v>47</v>
      </c>
      <c r="J1993" s="6">
        <v>0</v>
      </c>
      <c r="K1993" s="6">
        <v>430000000</v>
      </c>
      <c r="L1993" s="5" t="s">
        <v>40</v>
      </c>
      <c r="M1993" s="6" t="s">
        <v>94</v>
      </c>
      <c r="N1993" s="6" t="s">
        <v>73</v>
      </c>
      <c r="O1993" s="6" t="s">
        <v>43</v>
      </c>
      <c r="P1993" s="6" t="s">
        <v>74</v>
      </c>
      <c r="Q1993" s="6" t="s">
        <v>51</v>
      </c>
      <c r="R1993" s="6" t="s">
        <v>96</v>
      </c>
      <c r="S1993" s="6" t="s">
        <v>97</v>
      </c>
      <c r="T1993" s="41">
        <v>2</v>
      </c>
      <c r="U1993" s="41">
        <v>980000</v>
      </c>
      <c r="V1993" s="41"/>
      <c r="W1993" s="41"/>
      <c r="X1993" s="6"/>
      <c r="Y1993" s="6">
        <v>2016</v>
      </c>
      <c r="Z1993" s="5"/>
    </row>
    <row r="1994" spans="1:26" ht="178.5" x14ac:dyDescent="0.2">
      <c r="A1994" s="6" t="s">
        <v>8183</v>
      </c>
      <c r="B1994" s="5" t="s">
        <v>32</v>
      </c>
      <c r="C1994" s="5" t="s">
        <v>8167</v>
      </c>
      <c r="D1994" s="5" t="s">
        <v>769</v>
      </c>
      <c r="E1994" s="5" t="s">
        <v>8180</v>
      </c>
      <c r="F1994" s="5" t="s">
        <v>8169</v>
      </c>
      <c r="G1994" s="5" t="s">
        <v>8181</v>
      </c>
      <c r="H1994" s="5" t="s">
        <v>8182</v>
      </c>
      <c r="I1994" s="6" t="s">
        <v>47</v>
      </c>
      <c r="J1994" s="6">
        <v>0</v>
      </c>
      <c r="K1994" s="6">
        <v>430000000</v>
      </c>
      <c r="L1994" s="5" t="s">
        <v>40</v>
      </c>
      <c r="M1994" s="6" t="s">
        <v>591</v>
      </c>
      <c r="N1994" s="6" t="s">
        <v>73</v>
      </c>
      <c r="O1994" s="6" t="s">
        <v>43</v>
      </c>
      <c r="P1994" s="6" t="s">
        <v>74</v>
      </c>
      <c r="Q1994" s="6" t="s">
        <v>51</v>
      </c>
      <c r="R1994" s="6" t="s">
        <v>96</v>
      </c>
      <c r="S1994" s="6" t="s">
        <v>97</v>
      </c>
      <c r="T1994" s="41">
        <v>2</v>
      </c>
      <c r="U1994" s="41">
        <v>980000</v>
      </c>
      <c r="V1994" s="41">
        <f>T1994*U1994</f>
        <v>1960000</v>
      </c>
      <c r="W1994" s="41">
        <f>V1994*1.12</f>
        <v>2195200</v>
      </c>
      <c r="X1994" s="6"/>
      <c r="Y1994" s="6">
        <v>2016</v>
      </c>
      <c r="Z1994" s="6" t="s">
        <v>686</v>
      </c>
    </row>
    <row r="1995" spans="1:26" ht="51" x14ac:dyDescent="0.2">
      <c r="A1995" s="6" t="s">
        <v>8184</v>
      </c>
      <c r="B1995" s="5" t="s">
        <v>32</v>
      </c>
      <c r="C1995" s="5" t="s">
        <v>8185</v>
      </c>
      <c r="D1995" s="5" t="s">
        <v>7941</v>
      </c>
      <c r="E1995" s="5" t="s">
        <v>8186</v>
      </c>
      <c r="F1995" s="5" t="s">
        <v>8187</v>
      </c>
      <c r="G1995" s="5" t="s">
        <v>8188</v>
      </c>
      <c r="H1995" s="5" t="s">
        <v>8189</v>
      </c>
      <c r="I1995" s="6" t="s">
        <v>47</v>
      </c>
      <c r="J1995" s="6">
        <v>0</v>
      </c>
      <c r="K1995" s="6">
        <v>430000000</v>
      </c>
      <c r="L1995" s="5" t="s">
        <v>40</v>
      </c>
      <c r="M1995" s="6" t="s">
        <v>94</v>
      </c>
      <c r="N1995" s="6" t="s">
        <v>73</v>
      </c>
      <c r="O1995" s="6" t="s">
        <v>43</v>
      </c>
      <c r="P1995" s="6" t="s">
        <v>74</v>
      </c>
      <c r="Q1995" s="6" t="s">
        <v>51</v>
      </c>
      <c r="R1995" s="6" t="s">
        <v>96</v>
      </c>
      <c r="S1995" s="6" t="s">
        <v>97</v>
      </c>
      <c r="T1995" s="41">
        <v>1</v>
      </c>
      <c r="U1995" s="41">
        <v>1250000</v>
      </c>
      <c r="V1995" s="41"/>
      <c r="W1995" s="41"/>
      <c r="X1995" s="6"/>
      <c r="Y1995" s="6">
        <v>2016</v>
      </c>
      <c r="Z1995" s="6" t="s">
        <v>1629</v>
      </c>
    </row>
    <row r="1996" spans="1:26" ht="51" x14ac:dyDescent="0.2">
      <c r="A1996" s="6" t="s">
        <v>8190</v>
      </c>
      <c r="B1996" s="5" t="s">
        <v>32</v>
      </c>
      <c r="C1996" s="5" t="s">
        <v>7983</v>
      </c>
      <c r="D1996" s="5" t="s">
        <v>7984</v>
      </c>
      <c r="E1996" s="5" t="s">
        <v>8191</v>
      </c>
      <c r="F1996" s="5" t="s">
        <v>7986</v>
      </c>
      <c r="G1996" s="5" t="s">
        <v>8192</v>
      </c>
      <c r="H1996" s="5" t="s">
        <v>8193</v>
      </c>
      <c r="I1996" s="6" t="s">
        <v>47</v>
      </c>
      <c r="J1996" s="6">
        <v>0</v>
      </c>
      <c r="K1996" s="6">
        <v>430000000</v>
      </c>
      <c r="L1996" s="5" t="s">
        <v>40</v>
      </c>
      <c r="M1996" s="6" t="s">
        <v>94</v>
      </c>
      <c r="N1996" s="6" t="s">
        <v>73</v>
      </c>
      <c r="O1996" s="6" t="s">
        <v>43</v>
      </c>
      <c r="P1996" s="6" t="s">
        <v>74</v>
      </c>
      <c r="Q1996" s="6" t="s">
        <v>51</v>
      </c>
      <c r="R1996" s="6" t="s">
        <v>96</v>
      </c>
      <c r="S1996" s="6" t="s">
        <v>97</v>
      </c>
      <c r="T1996" s="41">
        <v>3</v>
      </c>
      <c r="U1996" s="41">
        <v>560000</v>
      </c>
      <c r="V1996" s="41">
        <f>T1996*U1996</f>
        <v>1680000</v>
      </c>
      <c r="W1996" s="41">
        <f>V1996*1.12</f>
        <v>1881600.0000000002</v>
      </c>
      <c r="X1996" s="6"/>
      <c r="Y1996" s="6">
        <v>2016</v>
      </c>
      <c r="Z1996" s="42"/>
    </row>
    <row r="1997" spans="1:26" ht="51" x14ac:dyDescent="0.2">
      <c r="A1997" s="6" t="s">
        <v>8194</v>
      </c>
      <c r="B1997" s="5" t="s">
        <v>32</v>
      </c>
      <c r="C1997" s="5" t="s">
        <v>8195</v>
      </c>
      <c r="D1997" s="5" t="s">
        <v>8196</v>
      </c>
      <c r="E1997" s="5" t="s">
        <v>820</v>
      </c>
      <c r="F1997" s="5" t="s">
        <v>8197</v>
      </c>
      <c r="G1997" s="5" t="s">
        <v>8198</v>
      </c>
      <c r="H1997" s="5" t="s">
        <v>8199</v>
      </c>
      <c r="I1997" s="6" t="s">
        <v>47</v>
      </c>
      <c r="J1997" s="6">
        <v>0</v>
      </c>
      <c r="K1997" s="6">
        <v>430000000</v>
      </c>
      <c r="L1997" s="5" t="s">
        <v>40</v>
      </c>
      <c r="M1997" s="6" t="s">
        <v>94</v>
      </c>
      <c r="N1997" s="6" t="s">
        <v>73</v>
      </c>
      <c r="O1997" s="6" t="s">
        <v>43</v>
      </c>
      <c r="P1997" s="6" t="s">
        <v>74</v>
      </c>
      <c r="Q1997" s="6" t="s">
        <v>51</v>
      </c>
      <c r="R1997" s="6" t="s">
        <v>96</v>
      </c>
      <c r="S1997" s="6" t="s">
        <v>97</v>
      </c>
      <c r="T1997" s="41">
        <v>1</v>
      </c>
      <c r="U1997" s="41">
        <v>602000</v>
      </c>
      <c r="V1997" s="41">
        <f>T1997*U1997</f>
        <v>602000</v>
      </c>
      <c r="W1997" s="41">
        <f>V1997*1.12</f>
        <v>674240.00000000012</v>
      </c>
      <c r="X1997" s="6"/>
      <c r="Y1997" s="6">
        <v>2016</v>
      </c>
      <c r="Z1997" s="42"/>
    </row>
    <row r="1998" spans="1:26" ht="51" x14ac:dyDescent="0.2">
      <c r="A1998" s="6" t="s">
        <v>8200</v>
      </c>
      <c r="B1998" s="5" t="s">
        <v>32</v>
      </c>
      <c r="C1998" s="5" t="s">
        <v>134</v>
      </c>
      <c r="D1998" s="5" t="s">
        <v>135</v>
      </c>
      <c r="E1998" s="5" t="s">
        <v>136</v>
      </c>
      <c r="F1998" s="5" t="s">
        <v>137</v>
      </c>
      <c r="G1998" s="5" t="s">
        <v>8201</v>
      </c>
      <c r="H1998" s="5" t="s">
        <v>8202</v>
      </c>
      <c r="I1998" s="6" t="s">
        <v>47</v>
      </c>
      <c r="J1998" s="6">
        <v>0</v>
      </c>
      <c r="K1998" s="6">
        <v>430000000</v>
      </c>
      <c r="L1998" s="5" t="s">
        <v>40</v>
      </c>
      <c r="M1998" s="6" t="s">
        <v>94</v>
      </c>
      <c r="N1998" s="6" t="s">
        <v>73</v>
      </c>
      <c r="O1998" s="6" t="s">
        <v>43</v>
      </c>
      <c r="P1998" s="6" t="s">
        <v>84</v>
      </c>
      <c r="Q1998" s="6" t="s">
        <v>51</v>
      </c>
      <c r="R1998" s="6" t="s">
        <v>96</v>
      </c>
      <c r="S1998" s="6" t="s">
        <v>97</v>
      </c>
      <c r="T1998" s="41">
        <v>100</v>
      </c>
      <c r="U1998" s="41">
        <v>220</v>
      </c>
      <c r="V1998" s="41"/>
      <c r="W1998" s="41"/>
      <c r="X1998" s="6"/>
      <c r="Y1998" s="6">
        <v>2016</v>
      </c>
      <c r="Z1998" s="5"/>
    </row>
    <row r="1999" spans="1:26" ht="51" x14ac:dyDescent="0.2">
      <c r="A1999" s="6" t="s">
        <v>8203</v>
      </c>
      <c r="B1999" s="5" t="s">
        <v>32</v>
      </c>
      <c r="C1999" s="5" t="s">
        <v>134</v>
      </c>
      <c r="D1999" s="5" t="s">
        <v>135</v>
      </c>
      <c r="E1999" s="5" t="s">
        <v>136</v>
      </c>
      <c r="F1999" s="5" t="s">
        <v>137</v>
      </c>
      <c r="G1999" s="5" t="s">
        <v>8201</v>
      </c>
      <c r="H1999" s="5" t="s">
        <v>8202</v>
      </c>
      <c r="I1999" s="6" t="s">
        <v>39</v>
      </c>
      <c r="J1999" s="6">
        <v>0</v>
      </c>
      <c r="K1999" s="6">
        <v>430000000</v>
      </c>
      <c r="L1999" s="5" t="s">
        <v>40</v>
      </c>
      <c r="M1999" s="6" t="s">
        <v>591</v>
      </c>
      <c r="N1999" s="6" t="s">
        <v>73</v>
      </c>
      <c r="O1999" s="6" t="s">
        <v>43</v>
      </c>
      <c r="P1999" s="6" t="s">
        <v>84</v>
      </c>
      <c r="Q1999" s="6" t="s">
        <v>51</v>
      </c>
      <c r="R1999" s="6" t="s">
        <v>96</v>
      </c>
      <c r="S1999" s="6" t="s">
        <v>97</v>
      </c>
      <c r="T1999" s="41">
        <v>100</v>
      </c>
      <c r="U1999" s="41">
        <v>400</v>
      </c>
      <c r="V1999" s="41">
        <f t="shared" ref="V1999:V2011" si="149">T1999*U1999</f>
        <v>40000</v>
      </c>
      <c r="W1999" s="41">
        <f t="shared" ref="W1999:W2011" si="150">V1999*1.12</f>
        <v>44800.000000000007</v>
      </c>
      <c r="X1999" s="6"/>
      <c r="Y1999" s="6">
        <v>2016</v>
      </c>
      <c r="Z1999" s="6" t="s">
        <v>567</v>
      </c>
    </row>
    <row r="2000" spans="1:26" ht="63.75" x14ac:dyDescent="0.2">
      <c r="A2000" s="6" t="s">
        <v>8204</v>
      </c>
      <c r="B2000" s="5" t="s">
        <v>32</v>
      </c>
      <c r="C2000" s="5" t="s">
        <v>6484</v>
      </c>
      <c r="D2000" s="5" t="s">
        <v>6485</v>
      </c>
      <c r="E2000" s="5" t="s">
        <v>8205</v>
      </c>
      <c r="F2000" s="5" t="s">
        <v>6487</v>
      </c>
      <c r="G2000" s="5" t="s">
        <v>8206</v>
      </c>
      <c r="H2000" s="5" t="s">
        <v>8207</v>
      </c>
      <c r="I2000" s="6" t="s">
        <v>47</v>
      </c>
      <c r="J2000" s="6">
        <v>0</v>
      </c>
      <c r="K2000" s="6">
        <v>430000000</v>
      </c>
      <c r="L2000" s="5" t="s">
        <v>40</v>
      </c>
      <c r="M2000" s="6" t="s">
        <v>94</v>
      </c>
      <c r="N2000" s="6" t="s">
        <v>73</v>
      </c>
      <c r="O2000" s="6" t="s">
        <v>43</v>
      </c>
      <c r="P2000" s="6" t="s">
        <v>74</v>
      </c>
      <c r="Q2000" s="6" t="s">
        <v>51</v>
      </c>
      <c r="R2000" s="6" t="s">
        <v>96</v>
      </c>
      <c r="S2000" s="6" t="s">
        <v>97</v>
      </c>
      <c r="T2000" s="41">
        <v>4</v>
      </c>
      <c r="U2000" s="41">
        <v>205000</v>
      </c>
      <c r="V2000" s="41">
        <f t="shared" si="149"/>
        <v>820000</v>
      </c>
      <c r="W2000" s="41">
        <f t="shared" si="150"/>
        <v>918400.00000000012</v>
      </c>
      <c r="X2000" s="6"/>
      <c r="Y2000" s="6">
        <v>2016</v>
      </c>
      <c r="Z2000" s="42"/>
    </row>
    <row r="2001" spans="1:26" ht="51" x14ac:dyDescent="0.2">
      <c r="A2001" s="6" t="s">
        <v>8208</v>
      </c>
      <c r="B2001" s="5" t="s">
        <v>32</v>
      </c>
      <c r="C2001" s="5" t="s">
        <v>8209</v>
      </c>
      <c r="D2001" s="5" t="s">
        <v>8210</v>
      </c>
      <c r="E2001" s="5" t="s">
        <v>8211</v>
      </c>
      <c r="F2001" s="5" t="s">
        <v>8212</v>
      </c>
      <c r="G2001" s="5" t="s">
        <v>8213</v>
      </c>
      <c r="H2001" s="5" t="s">
        <v>8214</v>
      </c>
      <c r="I2001" s="6" t="s">
        <v>47</v>
      </c>
      <c r="J2001" s="6">
        <v>0</v>
      </c>
      <c r="K2001" s="6">
        <v>430000000</v>
      </c>
      <c r="L2001" s="5" t="s">
        <v>40</v>
      </c>
      <c r="M2001" s="6" t="s">
        <v>94</v>
      </c>
      <c r="N2001" s="6" t="s">
        <v>73</v>
      </c>
      <c r="O2001" s="6" t="s">
        <v>43</v>
      </c>
      <c r="P2001" s="6" t="s">
        <v>74</v>
      </c>
      <c r="Q2001" s="6" t="s">
        <v>51</v>
      </c>
      <c r="R2001" s="6" t="s">
        <v>96</v>
      </c>
      <c r="S2001" s="6" t="s">
        <v>97</v>
      </c>
      <c r="T2001" s="41">
        <v>1</v>
      </c>
      <c r="U2001" s="41">
        <v>433000</v>
      </c>
      <c r="V2001" s="41">
        <f t="shared" si="149"/>
        <v>433000</v>
      </c>
      <c r="W2001" s="41">
        <f t="shared" si="150"/>
        <v>484960.00000000006</v>
      </c>
      <c r="X2001" s="6"/>
      <c r="Y2001" s="6">
        <v>2016</v>
      </c>
      <c r="Z2001" s="42"/>
    </row>
    <row r="2002" spans="1:26" ht="51" x14ac:dyDescent="0.2">
      <c r="A2002" s="6" t="s">
        <v>8215</v>
      </c>
      <c r="B2002" s="5" t="s">
        <v>32</v>
      </c>
      <c r="C2002" s="5" t="s">
        <v>8209</v>
      </c>
      <c r="D2002" s="5" t="s">
        <v>8210</v>
      </c>
      <c r="E2002" s="5" t="s">
        <v>8216</v>
      </c>
      <c r="F2002" s="5" t="s">
        <v>8212</v>
      </c>
      <c r="G2002" s="5" t="s">
        <v>8217</v>
      </c>
      <c r="H2002" s="5" t="s">
        <v>8218</v>
      </c>
      <c r="I2002" s="6" t="s">
        <v>47</v>
      </c>
      <c r="J2002" s="6">
        <v>0</v>
      </c>
      <c r="K2002" s="6">
        <v>430000000</v>
      </c>
      <c r="L2002" s="5" t="s">
        <v>40</v>
      </c>
      <c r="M2002" s="6" t="s">
        <v>94</v>
      </c>
      <c r="N2002" s="6" t="s">
        <v>73</v>
      </c>
      <c r="O2002" s="6" t="s">
        <v>43</v>
      </c>
      <c r="P2002" s="6" t="s">
        <v>74</v>
      </c>
      <c r="Q2002" s="6" t="s">
        <v>51</v>
      </c>
      <c r="R2002" s="6" t="s">
        <v>96</v>
      </c>
      <c r="S2002" s="6" t="s">
        <v>97</v>
      </c>
      <c r="T2002" s="41">
        <v>1</v>
      </c>
      <c r="U2002" s="41">
        <v>580000</v>
      </c>
      <c r="V2002" s="41">
        <f t="shared" si="149"/>
        <v>580000</v>
      </c>
      <c r="W2002" s="41">
        <f t="shared" si="150"/>
        <v>649600.00000000012</v>
      </c>
      <c r="X2002" s="6"/>
      <c r="Y2002" s="6">
        <v>2016</v>
      </c>
      <c r="Z2002" s="42"/>
    </row>
    <row r="2003" spans="1:26" ht="51" x14ac:dyDescent="0.2">
      <c r="A2003" s="6" t="s">
        <v>8219</v>
      </c>
      <c r="B2003" s="5" t="s">
        <v>32</v>
      </c>
      <c r="C2003" s="5" t="s">
        <v>760</v>
      </c>
      <c r="D2003" s="5" t="s">
        <v>761</v>
      </c>
      <c r="E2003" s="5" t="s">
        <v>8220</v>
      </c>
      <c r="F2003" s="5" t="s">
        <v>763</v>
      </c>
      <c r="G2003" s="5" t="s">
        <v>8221</v>
      </c>
      <c r="H2003" s="5" t="s">
        <v>8222</v>
      </c>
      <c r="I2003" s="6" t="s">
        <v>47</v>
      </c>
      <c r="J2003" s="6">
        <v>0</v>
      </c>
      <c r="K2003" s="6">
        <v>430000000</v>
      </c>
      <c r="L2003" s="5" t="s">
        <v>40</v>
      </c>
      <c r="M2003" s="6" t="s">
        <v>94</v>
      </c>
      <c r="N2003" s="6" t="s">
        <v>73</v>
      </c>
      <c r="O2003" s="6" t="s">
        <v>43</v>
      </c>
      <c r="P2003" s="6" t="s">
        <v>74</v>
      </c>
      <c r="Q2003" s="6" t="s">
        <v>51</v>
      </c>
      <c r="R2003" s="6" t="s">
        <v>96</v>
      </c>
      <c r="S2003" s="6" t="s">
        <v>97</v>
      </c>
      <c r="T2003" s="41">
        <v>2</v>
      </c>
      <c r="U2003" s="41">
        <v>350000</v>
      </c>
      <c r="V2003" s="41">
        <f t="shared" si="149"/>
        <v>700000</v>
      </c>
      <c r="W2003" s="41">
        <f t="shared" si="150"/>
        <v>784000.00000000012</v>
      </c>
      <c r="X2003" s="6"/>
      <c r="Y2003" s="6">
        <v>2016</v>
      </c>
      <c r="Z2003" s="42"/>
    </row>
    <row r="2004" spans="1:26" ht="51" x14ac:dyDescent="0.2">
      <c r="A2004" s="6" t="s">
        <v>8223</v>
      </c>
      <c r="B2004" s="5" t="s">
        <v>32</v>
      </c>
      <c r="C2004" s="5" t="s">
        <v>8209</v>
      </c>
      <c r="D2004" s="5" t="s">
        <v>8210</v>
      </c>
      <c r="E2004" s="5" t="s">
        <v>8224</v>
      </c>
      <c r="F2004" s="5" t="s">
        <v>8212</v>
      </c>
      <c r="G2004" s="5" t="s">
        <v>8225</v>
      </c>
      <c r="H2004" s="5" t="s">
        <v>8226</v>
      </c>
      <c r="I2004" s="6" t="s">
        <v>47</v>
      </c>
      <c r="J2004" s="6">
        <v>0</v>
      </c>
      <c r="K2004" s="6">
        <v>430000000</v>
      </c>
      <c r="L2004" s="5" t="s">
        <v>40</v>
      </c>
      <c r="M2004" s="6" t="s">
        <v>94</v>
      </c>
      <c r="N2004" s="6" t="s">
        <v>73</v>
      </c>
      <c r="O2004" s="6" t="s">
        <v>43</v>
      </c>
      <c r="P2004" s="6" t="s">
        <v>74</v>
      </c>
      <c r="Q2004" s="6" t="s">
        <v>51</v>
      </c>
      <c r="R2004" s="6" t="s">
        <v>96</v>
      </c>
      <c r="S2004" s="6" t="s">
        <v>97</v>
      </c>
      <c r="T2004" s="41">
        <v>1</v>
      </c>
      <c r="U2004" s="41">
        <v>467000</v>
      </c>
      <c r="V2004" s="41">
        <f t="shared" si="149"/>
        <v>467000</v>
      </c>
      <c r="W2004" s="41">
        <f t="shared" si="150"/>
        <v>523040.00000000006</v>
      </c>
      <c r="X2004" s="6"/>
      <c r="Y2004" s="6">
        <v>2016</v>
      </c>
      <c r="Z2004" s="42"/>
    </row>
    <row r="2005" spans="1:26" ht="51" x14ac:dyDescent="0.2">
      <c r="A2005" s="6" t="s">
        <v>8227</v>
      </c>
      <c r="B2005" s="5" t="s">
        <v>32</v>
      </c>
      <c r="C2005" s="5" t="s">
        <v>8228</v>
      </c>
      <c r="D2005" s="5" t="s">
        <v>8229</v>
      </c>
      <c r="E2005" s="5" t="s">
        <v>8230</v>
      </c>
      <c r="F2005" s="5" t="s">
        <v>8231</v>
      </c>
      <c r="G2005" s="5" t="s">
        <v>8232</v>
      </c>
      <c r="H2005" s="5" t="s">
        <v>8233</v>
      </c>
      <c r="I2005" s="6" t="s">
        <v>47</v>
      </c>
      <c r="J2005" s="6">
        <v>0</v>
      </c>
      <c r="K2005" s="6">
        <v>430000000</v>
      </c>
      <c r="L2005" s="5" t="s">
        <v>40</v>
      </c>
      <c r="M2005" s="6" t="s">
        <v>94</v>
      </c>
      <c r="N2005" s="6" t="s">
        <v>73</v>
      </c>
      <c r="O2005" s="6" t="s">
        <v>43</v>
      </c>
      <c r="P2005" s="6" t="s">
        <v>74</v>
      </c>
      <c r="Q2005" s="6" t="s">
        <v>51</v>
      </c>
      <c r="R2005" s="6" t="s">
        <v>96</v>
      </c>
      <c r="S2005" s="6" t="s">
        <v>97</v>
      </c>
      <c r="T2005" s="41">
        <v>2</v>
      </c>
      <c r="U2005" s="41">
        <v>277000</v>
      </c>
      <c r="V2005" s="41">
        <f t="shared" si="149"/>
        <v>554000</v>
      </c>
      <c r="W2005" s="41">
        <f t="shared" si="150"/>
        <v>620480.00000000012</v>
      </c>
      <c r="X2005" s="6"/>
      <c r="Y2005" s="6">
        <v>2016</v>
      </c>
      <c r="Z2005" s="42"/>
    </row>
    <row r="2006" spans="1:26" ht="51" x14ac:dyDescent="0.2">
      <c r="A2006" s="6" t="s">
        <v>8234</v>
      </c>
      <c r="B2006" s="5" t="s">
        <v>32</v>
      </c>
      <c r="C2006" s="5" t="s">
        <v>8209</v>
      </c>
      <c r="D2006" s="5" t="s">
        <v>8210</v>
      </c>
      <c r="E2006" s="5" t="s">
        <v>8211</v>
      </c>
      <c r="F2006" s="5" t="s">
        <v>8212</v>
      </c>
      <c r="G2006" s="5" t="s">
        <v>8235</v>
      </c>
      <c r="H2006" s="5" t="s">
        <v>8236</v>
      </c>
      <c r="I2006" s="6" t="s">
        <v>47</v>
      </c>
      <c r="J2006" s="6">
        <v>0</v>
      </c>
      <c r="K2006" s="6">
        <v>430000000</v>
      </c>
      <c r="L2006" s="5" t="s">
        <v>40</v>
      </c>
      <c r="M2006" s="6" t="s">
        <v>94</v>
      </c>
      <c r="N2006" s="6" t="s">
        <v>73</v>
      </c>
      <c r="O2006" s="6" t="s">
        <v>43</v>
      </c>
      <c r="P2006" s="6" t="s">
        <v>74</v>
      </c>
      <c r="Q2006" s="6" t="s">
        <v>51</v>
      </c>
      <c r="R2006" s="6" t="s">
        <v>96</v>
      </c>
      <c r="S2006" s="6" t="s">
        <v>97</v>
      </c>
      <c r="T2006" s="41">
        <v>1</v>
      </c>
      <c r="U2006" s="41">
        <v>507000</v>
      </c>
      <c r="V2006" s="41">
        <f t="shared" si="149"/>
        <v>507000</v>
      </c>
      <c r="W2006" s="41">
        <f t="shared" si="150"/>
        <v>567840</v>
      </c>
      <c r="X2006" s="6"/>
      <c r="Y2006" s="6">
        <v>2016</v>
      </c>
      <c r="Z2006" s="42"/>
    </row>
    <row r="2007" spans="1:26" ht="51" x14ac:dyDescent="0.2">
      <c r="A2007" s="6" t="s">
        <v>8237</v>
      </c>
      <c r="B2007" s="5" t="s">
        <v>32</v>
      </c>
      <c r="C2007" s="5" t="s">
        <v>8238</v>
      </c>
      <c r="D2007" s="5" t="s">
        <v>8239</v>
      </c>
      <c r="E2007" s="5" t="s">
        <v>8240</v>
      </c>
      <c r="F2007" s="5" t="s">
        <v>8241</v>
      </c>
      <c r="G2007" s="5" t="s">
        <v>8242</v>
      </c>
      <c r="H2007" s="5" t="s">
        <v>8243</v>
      </c>
      <c r="I2007" s="6" t="s">
        <v>47</v>
      </c>
      <c r="J2007" s="6">
        <v>0</v>
      </c>
      <c r="K2007" s="6">
        <v>430000000</v>
      </c>
      <c r="L2007" s="5" t="s">
        <v>40</v>
      </c>
      <c r="M2007" s="6" t="s">
        <v>94</v>
      </c>
      <c r="N2007" s="6" t="s">
        <v>73</v>
      </c>
      <c r="O2007" s="6" t="s">
        <v>43</v>
      </c>
      <c r="P2007" s="6" t="s">
        <v>74</v>
      </c>
      <c r="Q2007" s="6" t="s">
        <v>51</v>
      </c>
      <c r="R2007" s="6" t="s">
        <v>96</v>
      </c>
      <c r="S2007" s="6" t="s">
        <v>97</v>
      </c>
      <c r="T2007" s="41">
        <v>1</v>
      </c>
      <c r="U2007" s="41">
        <v>880000</v>
      </c>
      <c r="V2007" s="41">
        <f t="shared" si="149"/>
        <v>880000</v>
      </c>
      <c r="W2007" s="41">
        <f t="shared" si="150"/>
        <v>985600.00000000012</v>
      </c>
      <c r="X2007" s="6"/>
      <c r="Y2007" s="6">
        <v>2016</v>
      </c>
      <c r="Z2007" s="42"/>
    </row>
    <row r="2008" spans="1:26" ht="51" x14ac:dyDescent="0.2">
      <c r="A2008" s="6" t="s">
        <v>8244</v>
      </c>
      <c r="B2008" s="5" t="s">
        <v>32</v>
      </c>
      <c r="C2008" s="5" t="s">
        <v>8228</v>
      </c>
      <c r="D2008" s="5" t="s">
        <v>8229</v>
      </c>
      <c r="E2008" s="5" t="s">
        <v>8245</v>
      </c>
      <c r="F2008" s="5" t="s">
        <v>8231</v>
      </c>
      <c r="G2008" s="5" t="s">
        <v>8246</v>
      </c>
      <c r="H2008" s="5" t="s">
        <v>8247</v>
      </c>
      <c r="I2008" s="6" t="s">
        <v>47</v>
      </c>
      <c r="J2008" s="6">
        <v>0</v>
      </c>
      <c r="K2008" s="6">
        <v>430000000</v>
      </c>
      <c r="L2008" s="5" t="s">
        <v>40</v>
      </c>
      <c r="M2008" s="6" t="s">
        <v>94</v>
      </c>
      <c r="N2008" s="6" t="s">
        <v>73</v>
      </c>
      <c r="O2008" s="6" t="s">
        <v>43</v>
      </c>
      <c r="P2008" s="6" t="s">
        <v>74</v>
      </c>
      <c r="Q2008" s="6" t="s">
        <v>51</v>
      </c>
      <c r="R2008" s="6" t="s">
        <v>96</v>
      </c>
      <c r="S2008" s="6" t="s">
        <v>97</v>
      </c>
      <c r="T2008" s="41">
        <v>1</v>
      </c>
      <c r="U2008" s="41">
        <v>970000</v>
      </c>
      <c r="V2008" s="41">
        <f t="shared" si="149"/>
        <v>970000</v>
      </c>
      <c r="W2008" s="41">
        <f t="shared" si="150"/>
        <v>1086400</v>
      </c>
      <c r="X2008" s="6"/>
      <c r="Y2008" s="6">
        <v>2016</v>
      </c>
      <c r="Z2008" s="42"/>
    </row>
    <row r="2009" spans="1:26" ht="51" x14ac:dyDescent="0.2">
      <c r="A2009" s="6" t="s">
        <v>8248</v>
      </c>
      <c r="B2009" s="5" t="s">
        <v>32</v>
      </c>
      <c r="C2009" s="5" t="s">
        <v>8249</v>
      </c>
      <c r="D2009" s="5" t="s">
        <v>3809</v>
      </c>
      <c r="E2009" s="5" t="s">
        <v>8250</v>
      </c>
      <c r="F2009" s="5" t="s">
        <v>8251</v>
      </c>
      <c r="G2009" s="5" t="s">
        <v>8252</v>
      </c>
      <c r="H2009" s="5" t="s">
        <v>8253</v>
      </c>
      <c r="I2009" s="6" t="s">
        <v>47</v>
      </c>
      <c r="J2009" s="6">
        <v>0</v>
      </c>
      <c r="K2009" s="6">
        <v>430000000</v>
      </c>
      <c r="L2009" s="5" t="s">
        <v>40</v>
      </c>
      <c r="M2009" s="6" t="s">
        <v>94</v>
      </c>
      <c r="N2009" s="6" t="s">
        <v>73</v>
      </c>
      <c r="O2009" s="6" t="s">
        <v>43</v>
      </c>
      <c r="P2009" s="6" t="s">
        <v>74</v>
      </c>
      <c r="Q2009" s="6" t="s">
        <v>51</v>
      </c>
      <c r="R2009" s="6" t="s">
        <v>96</v>
      </c>
      <c r="S2009" s="6" t="s">
        <v>97</v>
      </c>
      <c r="T2009" s="41">
        <v>2</v>
      </c>
      <c r="U2009" s="41">
        <v>260000</v>
      </c>
      <c r="V2009" s="41">
        <f t="shared" si="149"/>
        <v>520000</v>
      </c>
      <c r="W2009" s="41">
        <f t="shared" si="150"/>
        <v>582400</v>
      </c>
      <c r="X2009" s="6"/>
      <c r="Y2009" s="6">
        <v>2016</v>
      </c>
      <c r="Z2009" s="42"/>
    </row>
    <row r="2010" spans="1:26" ht="51" x14ac:dyDescent="0.2">
      <c r="A2010" s="6" t="s">
        <v>8254</v>
      </c>
      <c r="B2010" s="5" t="s">
        <v>32</v>
      </c>
      <c r="C2010" s="5" t="s">
        <v>8255</v>
      </c>
      <c r="D2010" s="5" t="s">
        <v>8210</v>
      </c>
      <c r="E2010" s="5" t="s">
        <v>8256</v>
      </c>
      <c r="F2010" s="5" t="s">
        <v>8257</v>
      </c>
      <c r="G2010" s="5" t="s">
        <v>8258</v>
      </c>
      <c r="H2010" s="5" t="s">
        <v>8259</v>
      </c>
      <c r="I2010" s="6" t="s">
        <v>47</v>
      </c>
      <c r="J2010" s="6">
        <v>0</v>
      </c>
      <c r="K2010" s="6">
        <v>430000000</v>
      </c>
      <c r="L2010" s="5" t="s">
        <v>40</v>
      </c>
      <c r="M2010" s="6" t="s">
        <v>94</v>
      </c>
      <c r="N2010" s="6" t="s">
        <v>73</v>
      </c>
      <c r="O2010" s="6" t="s">
        <v>43</v>
      </c>
      <c r="P2010" s="6" t="s">
        <v>74</v>
      </c>
      <c r="Q2010" s="6" t="s">
        <v>51</v>
      </c>
      <c r="R2010" s="6" t="s">
        <v>96</v>
      </c>
      <c r="S2010" s="6" t="s">
        <v>97</v>
      </c>
      <c r="T2010" s="41">
        <v>1</v>
      </c>
      <c r="U2010" s="41">
        <v>380000</v>
      </c>
      <c r="V2010" s="41">
        <f t="shared" si="149"/>
        <v>380000</v>
      </c>
      <c r="W2010" s="41">
        <f t="shared" si="150"/>
        <v>425600.00000000006</v>
      </c>
      <c r="X2010" s="6"/>
      <c r="Y2010" s="6">
        <v>2016</v>
      </c>
      <c r="Z2010" s="42"/>
    </row>
    <row r="2011" spans="1:26" ht="51" x14ac:dyDescent="0.2">
      <c r="A2011" s="6" t="s">
        <v>8260</v>
      </c>
      <c r="B2011" s="5" t="s">
        <v>32</v>
      </c>
      <c r="C2011" s="5" t="s">
        <v>8209</v>
      </c>
      <c r="D2011" s="5" t="s">
        <v>8210</v>
      </c>
      <c r="E2011" s="5" t="s">
        <v>8211</v>
      </c>
      <c r="F2011" s="5" t="s">
        <v>8212</v>
      </c>
      <c r="G2011" s="5" t="s">
        <v>8261</v>
      </c>
      <c r="H2011" s="5" t="s">
        <v>8262</v>
      </c>
      <c r="I2011" s="6" t="s">
        <v>47</v>
      </c>
      <c r="J2011" s="6">
        <v>0</v>
      </c>
      <c r="K2011" s="6">
        <v>430000000</v>
      </c>
      <c r="L2011" s="5" t="s">
        <v>40</v>
      </c>
      <c r="M2011" s="6" t="s">
        <v>94</v>
      </c>
      <c r="N2011" s="6" t="s">
        <v>73</v>
      </c>
      <c r="O2011" s="6" t="s">
        <v>43</v>
      </c>
      <c r="P2011" s="6" t="s">
        <v>74</v>
      </c>
      <c r="Q2011" s="6" t="s">
        <v>51</v>
      </c>
      <c r="R2011" s="6" t="s">
        <v>96</v>
      </c>
      <c r="S2011" s="6" t="s">
        <v>97</v>
      </c>
      <c r="T2011" s="41">
        <v>1</v>
      </c>
      <c r="U2011" s="41">
        <v>475000</v>
      </c>
      <c r="V2011" s="41">
        <f t="shared" si="149"/>
        <v>475000</v>
      </c>
      <c r="W2011" s="41">
        <f t="shared" si="150"/>
        <v>532000</v>
      </c>
      <c r="X2011" s="6"/>
      <c r="Y2011" s="6">
        <v>2016</v>
      </c>
      <c r="Z2011" s="42"/>
    </row>
    <row r="2012" spans="1:26" ht="63.75" x14ac:dyDescent="0.2">
      <c r="A2012" s="6" t="s">
        <v>8263</v>
      </c>
      <c r="B2012" s="5" t="s">
        <v>32</v>
      </c>
      <c r="C2012" s="5" t="s">
        <v>8185</v>
      </c>
      <c r="D2012" s="5" t="s">
        <v>7941</v>
      </c>
      <c r="E2012" s="5" t="s">
        <v>8264</v>
      </c>
      <c r="F2012" s="5" t="s">
        <v>8187</v>
      </c>
      <c r="G2012" s="5" t="s">
        <v>8265</v>
      </c>
      <c r="H2012" s="5" t="s">
        <v>8266</v>
      </c>
      <c r="I2012" s="6" t="s">
        <v>47</v>
      </c>
      <c r="J2012" s="6">
        <v>0</v>
      </c>
      <c r="K2012" s="6">
        <v>430000000</v>
      </c>
      <c r="L2012" s="5" t="s">
        <v>40</v>
      </c>
      <c r="M2012" s="6" t="s">
        <v>94</v>
      </c>
      <c r="N2012" s="6" t="s">
        <v>73</v>
      </c>
      <c r="O2012" s="6" t="s">
        <v>43</v>
      </c>
      <c r="P2012" s="6" t="s">
        <v>74</v>
      </c>
      <c r="Q2012" s="6" t="s">
        <v>51</v>
      </c>
      <c r="R2012" s="6" t="s">
        <v>96</v>
      </c>
      <c r="S2012" s="6" t="s">
        <v>97</v>
      </c>
      <c r="T2012" s="41">
        <v>1</v>
      </c>
      <c r="U2012" s="41">
        <v>1250000</v>
      </c>
      <c r="V2012" s="41"/>
      <c r="W2012" s="41"/>
      <c r="X2012" s="6"/>
      <c r="Y2012" s="6">
        <v>2016</v>
      </c>
      <c r="Z2012" s="6" t="s">
        <v>1629</v>
      </c>
    </row>
    <row r="2013" spans="1:26" ht="51" x14ac:dyDescent="0.2">
      <c r="A2013" s="6" t="s">
        <v>8267</v>
      </c>
      <c r="B2013" s="5" t="s">
        <v>32</v>
      </c>
      <c r="C2013" s="5" t="s">
        <v>8167</v>
      </c>
      <c r="D2013" s="5" t="s">
        <v>769</v>
      </c>
      <c r="E2013" s="5" t="s">
        <v>8268</v>
      </c>
      <c r="F2013" s="5" t="s">
        <v>8169</v>
      </c>
      <c r="G2013" s="5" t="s">
        <v>8269</v>
      </c>
      <c r="H2013" s="5" t="s">
        <v>8270</v>
      </c>
      <c r="I2013" s="6" t="s">
        <v>47</v>
      </c>
      <c r="J2013" s="6">
        <v>0</v>
      </c>
      <c r="K2013" s="6">
        <v>430000000</v>
      </c>
      <c r="L2013" s="5" t="s">
        <v>40</v>
      </c>
      <c r="M2013" s="6" t="s">
        <v>94</v>
      </c>
      <c r="N2013" s="6" t="s">
        <v>73</v>
      </c>
      <c r="O2013" s="6" t="s">
        <v>43</v>
      </c>
      <c r="P2013" s="6" t="s">
        <v>74</v>
      </c>
      <c r="Q2013" s="6" t="s">
        <v>51</v>
      </c>
      <c r="R2013" s="6" t="s">
        <v>96</v>
      </c>
      <c r="S2013" s="6" t="s">
        <v>97</v>
      </c>
      <c r="T2013" s="41">
        <v>1</v>
      </c>
      <c r="U2013" s="41">
        <v>574000</v>
      </c>
      <c r="V2013" s="41"/>
      <c r="W2013" s="41"/>
      <c r="X2013" s="6"/>
      <c r="Y2013" s="6">
        <v>2016</v>
      </c>
      <c r="Z2013" s="5"/>
    </row>
    <row r="2014" spans="1:26" ht="51" x14ac:dyDescent="0.2">
      <c r="A2014" s="6" t="s">
        <v>8271</v>
      </c>
      <c r="B2014" s="5" t="s">
        <v>32</v>
      </c>
      <c r="C2014" s="5" t="s">
        <v>8167</v>
      </c>
      <c r="D2014" s="5" t="s">
        <v>769</v>
      </c>
      <c r="E2014" s="5" t="s">
        <v>8268</v>
      </c>
      <c r="F2014" s="5" t="s">
        <v>8169</v>
      </c>
      <c r="G2014" s="5" t="s">
        <v>8269</v>
      </c>
      <c r="H2014" s="5" t="s">
        <v>8270</v>
      </c>
      <c r="I2014" s="6" t="s">
        <v>47</v>
      </c>
      <c r="J2014" s="6">
        <v>0</v>
      </c>
      <c r="K2014" s="6">
        <v>430000000</v>
      </c>
      <c r="L2014" s="5" t="s">
        <v>40</v>
      </c>
      <c r="M2014" s="6" t="s">
        <v>591</v>
      </c>
      <c r="N2014" s="6" t="s">
        <v>73</v>
      </c>
      <c r="O2014" s="6" t="s">
        <v>43</v>
      </c>
      <c r="P2014" s="6" t="s">
        <v>74</v>
      </c>
      <c r="Q2014" s="6" t="s">
        <v>51</v>
      </c>
      <c r="R2014" s="6" t="s">
        <v>96</v>
      </c>
      <c r="S2014" s="6" t="s">
        <v>97</v>
      </c>
      <c r="T2014" s="41">
        <v>1</v>
      </c>
      <c r="U2014" s="41">
        <v>574000</v>
      </c>
      <c r="V2014" s="41">
        <f>T2014*U2014</f>
        <v>574000</v>
      </c>
      <c r="W2014" s="41">
        <f>V2014*1.12</f>
        <v>642880.00000000012</v>
      </c>
      <c r="X2014" s="6"/>
      <c r="Y2014" s="6">
        <v>2016</v>
      </c>
      <c r="Z2014" s="6" t="s">
        <v>686</v>
      </c>
    </row>
    <row r="2015" spans="1:26" ht="51" x14ac:dyDescent="0.2">
      <c r="A2015" s="6" t="s">
        <v>8272</v>
      </c>
      <c r="B2015" s="5" t="s">
        <v>32</v>
      </c>
      <c r="C2015" s="5" t="s">
        <v>8273</v>
      </c>
      <c r="D2015" s="5" t="s">
        <v>8274</v>
      </c>
      <c r="E2015" s="5" t="s">
        <v>8275</v>
      </c>
      <c r="F2015" s="5" t="s">
        <v>8276</v>
      </c>
      <c r="G2015" s="5" t="s">
        <v>8277</v>
      </c>
      <c r="H2015" s="5" t="s">
        <v>8278</v>
      </c>
      <c r="I2015" s="6" t="s">
        <v>47</v>
      </c>
      <c r="J2015" s="6">
        <v>0</v>
      </c>
      <c r="K2015" s="6">
        <v>430000000</v>
      </c>
      <c r="L2015" s="5" t="s">
        <v>40</v>
      </c>
      <c r="M2015" s="6" t="s">
        <v>94</v>
      </c>
      <c r="N2015" s="6" t="s">
        <v>73</v>
      </c>
      <c r="O2015" s="6" t="s">
        <v>43</v>
      </c>
      <c r="P2015" s="6" t="s">
        <v>74</v>
      </c>
      <c r="Q2015" s="6" t="s">
        <v>51</v>
      </c>
      <c r="R2015" s="6" t="s">
        <v>96</v>
      </c>
      <c r="S2015" s="6" t="s">
        <v>97</v>
      </c>
      <c r="T2015" s="41">
        <v>3</v>
      </c>
      <c r="U2015" s="41">
        <v>264000</v>
      </c>
      <c r="V2015" s="41">
        <f>T2015*U2015</f>
        <v>792000</v>
      </c>
      <c r="W2015" s="41">
        <f>V2015*1.12</f>
        <v>887040.00000000012</v>
      </c>
      <c r="X2015" s="6"/>
      <c r="Y2015" s="6">
        <v>2016</v>
      </c>
      <c r="Z2015" s="42"/>
    </row>
    <row r="2016" spans="1:26" ht="51" x14ac:dyDescent="0.2">
      <c r="A2016" s="6" t="s">
        <v>8279</v>
      </c>
      <c r="B2016" s="5" t="s">
        <v>32</v>
      </c>
      <c r="C2016" s="5" t="s">
        <v>8273</v>
      </c>
      <c r="D2016" s="5" t="s">
        <v>8274</v>
      </c>
      <c r="E2016" s="5" t="s">
        <v>8280</v>
      </c>
      <c r="F2016" s="5" t="s">
        <v>8276</v>
      </c>
      <c r="G2016" s="5" t="s">
        <v>8281</v>
      </c>
      <c r="H2016" s="5" t="s">
        <v>8282</v>
      </c>
      <c r="I2016" s="6" t="s">
        <v>47</v>
      </c>
      <c r="J2016" s="6">
        <v>0</v>
      </c>
      <c r="K2016" s="6">
        <v>430000000</v>
      </c>
      <c r="L2016" s="5" t="s">
        <v>40</v>
      </c>
      <c r="M2016" s="6" t="s">
        <v>94</v>
      </c>
      <c r="N2016" s="6" t="s">
        <v>73</v>
      </c>
      <c r="O2016" s="6" t="s">
        <v>43</v>
      </c>
      <c r="P2016" s="6" t="s">
        <v>74</v>
      </c>
      <c r="Q2016" s="6" t="s">
        <v>51</v>
      </c>
      <c r="R2016" s="6" t="s">
        <v>96</v>
      </c>
      <c r="S2016" s="6" t="s">
        <v>97</v>
      </c>
      <c r="T2016" s="41">
        <v>2</v>
      </c>
      <c r="U2016" s="41">
        <v>514000</v>
      </c>
      <c r="V2016" s="41">
        <f>T2016*U2016</f>
        <v>1028000</v>
      </c>
      <c r="W2016" s="41">
        <f>V2016*1.12</f>
        <v>1151360</v>
      </c>
      <c r="X2016" s="6"/>
      <c r="Y2016" s="6">
        <v>2016</v>
      </c>
      <c r="Z2016" s="42"/>
    </row>
    <row r="2017" spans="1:26" ht="51" x14ac:dyDescent="0.2">
      <c r="A2017" s="6" t="s">
        <v>8283</v>
      </c>
      <c r="B2017" s="5" t="s">
        <v>32</v>
      </c>
      <c r="C2017" s="5" t="s">
        <v>8273</v>
      </c>
      <c r="D2017" s="5" t="s">
        <v>8274</v>
      </c>
      <c r="E2017" s="5" t="s">
        <v>8284</v>
      </c>
      <c r="F2017" s="5" t="s">
        <v>8276</v>
      </c>
      <c r="G2017" s="5" t="s">
        <v>8285</v>
      </c>
      <c r="H2017" s="5" t="s">
        <v>8286</v>
      </c>
      <c r="I2017" s="6" t="s">
        <v>47</v>
      </c>
      <c r="J2017" s="6">
        <v>0</v>
      </c>
      <c r="K2017" s="6">
        <v>430000000</v>
      </c>
      <c r="L2017" s="5" t="s">
        <v>40</v>
      </c>
      <c r="M2017" s="6" t="s">
        <v>94</v>
      </c>
      <c r="N2017" s="6" t="s">
        <v>73</v>
      </c>
      <c r="O2017" s="6" t="s">
        <v>43</v>
      </c>
      <c r="P2017" s="6" t="s">
        <v>84</v>
      </c>
      <c r="Q2017" s="6" t="s">
        <v>51</v>
      </c>
      <c r="R2017" s="6" t="s">
        <v>96</v>
      </c>
      <c r="S2017" s="6" t="s">
        <v>97</v>
      </c>
      <c r="T2017" s="41">
        <v>1</v>
      </c>
      <c r="U2017" s="41">
        <v>738000</v>
      </c>
      <c r="V2017" s="41">
        <f>T2017*U2017</f>
        <v>738000</v>
      </c>
      <c r="W2017" s="41">
        <f>V2017*1.12</f>
        <v>826560.00000000012</v>
      </c>
      <c r="X2017" s="6"/>
      <c r="Y2017" s="6">
        <v>2016</v>
      </c>
      <c r="Z2017" s="42"/>
    </row>
    <row r="2018" spans="1:26" ht="102" x14ac:dyDescent="0.2">
      <c r="A2018" s="6" t="s">
        <v>8287</v>
      </c>
      <c r="B2018" s="5" t="s">
        <v>32</v>
      </c>
      <c r="C2018" s="5" t="s">
        <v>7635</v>
      </c>
      <c r="D2018" s="5" t="s">
        <v>7636</v>
      </c>
      <c r="E2018" s="5" t="s">
        <v>8288</v>
      </c>
      <c r="F2018" s="5" t="s">
        <v>7638</v>
      </c>
      <c r="G2018" s="5" t="s">
        <v>8289</v>
      </c>
      <c r="H2018" s="5" t="s">
        <v>8290</v>
      </c>
      <c r="I2018" s="6" t="s">
        <v>47</v>
      </c>
      <c r="J2018" s="6">
        <v>0</v>
      </c>
      <c r="K2018" s="6">
        <v>430000000</v>
      </c>
      <c r="L2018" s="5" t="s">
        <v>40</v>
      </c>
      <c r="M2018" s="6" t="s">
        <v>94</v>
      </c>
      <c r="N2018" s="6" t="s">
        <v>42</v>
      </c>
      <c r="O2018" s="6" t="s">
        <v>43</v>
      </c>
      <c r="P2018" s="6" t="s">
        <v>84</v>
      </c>
      <c r="Q2018" s="6" t="s">
        <v>51</v>
      </c>
      <c r="R2018" s="6" t="s">
        <v>96</v>
      </c>
      <c r="S2018" s="6" t="s">
        <v>97</v>
      </c>
      <c r="T2018" s="41">
        <v>4</v>
      </c>
      <c r="U2018" s="41">
        <v>20000</v>
      </c>
      <c r="V2018" s="41">
        <f>T2018*U2018</f>
        <v>80000</v>
      </c>
      <c r="W2018" s="41">
        <f>V2018*1.12</f>
        <v>89600.000000000015</v>
      </c>
      <c r="X2018" s="6"/>
      <c r="Y2018" s="6">
        <v>2016</v>
      </c>
      <c r="Z2018" s="42"/>
    </row>
    <row r="2019" spans="1:26" ht="63.75" x14ac:dyDescent="0.2">
      <c r="A2019" s="6" t="s">
        <v>8291</v>
      </c>
      <c r="B2019" s="5" t="s">
        <v>32</v>
      </c>
      <c r="C2019" s="5" t="s">
        <v>8292</v>
      </c>
      <c r="D2019" s="5" t="s">
        <v>135</v>
      </c>
      <c r="E2019" s="5" t="s">
        <v>8293</v>
      </c>
      <c r="F2019" s="5" t="s">
        <v>137</v>
      </c>
      <c r="G2019" s="5" t="s">
        <v>8294</v>
      </c>
      <c r="H2019" s="5" t="s">
        <v>8295</v>
      </c>
      <c r="I2019" s="6" t="s">
        <v>60</v>
      </c>
      <c r="J2019" s="6">
        <v>0</v>
      </c>
      <c r="K2019" s="6">
        <v>430000000</v>
      </c>
      <c r="L2019" s="5" t="s">
        <v>40</v>
      </c>
      <c r="M2019" s="6" t="s">
        <v>94</v>
      </c>
      <c r="N2019" s="6" t="s">
        <v>42</v>
      </c>
      <c r="O2019" s="6" t="s">
        <v>43</v>
      </c>
      <c r="P2019" s="6" t="s">
        <v>84</v>
      </c>
      <c r="Q2019" s="6" t="s">
        <v>51</v>
      </c>
      <c r="R2019" s="6" t="s">
        <v>231</v>
      </c>
      <c r="S2019" s="6" t="s">
        <v>232</v>
      </c>
      <c r="T2019" s="41">
        <v>10</v>
      </c>
      <c r="U2019" s="41">
        <v>880</v>
      </c>
      <c r="V2019" s="41"/>
      <c r="W2019" s="41"/>
      <c r="X2019" s="6"/>
      <c r="Y2019" s="6">
        <v>2016</v>
      </c>
      <c r="Z2019" s="6"/>
    </row>
    <row r="2020" spans="1:26" ht="63.75" x14ac:dyDescent="0.2">
      <c r="A2020" s="6" t="s">
        <v>8296</v>
      </c>
      <c r="B2020" s="5" t="s">
        <v>32</v>
      </c>
      <c r="C2020" s="5" t="s">
        <v>8292</v>
      </c>
      <c r="D2020" s="5" t="s">
        <v>135</v>
      </c>
      <c r="E2020" s="5" t="s">
        <v>8293</v>
      </c>
      <c r="F2020" s="5" t="s">
        <v>137</v>
      </c>
      <c r="G2020" s="5" t="s">
        <v>8294</v>
      </c>
      <c r="H2020" s="5" t="s">
        <v>8295</v>
      </c>
      <c r="I2020" s="6" t="s">
        <v>60</v>
      </c>
      <c r="J2020" s="6">
        <v>0</v>
      </c>
      <c r="K2020" s="6">
        <v>430000000</v>
      </c>
      <c r="L2020" s="5" t="s">
        <v>40</v>
      </c>
      <c r="M2020" s="6" t="s">
        <v>685</v>
      </c>
      <c r="N2020" s="6" t="s">
        <v>42</v>
      </c>
      <c r="O2020" s="6" t="s">
        <v>43</v>
      </c>
      <c r="P2020" s="6" t="s">
        <v>84</v>
      </c>
      <c r="Q2020" s="6" t="s">
        <v>51</v>
      </c>
      <c r="R2020" s="6" t="s">
        <v>231</v>
      </c>
      <c r="S2020" s="6" t="s">
        <v>232</v>
      </c>
      <c r="T2020" s="41">
        <v>10</v>
      </c>
      <c r="U2020" s="41">
        <v>880</v>
      </c>
      <c r="V2020" s="41">
        <f>T2020*U2020</f>
        <v>8800</v>
      </c>
      <c r="W2020" s="41">
        <f>V2020*1.12</f>
        <v>9856.0000000000018</v>
      </c>
      <c r="X2020" s="6"/>
      <c r="Y2020" s="6">
        <v>2016</v>
      </c>
      <c r="Z2020" s="6" t="s">
        <v>686</v>
      </c>
    </row>
    <row r="2021" spans="1:26" ht="204" x14ac:dyDescent="0.2">
      <c r="A2021" s="6" t="s">
        <v>8297</v>
      </c>
      <c r="B2021" s="5" t="s">
        <v>32</v>
      </c>
      <c r="C2021" s="5" t="s">
        <v>8298</v>
      </c>
      <c r="D2021" s="5" t="s">
        <v>1134</v>
      </c>
      <c r="E2021" s="5" t="s">
        <v>8299</v>
      </c>
      <c r="F2021" s="5" t="s">
        <v>8300</v>
      </c>
      <c r="G2021" s="5" t="s">
        <v>8301</v>
      </c>
      <c r="H2021" s="5" t="s">
        <v>8302</v>
      </c>
      <c r="I2021" s="6" t="s">
        <v>60</v>
      </c>
      <c r="J2021" s="6">
        <v>0</v>
      </c>
      <c r="K2021" s="6">
        <v>430000000</v>
      </c>
      <c r="L2021" s="5" t="s">
        <v>40</v>
      </c>
      <c r="M2021" s="6" t="s">
        <v>94</v>
      </c>
      <c r="N2021" s="6" t="s">
        <v>42</v>
      </c>
      <c r="O2021" s="6" t="s">
        <v>43</v>
      </c>
      <c r="P2021" s="6" t="s">
        <v>74</v>
      </c>
      <c r="Q2021" s="6" t="s">
        <v>51</v>
      </c>
      <c r="R2021" s="6" t="s">
        <v>75</v>
      </c>
      <c r="S2021" s="6" t="s">
        <v>76</v>
      </c>
      <c r="T2021" s="41">
        <v>1</v>
      </c>
      <c r="U2021" s="41">
        <v>3380000</v>
      </c>
      <c r="V2021" s="41"/>
      <c r="W2021" s="41"/>
      <c r="X2021" s="6"/>
      <c r="Y2021" s="6">
        <v>2016</v>
      </c>
      <c r="Z2021" s="5"/>
    </row>
    <row r="2022" spans="1:26" ht="204" x14ac:dyDescent="0.2">
      <c r="A2022" s="6" t="s">
        <v>8303</v>
      </c>
      <c r="B2022" s="5" t="s">
        <v>32</v>
      </c>
      <c r="C2022" s="5" t="s">
        <v>8298</v>
      </c>
      <c r="D2022" s="5" t="s">
        <v>1134</v>
      </c>
      <c r="E2022" s="5" t="s">
        <v>8299</v>
      </c>
      <c r="F2022" s="5" t="s">
        <v>8300</v>
      </c>
      <c r="G2022" s="5" t="s">
        <v>8301</v>
      </c>
      <c r="H2022" s="5" t="s">
        <v>8302</v>
      </c>
      <c r="I2022" s="6" t="s">
        <v>60</v>
      </c>
      <c r="J2022" s="6">
        <v>0</v>
      </c>
      <c r="K2022" s="6">
        <v>430000000</v>
      </c>
      <c r="L2022" s="5" t="s">
        <v>40</v>
      </c>
      <c r="M2022" s="6" t="s">
        <v>591</v>
      </c>
      <c r="N2022" s="6" t="s">
        <v>42</v>
      </c>
      <c r="O2022" s="6" t="s">
        <v>43</v>
      </c>
      <c r="P2022" s="6" t="s">
        <v>74</v>
      </c>
      <c r="Q2022" s="6" t="s">
        <v>51</v>
      </c>
      <c r="R2022" s="6" t="s">
        <v>75</v>
      </c>
      <c r="S2022" s="6" t="s">
        <v>76</v>
      </c>
      <c r="T2022" s="41">
        <v>1</v>
      </c>
      <c r="U2022" s="41">
        <v>3380000</v>
      </c>
      <c r="V2022" s="41">
        <f>T2022*U2022</f>
        <v>3380000</v>
      </c>
      <c r="W2022" s="41">
        <f>V2022*1.12</f>
        <v>3785600.0000000005</v>
      </c>
      <c r="X2022" s="6"/>
      <c r="Y2022" s="6">
        <v>2016</v>
      </c>
      <c r="Z2022" s="6" t="s">
        <v>686</v>
      </c>
    </row>
    <row r="2023" spans="1:26" ht="267.75" x14ac:dyDescent="0.2">
      <c r="A2023" s="6" t="s">
        <v>8304</v>
      </c>
      <c r="B2023" s="5" t="s">
        <v>32</v>
      </c>
      <c r="C2023" s="5" t="s">
        <v>8305</v>
      </c>
      <c r="D2023" s="5" t="s">
        <v>8306</v>
      </c>
      <c r="E2023" s="5" t="s">
        <v>8307</v>
      </c>
      <c r="F2023" s="5" t="s">
        <v>8308</v>
      </c>
      <c r="G2023" s="5" t="s">
        <v>8309</v>
      </c>
      <c r="H2023" s="5" t="s">
        <v>8310</v>
      </c>
      <c r="I2023" s="6" t="s">
        <v>47</v>
      </c>
      <c r="J2023" s="6">
        <v>0</v>
      </c>
      <c r="K2023" s="6">
        <v>430000000</v>
      </c>
      <c r="L2023" s="5" t="s">
        <v>40</v>
      </c>
      <c r="M2023" s="6" t="s">
        <v>41</v>
      </c>
      <c r="N2023" s="6" t="s">
        <v>73</v>
      </c>
      <c r="O2023" s="6" t="s">
        <v>43</v>
      </c>
      <c r="P2023" s="6" t="s">
        <v>1308</v>
      </c>
      <c r="Q2023" s="6" t="s">
        <v>51</v>
      </c>
      <c r="R2023" s="6" t="s">
        <v>75</v>
      </c>
      <c r="S2023" s="6" t="s">
        <v>76</v>
      </c>
      <c r="T2023" s="41">
        <v>1</v>
      </c>
      <c r="U2023" s="41">
        <v>52000000</v>
      </c>
      <c r="V2023" s="41"/>
      <c r="W2023" s="41"/>
      <c r="X2023" s="6"/>
      <c r="Y2023" s="6">
        <v>2016</v>
      </c>
      <c r="Z2023" s="5"/>
    </row>
    <row r="2024" spans="1:26" ht="267.75" x14ac:dyDescent="0.2">
      <c r="A2024" s="6" t="s">
        <v>8311</v>
      </c>
      <c r="B2024" s="5" t="s">
        <v>32</v>
      </c>
      <c r="C2024" s="5" t="s">
        <v>8305</v>
      </c>
      <c r="D2024" s="5" t="s">
        <v>8306</v>
      </c>
      <c r="E2024" s="5" t="s">
        <v>8307</v>
      </c>
      <c r="F2024" s="5" t="s">
        <v>8308</v>
      </c>
      <c r="G2024" s="5" t="s">
        <v>8309</v>
      </c>
      <c r="H2024" s="5" t="s">
        <v>8312</v>
      </c>
      <c r="I2024" s="6" t="s">
        <v>47</v>
      </c>
      <c r="J2024" s="6">
        <v>0</v>
      </c>
      <c r="K2024" s="6">
        <v>430000000</v>
      </c>
      <c r="L2024" s="5" t="s">
        <v>40</v>
      </c>
      <c r="M2024" s="6" t="s">
        <v>49</v>
      </c>
      <c r="N2024" s="6" t="s">
        <v>73</v>
      </c>
      <c r="O2024" s="6" t="s">
        <v>43</v>
      </c>
      <c r="P2024" s="6" t="s">
        <v>1308</v>
      </c>
      <c r="Q2024" s="6" t="s">
        <v>51</v>
      </c>
      <c r="R2024" s="6" t="s">
        <v>75</v>
      </c>
      <c r="S2024" s="6" t="s">
        <v>76</v>
      </c>
      <c r="T2024" s="41">
        <v>1</v>
      </c>
      <c r="U2024" s="41">
        <v>52000000</v>
      </c>
      <c r="V2024" s="41">
        <f>T2024*U2024</f>
        <v>52000000</v>
      </c>
      <c r="W2024" s="41">
        <f>V2024*1.12</f>
        <v>58240000.000000007</v>
      </c>
      <c r="X2024" s="6"/>
      <c r="Y2024" s="6">
        <v>2016</v>
      </c>
      <c r="Z2024" s="6" t="s">
        <v>2909</v>
      </c>
    </row>
    <row r="2025" spans="1:26" ht="51" x14ac:dyDescent="0.2">
      <c r="A2025" s="6" t="s">
        <v>8313</v>
      </c>
      <c r="B2025" s="5" t="s">
        <v>32</v>
      </c>
      <c r="C2025" s="5" t="s">
        <v>8314</v>
      </c>
      <c r="D2025" s="5" t="s">
        <v>8315</v>
      </c>
      <c r="E2025" s="5" t="s">
        <v>8316</v>
      </c>
      <c r="F2025" s="5" t="s">
        <v>8317</v>
      </c>
      <c r="G2025" s="5" t="s">
        <v>8318</v>
      </c>
      <c r="H2025" s="5" t="s">
        <v>8319</v>
      </c>
      <c r="I2025" s="6" t="s">
        <v>47</v>
      </c>
      <c r="J2025" s="6">
        <v>0</v>
      </c>
      <c r="K2025" s="6">
        <v>430000000</v>
      </c>
      <c r="L2025" s="5" t="s">
        <v>40</v>
      </c>
      <c r="M2025" s="6" t="s">
        <v>94</v>
      </c>
      <c r="N2025" s="6" t="s">
        <v>73</v>
      </c>
      <c r="O2025" s="6" t="s">
        <v>43</v>
      </c>
      <c r="P2025" s="6" t="s">
        <v>74</v>
      </c>
      <c r="Q2025" s="6" t="s">
        <v>51</v>
      </c>
      <c r="R2025" s="6" t="s">
        <v>75</v>
      </c>
      <c r="S2025" s="6" t="s">
        <v>76</v>
      </c>
      <c r="T2025" s="41">
        <v>3</v>
      </c>
      <c r="U2025" s="41">
        <v>2350000</v>
      </c>
      <c r="V2025" s="41">
        <f>T2025*U2025</f>
        <v>7050000</v>
      </c>
      <c r="W2025" s="41">
        <f>V2025*1.12</f>
        <v>7896000.0000000009</v>
      </c>
      <c r="X2025" s="6"/>
      <c r="Y2025" s="6">
        <v>2016</v>
      </c>
      <c r="Z2025" s="42"/>
    </row>
    <row r="2026" spans="1:26" ht="51" x14ac:dyDescent="0.2">
      <c r="A2026" s="6" t="s">
        <v>8320</v>
      </c>
      <c r="B2026" s="5" t="s">
        <v>32</v>
      </c>
      <c r="C2026" s="5" t="s">
        <v>2944</v>
      </c>
      <c r="D2026" s="5" t="s">
        <v>8321</v>
      </c>
      <c r="E2026" s="5" t="s">
        <v>8322</v>
      </c>
      <c r="F2026" s="5" t="s">
        <v>8323</v>
      </c>
      <c r="G2026" s="5" t="s">
        <v>8323</v>
      </c>
      <c r="H2026" s="5" t="s">
        <v>8324</v>
      </c>
      <c r="I2026" s="6" t="s">
        <v>47</v>
      </c>
      <c r="J2026" s="6">
        <v>0</v>
      </c>
      <c r="K2026" s="6">
        <v>430000000</v>
      </c>
      <c r="L2026" s="5" t="s">
        <v>40</v>
      </c>
      <c r="M2026" s="6" t="s">
        <v>94</v>
      </c>
      <c r="N2026" s="6" t="s">
        <v>73</v>
      </c>
      <c r="O2026" s="6" t="s">
        <v>43</v>
      </c>
      <c r="P2026" s="6" t="s">
        <v>74</v>
      </c>
      <c r="Q2026" s="6" t="s">
        <v>51</v>
      </c>
      <c r="R2026" s="6" t="s">
        <v>96</v>
      </c>
      <c r="S2026" s="6" t="s">
        <v>97</v>
      </c>
      <c r="T2026" s="41">
        <v>2</v>
      </c>
      <c r="U2026" s="41">
        <v>350000</v>
      </c>
      <c r="V2026" s="41"/>
      <c r="W2026" s="41"/>
      <c r="X2026" s="6"/>
      <c r="Y2026" s="6">
        <v>2016</v>
      </c>
      <c r="Z2026" s="5"/>
    </row>
    <row r="2027" spans="1:26" ht="51" x14ac:dyDescent="0.2">
      <c r="A2027" s="6" t="s">
        <v>8325</v>
      </c>
      <c r="B2027" s="5" t="s">
        <v>32</v>
      </c>
      <c r="C2027" s="5" t="s">
        <v>2944</v>
      </c>
      <c r="D2027" s="5" t="s">
        <v>8321</v>
      </c>
      <c r="E2027" s="5" t="s">
        <v>8322</v>
      </c>
      <c r="F2027" s="5" t="s">
        <v>8323</v>
      </c>
      <c r="G2027" s="5" t="s">
        <v>8323</v>
      </c>
      <c r="H2027" s="5" t="s">
        <v>8324</v>
      </c>
      <c r="I2027" s="6" t="s">
        <v>47</v>
      </c>
      <c r="J2027" s="6">
        <v>0</v>
      </c>
      <c r="K2027" s="6">
        <v>430000000</v>
      </c>
      <c r="L2027" s="5" t="s">
        <v>40</v>
      </c>
      <c r="M2027" s="6" t="s">
        <v>591</v>
      </c>
      <c r="N2027" s="6" t="s">
        <v>73</v>
      </c>
      <c r="O2027" s="6" t="s">
        <v>43</v>
      </c>
      <c r="P2027" s="6" t="s">
        <v>74</v>
      </c>
      <c r="Q2027" s="6" t="s">
        <v>51</v>
      </c>
      <c r="R2027" s="6" t="s">
        <v>96</v>
      </c>
      <c r="S2027" s="6" t="s">
        <v>97</v>
      </c>
      <c r="T2027" s="41">
        <v>1</v>
      </c>
      <c r="U2027" s="41">
        <v>350000</v>
      </c>
      <c r="V2027" s="41">
        <f>T2027*U2027</f>
        <v>350000</v>
      </c>
      <c r="W2027" s="41">
        <f>V2027*1.12</f>
        <v>392000.00000000006</v>
      </c>
      <c r="X2027" s="6"/>
      <c r="Y2027" s="6">
        <v>2016</v>
      </c>
      <c r="Z2027" s="6" t="s">
        <v>592</v>
      </c>
    </row>
    <row r="2028" spans="1:26" ht="51" x14ac:dyDescent="0.2">
      <c r="A2028" s="6" t="s">
        <v>8326</v>
      </c>
      <c r="B2028" s="5" t="s">
        <v>32</v>
      </c>
      <c r="C2028" s="5" t="s">
        <v>8327</v>
      </c>
      <c r="D2028" s="5" t="s">
        <v>5811</v>
      </c>
      <c r="E2028" s="5" t="s">
        <v>5461</v>
      </c>
      <c r="F2028" s="5" t="s">
        <v>8328</v>
      </c>
      <c r="G2028" s="5" t="s">
        <v>8329</v>
      </c>
      <c r="H2028" s="5" t="s">
        <v>8330</v>
      </c>
      <c r="I2028" s="6" t="s">
        <v>47</v>
      </c>
      <c r="J2028" s="6">
        <v>0</v>
      </c>
      <c r="K2028" s="6">
        <v>430000000</v>
      </c>
      <c r="L2028" s="5" t="s">
        <v>40</v>
      </c>
      <c r="M2028" s="6" t="s">
        <v>94</v>
      </c>
      <c r="N2028" s="6" t="s">
        <v>73</v>
      </c>
      <c r="O2028" s="6" t="s">
        <v>43</v>
      </c>
      <c r="P2028" s="6" t="s">
        <v>1308</v>
      </c>
      <c r="Q2028" s="6" t="s">
        <v>51</v>
      </c>
      <c r="R2028" s="6" t="s">
        <v>96</v>
      </c>
      <c r="S2028" s="6" t="s">
        <v>97</v>
      </c>
      <c r="T2028" s="41">
        <v>1</v>
      </c>
      <c r="U2028" s="41">
        <v>1030000</v>
      </c>
      <c r="V2028" s="41"/>
      <c r="W2028" s="41"/>
      <c r="X2028" s="6"/>
      <c r="Y2028" s="6">
        <v>2016</v>
      </c>
      <c r="Z2028" s="6" t="s">
        <v>1629</v>
      </c>
    </row>
    <row r="2029" spans="1:26" ht="51" x14ac:dyDescent="0.2">
      <c r="A2029" s="6" t="s">
        <v>8331</v>
      </c>
      <c r="B2029" s="5" t="s">
        <v>32</v>
      </c>
      <c r="C2029" s="5" t="s">
        <v>6217</v>
      </c>
      <c r="D2029" s="5" t="s">
        <v>6218</v>
      </c>
      <c r="E2029" s="5" t="s">
        <v>8332</v>
      </c>
      <c r="F2029" s="5" t="s">
        <v>6219</v>
      </c>
      <c r="G2029" s="5" t="s">
        <v>8333</v>
      </c>
      <c r="H2029" s="5" t="s">
        <v>8334</v>
      </c>
      <c r="I2029" s="6" t="s">
        <v>47</v>
      </c>
      <c r="J2029" s="6">
        <v>0</v>
      </c>
      <c r="K2029" s="6">
        <v>430000000</v>
      </c>
      <c r="L2029" s="5" t="s">
        <v>40</v>
      </c>
      <c r="M2029" s="6" t="s">
        <v>1115</v>
      </c>
      <c r="N2029" s="6" t="s">
        <v>42</v>
      </c>
      <c r="O2029" s="6" t="s">
        <v>43</v>
      </c>
      <c r="P2029" s="6" t="s">
        <v>84</v>
      </c>
      <c r="Q2029" s="6" t="s">
        <v>51</v>
      </c>
      <c r="R2029" s="6" t="s">
        <v>96</v>
      </c>
      <c r="S2029" s="6" t="s">
        <v>97</v>
      </c>
      <c r="T2029" s="41">
        <v>4</v>
      </c>
      <c r="U2029" s="41">
        <v>35000</v>
      </c>
      <c r="V2029" s="41">
        <f>T2029*U2029</f>
        <v>140000</v>
      </c>
      <c r="W2029" s="41">
        <f>V2029*1.12</f>
        <v>156800.00000000003</v>
      </c>
      <c r="X2029" s="6"/>
      <c r="Y2029" s="6">
        <v>2016</v>
      </c>
      <c r="Z2029" s="42"/>
    </row>
    <row r="2030" spans="1:26" ht="51" x14ac:dyDescent="0.2">
      <c r="A2030" s="6" t="s">
        <v>8335</v>
      </c>
      <c r="B2030" s="5" t="s">
        <v>32</v>
      </c>
      <c r="C2030" s="5" t="s">
        <v>8336</v>
      </c>
      <c r="D2030" s="5" t="s">
        <v>6218</v>
      </c>
      <c r="E2030" s="5" t="s">
        <v>8337</v>
      </c>
      <c r="F2030" s="5" t="s">
        <v>8338</v>
      </c>
      <c r="G2030" s="5" t="s">
        <v>8339</v>
      </c>
      <c r="H2030" s="5" t="s">
        <v>8340</v>
      </c>
      <c r="I2030" s="6" t="s">
        <v>47</v>
      </c>
      <c r="J2030" s="6">
        <v>0</v>
      </c>
      <c r="K2030" s="6">
        <v>430000000</v>
      </c>
      <c r="L2030" s="5" t="s">
        <v>40</v>
      </c>
      <c r="M2030" s="6" t="s">
        <v>1115</v>
      </c>
      <c r="N2030" s="6" t="s">
        <v>42</v>
      </c>
      <c r="O2030" s="6" t="s">
        <v>43</v>
      </c>
      <c r="P2030" s="6" t="s">
        <v>84</v>
      </c>
      <c r="Q2030" s="6" t="s">
        <v>51</v>
      </c>
      <c r="R2030" s="6" t="s">
        <v>96</v>
      </c>
      <c r="S2030" s="6" t="s">
        <v>97</v>
      </c>
      <c r="T2030" s="41">
        <v>2</v>
      </c>
      <c r="U2030" s="41">
        <v>35000</v>
      </c>
      <c r="V2030" s="41">
        <f>T2030*U2030</f>
        <v>70000</v>
      </c>
      <c r="W2030" s="41">
        <f>V2030*1.12</f>
        <v>78400.000000000015</v>
      </c>
      <c r="X2030" s="6"/>
      <c r="Y2030" s="6">
        <v>2016</v>
      </c>
      <c r="Z2030" s="42"/>
    </row>
    <row r="2031" spans="1:26" ht="51" x14ac:dyDescent="0.2">
      <c r="A2031" s="6" t="s">
        <v>8341</v>
      </c>
      <c r="B2031" s="5" t="s">
        <v>32</v>
      </c>
      <c r="C2031" s="5" t="s">
        <v>8336</v>
      </c>
      <c r="D2031" s="5" t="s">
        <v>6218</v>
      </c>
      <c r="E2031" s="5" t="s">
        <v>1228</v>
      </c>
      <c r="F2031" s="5" t="s">
        <v>8338</v>
      </c>
      <c r="G2031" s="5" t="s">
        <v>8342</v>
      </c>
      <c r="H2031" s="5" t="s">
        <v>8343</v>
      </c>
      <c r="I2031" s="6" t="s">
        <v>47</v>
      </c>
      <c r="J2031" s="6">
        <v>0</v>
      </c>
      <c r="K2031" s="6">
        <v>430000000</v>
      </c>
      <c r="L2031" s="5" t="s">
        <v>40</v>
      </c>
      <c r="M2031" s="6" t="s">
        <v>1115</v>
      </c>
      <c r="N2031" s="6" t="s">
        <v>42</v>
      </c>
      <c r="O2031" s="6" t="s">
        <v>43</v>
      </c>
      <c r="P2031" s="6" t="s">
        <v>84</v>
      </c>
      <c r="Q2031" s="6" t="s">
        <v>51</v>
      </c>
      <c r="R2031" s="6" t="s">
        <v>96</v>
      </c>
      <c r="S2031" s="6" t="s">
        <v>97</v>
      </c>
      <c r="T2031" s="41">
        <v>2</v>
      </c>
      <c r="U2031" s="41">
        <v>35000</v>
      </c>
      <c r="V2031" s="41">
        <f>T2031*U2031</f>
        <v>70000</v>
      </c>
      <c r="W2031" s="41">
        <f>V2031*1.12</f>
        <v>78400.000000000015</v>
      </c>
      <c r="X2031" s="6"/>
      <c r="Y2031" s="6">
        <v>2016</v>
      </c>
      <c r="Z2031" s="42"/>
    </row>
    <row r="2032" spans="1:26" ht="51" x14ac:dyDescent="0.2">
      <c r="A2032" s="6" t="s">
        <v>8344</v>
      </c>
      <c r="B2032" s="5" t="s">
        <v>32</v>
      </c>
      <c r="C2032" s="5" t="s">
        <v>8345</v>
      </c>
      <c r="D2032" s="5" t="s">
        <v>2105</v>
      </c>
      <c r="E2032" s="5" t="s">
        <v>8346</v>
      </c>
      <c r="F2032" s="5" t="s">
        <v>8347</v>
      </c>
      <c r="G2032" s="5" t="s">
        <v>8348</v>
      </c>
      <c r="H2032" s="5" t="s">
        <v>8349</v>
      </c>
      <c r="I2032" s="6" t="s">
        <v>47</v>
      </c>
      <c r="J2032" s="6">
        <v>0</v>
      </c>
      <c r="K2032" s="6">
        <v>430000000</v>
      </c>
      <c r="L2032" s="5" t="s">
        <v>40</v>
      </c>
      <c r="M2032" s="6" t="s">
        <v>1115</v>
      </c>
      <c r="N2032" s="6" t="s">
        <v>42</v>
      </c>
      <c r="O2032" s="6" t="s">
        <v>43</v>
      </c>
      <c r="P2032" s="6" t="s">
        <v>84</v>
      </c>
      <c r="Q2032" s="6" t="s">
        <v>51</v>
      </c>
      <c r="R2032" s="6" t="s">
        <v>96</v>
      </c>
      <c r="S2032" s="6" t="s">
        <v>97</v>
      </c>
      <c r="T2032" s="41">
        <v>2</v>
      </c>
      <c r="U2032" s="41">
        <v>201000</v>
      </c>
      <c r="V2032" s="41">
        <f>T2032*U2032</f>
        <v>402000</v>
      </c>
      <c r="W2032" s="41">
        <f>V2032*1.12</f>
        <v>450240.00000000006</v>
      </c>
      <c r="X2032" s="6"/>
      <c r="Y2032" s="6">
        <v>2016</v>
      </c>
      <c r="Z2032" s="42"/>
    </row>
    <row r="2033" spans="1:26" ht="51" x14ac:dyDescent="0.2">
      <c r="A2033" s="6" t="s">
        <v>8350</v>
      </c>
      <c r="B2033" s="5" t="s">
        <v>32</v>
      </c>
      <c r="C2033" s="5" t="s">
        <v>8351</v>
      </c>
      <c r="D2033" s="5" t="s">
        <v>1184</v>
      </c>
      <c r="E2033" s="5" t="s">
        <v>8352</v>
      </c>
      <c r="F2033" s="5" t="s">
        <v>8353</v>
      </c>
      <c r="G2033" s="5" t="s">
        <v>8354</v>
      </c>
      <c r="H2033" s="5" t="s">
        <v>8355</v>
      </c>
      <c r="I2033" s="6" t="s">
        <v>47</v>
      </c>
      <c r="J2033" s="6">
        <v>0</v>
      </c>
      <c r="K2033" s="6">
        <v>430000000</v>
      </c>
      <c r="L2033" s="5" t="s">
        <v>40</v>
      </c>
      <c r="M2033" s="6" t="s">
        <v>1115</v>
      </c>
      <c r="N2033" s="6" t="s">
        <v>42</v>
      </c>
      <c r="O2033" s="6" t="s">
        <v>43</v>
      </c>
      <c r="P2033" s="6" t="s">
        <v>84</v>
      </c>
      <c r="Q2033" s="6" t="s">
        <v>51</v>
      </c>
      <c r="R2033" s="6" t="s">
        <v>96</v>
      </c>
      <c r="S2033" s="6" t="s">
        <v>97</v>
      </c>
      <c r="T2033" s="41">
        <v>10</v>
      </c>
      <c r="U2033" s="41">
        <v>27000</v>
      </c>
      <c r="V2033" s="41">
        <f>T2033*U2033</f>
        <v>270000</v>
      </c>
      <c r="W2033" s="41">
        <f>V2033*1.12</f>
        <v>302400</v>
      </c>
      <c r="X2033" s="6"/>
      <c r="Y2033" s="6">
        <v>2016</v>
      </c>
      <c r="Z2033" s="42"/>
    </row>
    <row r="2034" spans="1:26" ht="51" x14ac:dyDescent="0.2">
      <c r="A2034" s="6" t="s">
        <v>8356</v>
      </c>
      <c r="B2034" s="5" t="s">
        <v>32</v>
      </c>
      <c r="C2034" s="5" t="s">
        <v>8357</v>
      </c>
      <c r="D2034" s="5" t="s">
        <v>8358</v>
      </c>
      <c r="E2034" s="5" t="s">
        <v>8359</v>
      </c>
      <c r="F2034" s="5" t="s">
        <v>8360</v>
      </c>
      <c r="G2034" s="5" t="s">
        <v>8359</v>
      </c>
      <c r="H2034" s="5" t="s">
        <v>8361</v>
      </c>
      <c r="I2034" s="6" t="s">
        <v>47</v>
      </c>
      <c r="J2034" s="6">
        <v>0</v>
      </c>
      <c r="K2034" s="6">
        <v>430000000</v>
      </c>
      <c r="L2034" s="5" t="s">
        <v>40</v>
      </c>
      <c r="M2034" s="6" t="s">
        <v>1115</v>
      </c>
      <c r="N2034" s="6" t="s">
        <v>42</v>
      </c>
      <c r="O2034" s="6" t="s">
        <v>43</v>
      </c>
      <c r="P2034" s="6" t="s">
        <v>84</v>
      </c>
      <c r="Q2034" s="6" t="s">
        <v>51</v>
      </c>
      <c r="R2034" s="6" t="s">
        <v>96</v>
      </c>
      <c r="S2034" s="6" t="s">
        <v>97</v>
      </c>
      <c r="T2034" s="41">
        <v>8</v>
      </c>
      <c r="U2034" s="41">
        <v>155000</v>
      </c>
      <c r="V2034" s="41"/>
      <c r="W2034" s="41"/>
      <c r="X2034" s="6"/>
      <c r="Y2034" s="6">
        <v>2016</v>
      </c>
      <c r="Z2034" s="6"/>
    </row>
    <row r="2035" spans="1:26" ht="51" x14ac:dyDescent="0.2">
      <c r="A2035" s="6" t="s">
        <v>8362</v>
      </c>
      <c r="B2035" s="5" t="s">
        <v>32</v>
      </c>
      <c r="C2035" s="5" t="s">
        <v>8357</v>
      </c>
      <c r="D2035" s="5" t="s">
        <v>8358</v>
      </c>
      <c r="E2035" s="5" t="s">
        <v>8359</v>
      </c>
      <c r="F2035" s="5" t="s">
        <v>8360</v>
      </c>
      <c r="G2035" s="5" t="s">
        <v>8359</v>
      </c>
      <c r="H2035" s="5" t="s">
        <v>8361</v>
      </c>
      <c r="I2035" s="6" t="s">
        <v>47</v>
      </c>
      <c r="J2035" s="6">
        <v>0</v>
      </c>
      <c r="K2035" s="6">
        <v>430000000</v>
      </c>
      <c r="L2035" s="5" t="s">
        <v>40</v>
      </c>
      <c r="M2035" s="6" t="s">
        <v>685</v>
      </c>
      <c r="N2035" s="6" t="s">
        <v>42</v>
      </c>
      <c r="O2035" s="6" t="s">
        <v>43</v>
      </c>
      <c r="P2035" s="6" t="s">
        <v>84</v>
      </c>
      <c r="Q2035" s="6" t="s">
        <v>51</v>
      </c>
      <c r="R2035" s="6" t="s">
        <v>96</v>
      </c>
      <c r="S2035" s="6" t="s">
        <v>97</v>
      </c>
      <c r="T2035" s="41">
        <v>8</v>
      </c>
      <c r="U2035" s="41">
        <v>155000</v>
      </c>
      <c r="V2035" s="41">
        <f>T2035*U2035</f>
        <v>1240000</v>
      </c>
      <c r="W2035" s="41">
        <f>V2035*1.12</f>
        <v>1388800.0000000002</v>
      </c>
      <c r="X2035" s="6"/>
      <c r="Y2035" s="6">
        <v>2016</v>
      </c>
      <c r="Z2035" s="6" t="s">
        <v>686</v>
      </c>
    </row>
    <row r="2036" spans="1:26" ht="51" x14ac:dyDescent="0.2">
      <c r="A2036" s="6" t="s">
        <v>8363</v>
      </c>
      <c r="B2036" s="5" t="s">
        <v>32</v>
      </c>
      <c r="C2036" s="5" t="s">
        <v>6217</v>
      </c>
      <c r="D2036" s="5" t="s">
        <v>6218</v>
      </c>
      <c r="E2036" s="5" t="s">
        <v>1219</v>
      </c>
      <c r="F2036" s="5" t="s">
        <v>6219</v>
      </c>
      <c r="G2036" s="5" t="s">
        <v>8364</v>
      </c>
      <c r="H2036" s="5" t="s">
        <v>8365</v>
      </c>
      <c r="I2036" s="6" t="s">
        <v>47</v>
      </c>
      <c r="J2036" s="6">
        <v>0</v>
      </c>
      <c r="K2036" s="6">
        <v>430000000</v>
      </c>
      <c r="L2036" s="5" t="s">
        <v>40</v>
      </c>
      <c r="M2036" s="6" t="s">
        <v>1115</v>
      </c>
      <c r="N2036" s="6" t="s">
        <v>42</v>
      </c>
      <c r="O2036" s="6" t="s">
        <v>43</v>
      </c>
      <c r="P2036" s="6" t="s">
        <v>84</v>
      </c>
      <c r="Q2036" s="6" t="s">
        <v>51</v>
      </c>
      <c r="R2036" s="6" t="s">
        <v>96</v>
      </c>
      <c r="S2036" s="6" t="s">
        <v>97</v>
      </c>
      <c r="T2036" s="41">
        <v>10</v>
      </c>
      <c r="U2036" s="41">
        <v>47000</v>
      </c>
      <c r="V2036" s="41">
        <f>T2036*U2036</f>
        <v>470000</v>
      </c>
      <c r="W2036" s="41">
        <f>V2036*1.12</f>
        <v>526400</v>
      </c>
      <c r="X2036" s="6"/>
      <c r="Y2036" s="6">
        <v>2016</v>
      </c>
      <c r="Z2036" s="42"/>
    </row>
    <row r="2037" spans="1:26" ht="51" x14ac:dyDescent="0.2">
      <c r="A2037" s="6" t="s">
        <v>8366</v>
      </c>
      <c r="B2037" s="5" t="s">
        <v>32</v>
      </c>
      <c r="C2037" s="5" t="s">
        <v>8367</v>
      </c>
      <c r="D2037" s="5" t="s">
        <v>8368</v>
      </c>
      <c r="E2037" s="5" t="s">
        <v>8369</v>
      </c>
      <c r="F2037" s="5" t="s">
        <v>8370</v>
      </c>
      <c r="G2037" s="5" t="s">
        <v>8371</v>
      </c>
      <c r="H2037" s="5" t="s">
        <v>8372</v>
      </c>
      <c r="I2037" s="6" t="s">
        <v>47</v>
      </c>
      <c r="J2037" s="6">
        <v>0</v>
      </c>
      <c r="K2037" s="6">
        <v>430000000</v>
      </c>
      <c r="L2037" s="5" t="s">
        <v>40</v>
      </c>
      <c r="M2037" s="6" t="s">
        <v>1115</v>
      </c>
      <c r="N2037" s="6" t="s">
        <v>42</v>
      </c>
      <c r="O2037" s="6" t="s">
        <v>43</v>
      </c>
      <c r="P2037" s="6" t="s">
        <v>84</v>
      </c>
      <c r="Q2037" s="6" t="s">
        <v>51</v>
      </c>
      <c r="R2037" s="6" t="s">
        <v>96</v>
      </c>
      <c r="S2037" s="6" t="s">
        <v>97</v>
      </c>
      <c r="T2037" s="41">
        <v>10</v>
      </c>
      <c r="U2037" s="41">
        <v>43000</v>
      </c>
      <c r="V2037" s="41"/>
      <c r="W2037" s="41"/>
      <c r="X2037" s="6"/>
      <c r="Y2037" s="6">
        <v>2016</v>
      </c>
      <c r="Z2037" s="6"/>
    </row>
    <row r="2038" spans="1:26" ht="51" x14ac:dyDescent="0.2">
      <c r="A2038" s="6" t="s">
        <v>8373</v>
      </c>
      <c r="B2038" s="5" t="s">
        <v>32</v>
      </c>
      <c r="C2038" s="5" t="s">
        <v>8367</v>
      </c>
      <c r="D2038" s="5" t="s">
        <v>8368</v>
      </c>
      <c r="E2038" s="5" t="s">
        <v>8369</v>
      </c>
      <c r="F2038" s="5" t="s">
        <v>8370</v>
      </c>
      <c r="G2038" s="5" t="s">
        <v>8371</v>
      </c>
      <c r="H2038" s="5" t="s">
        <v>8372</v>
      </c>
      <c r="I2038" s="6" t="s">
        <v>47</v>
      </c>
      <c r="J2038" s="6">
        <v>0</v>
      </c>
      <c r="K2038" s="6">
        <v>430000000</v>
      </c>
      <c r="L2038" s="5" t="s">
        <v>40</v>
      </c>
      <c r="M2038" s="6" t="s">
        <v>685</v>
      </c>
      <c r="N2038" s="6" t="s">
        <v>42</v>
      </c>
      <c r="O2038" s="6" t="s">
        <v>43</v>
      </c>
      <c r="P2038" s="6" t="s">
        <v>84</v>
      </c>
      <c r="Q2038" s="6" t="s">
        <v>51</v>
      </c>
      <c r="R2038" s="6" t="s">
        <v>96</v>
      </c>
      <c r="S2038" s="6" t="s">
        <v>97</v>
      </c>
      <c r="T2038" s="41">
        <v>10</v>
      </c>
      <c r="U2038" s="41">
        <v>43000</v>
      </c>
      <c r="V2038" s="41">
        <f>T2038*U2038</f>
        <v>430000</v>
      </c>
      <c r="W2038" s="41">
        <f>V2038*1.12</f>
        <v>481600.00000000006</v>
      </c>
      <c r="X2038" s="6"/>
      <c r="Y2038" s="6">
        <v>2016</v>
      </c>
      <c r="Z2038" s="6" t="s">
        <v>686</v>
      </c>
    </row>
    <row r="2039" spans="1:26" ht="51" x14ac:dyDescent="0.2">
      <c r="A2039" s="6" t="s">
        <v>8374</v>
      </c>
      <c r="B2039" s="5" t="s">
        <v>32</v>
      </c>
      <c r="C2039" s="5" t="s">
        <v>6217</v>
      </c>
      <c r="D2039" s="5" t="s">
        <v>6218</v>
      </c>
      <c r="E2039" s="5" t="s">
        <v>1219</v>
      </c>
      <c r="F2039" s="5" t="s">
        <v>6219</v>
      </c>
      <c r="G2039" s="5" t="s">
        <v>8375</v>
      </c>
      <c r="H2039" s="5" t="s">
        <v>8376</v>
      </c>
      <c r="I2039" s="6" t="s">
        <v>47</v>
      </c>
      <c r="J2039" s="6">
        <v>0</v>
      </c>
      <c r="K2039" s="6">
        <v>430000000</v>
      </c>
      <c r="L2039" s="5" t="s">
        <v>40</v>
      </c>
      <c r="M2039" s="6" t="s">
        <v>1115</v>
      </c>
      <c r="N2039" s="6" t="s">
        <v>42</v>
      </c>
      <c r="O2039" s="6" t="s">
        <v>43</v>
      </c>
      <c r="P2039" s="6" t="s">
        <v>84</v>
      </c>
      <c r="Q2039" s="6" t="s">
        <v>51</v>
      </c>
      <c r="R2039" s="6" t="s">
        <v>96</v>
      </c>
      <c r="S2039" s="6" t="s">
        <v>97</v>
      </c>
      <c r="T2039" s="41">
        <v>20</v>
      </c>
      <c r="U2039" s="41">
        <v>36500</v>
      </c>
      <c r="V2039" s="41">
        <f>T2039*U2039</f>
        <v>730000</v>
      </c>
      <c r="W2039" s="41">
        <f>V2039*1.12</f>
        <v>817600.00000000012</v>
      </c>
      <c r="X2039" s="6"/>
      <c r="Y2039" s="6">
        <v>2016</v>
      </c>
      <c r="Z2039" s="42"/>
    </row>
    <row r="2040" spans="1:26" ht="51" x14ac:dyDescent="0.2">
      <c r="A2040" s="6" t="s">
        <v>8377</v>
      </c>
      <c r="B2040" s="5" t="s">
        <v>32</v>
      </c>
      <c r="C2040" s="5" t="s">
        <v>8378</v>
      </c>
      <c r="D2040" s="5" t="s">
        <v>8379</v>
      </c>
      <c r="E2040" s="5" t="s">
        <v>8380</v>
      </c>
      <c r="F2040" s="5" t="s">
        <v>8381</v>
      </c>
      <c r="G2040" s="5" t="s">
        <v>8382</v>
      </c>
      <c r="H2040" s="5" t="s">
        <v>8383</v>
      </c>
      <c r="I2040" s="6" t="s">
        <v>47</v>
      </c>
      <c r="J2040" s="6">
        <v>0</v>
      </c>
      <c r="K2040" s="6">
        <v>430000000</v>
      </c>
      <c r="L2040" s="5" t="s">
        <v>40</v>
      </c>
      <c r="M2040" s="6" t="s">
        <v>1115</v>
      </c>
      <c r="N2040" s="6" t="s">
        <v>42</v>
      </c>
      <c r="O2040" s="6" t="s">
        <v>43</v>
      </c>
      <c r="P2040" s="6" t="s">
        <v>84</v>
      </c>
      <c r="Q2040" s="6" t="s">
        <v>51</v>
      </c>
      <c r="R2040" s="6" t="s">
        <v>96</v>
      </c>
      <c r="S2040" s="6" t="s">
        <v>97</v>
      </c>
      <c r="T2040" s="41">
        <v>20</v>
      </c>
      <c r="U2040" s="41">
        <v>9000</v>
      </c>
      <c r="V2040" s="41">
        <f>T2040*U2040</f>
        <v>180000</v>
      </c>
      <c r="W2040" s="41">
        <f>V2040*1.12</f>
        <v>201600.00000000003</v>
      </c>
      <c r="X2040" s="6"/>
      <c r="Y2040" s="6">
        <v>2016</v>
      </c>
      <c r="Z2040" s="42"/>
    </row>
    <row r="2041" spans="1:26" ht="102" x14ac:dyDescent="0.2">
      <c r="A2041" s="6" t="s">
        <v>8384</v>
      </c>
      <c r="B2041" s="5" t="s">
        <v>32</v>
      </c>
      <c r="C2041" s="5" t="s">
        <v>1264</v>
      </c>
      <c r="D2041" s="5" t="s">
        <v>1265</v>
      </c>
      <c r="E2041" s="5" t="s">
        <v>8385</v>
      </c>
      <c r="F2041" s="5" t="s">
        <v>1267</v>
      </c>
      <c r="G2041" s="5" t="s">
        <v>8386</v>
      </c>
      <c r="H2041" s="5" t="s">
        <v>8387</v>
      </c>
      <c r="I2041" s="6" t="s">
        <v>47</v>
      </c>
      <c r="J2041" s="6">
        <v>0</v>
      </c>
      <c r="K2041" s="6">
        <v>430000000</v>
      </c>
      <c r="L2041" s="5" t="s">
        <v>40</v>
      </c>
      <c r="M2041" s="6" t="s">
        <v>1115</v>
      </c>
      <c r="N2041" s="6" t="s">
        <v>42</v>
      </c>
      <c r="O2041" s="6" t="s">
        <v>43</v>
      </c>
      <c r="P2041" s="6" t="s">
        <v>84</v>
      </c>
      <c r="Q2041" s="6" t="s">
        <v>51</v>
      </c>
      <c r="R2041" s="6" t="s">
        <v>96</v>
      </c>
      <c r="S2041" s="6" t="s">
        <v>97</v>
      </c>
      <c r="T2041" s="41">
        <v>10</v>
      </c>
      <c r="U2041" s="41">
        <v>161000</v>
      </c>
      <c r="V2041" s="41">
        <f>T2041*U2041</f>
        <v>1610000</v>
      </c>
      <c r="W2041" s="41">
        <f>V2041*1.12</f>
        <v>1803200.0000000002</v>
      </c>
      <c r="X2041" s="6"/>
      <c r="Y2041" s="6">
        <v>2016</v>
      </c>
      <c r="Z2041" s="42"/>
    </row>
    <row r="2042" spans="1:26" ht="165.75" x14ac:dyDescent="0.2">
      <c r="A2042" s="6" t="s">
        <v>8388</v>
      </c>
      <c r="B2042" s="5" t="s">
        <v>32</v>
      </c>
      <c r="C2042" s="5" t="s">
        <v>1264</v>
      </c>
      <c r="D2042" s="5" t="s">
        <v>1265</v>
      </c>
      <c r="E2042" s="5" t="s">
        <v>8389</v>
      </c>
      <c r="F2042" s="5" t="s">
        <v>1267</v>
      </c>
      <c r="G2042" s="5" t="s">
        <v>8390</v>
      </c>
      <c r="H2042" s="5" t="s">
        <v>8391</v>
      </c>
      <c r="I2042" s="6" t="s">
        <v>47</v>
      </c>
      <c r="J2042" s="6">
        <v>0</v>
      </c>
      <c r="K2042" s="6">
        <v>430000000</v>
      </c>
      <c r="L2042" s="5" t="s">
        <v>40</v>
      </c>
      <c r="M2042" s="6" t="s">
        <v>1115</v>
      </c>
      <c r="N2042" s="6" t="s">
        <v>42</v>
      </c>
      <c r="O2042" s="6" t="s">
        <v>43</v>
      </c>
      <c r="P2042" s="6" t="s">
        <v>84</v>
      </c>
      <c r="Q2042" s="6" t="s">
        <v>51</v>
      </c>
      <c r="R2042" s="6" t="s">
        <v>96</v>
      </c>
      <c r="S2042" s="6" t="s">
        <v>97</v>
      </c>
      <c r="T2042" s="41">
        <v>4</v>
      </c>
      <c r="U2042" s="41">
        <v>360000</v>
      </c>
      <c r="V2042" s="41">
        <f>T2042*U2042</f>
        <v>1440000</v>
      </c>
      <c r="W2042" s="41">
        <f>V2042*1.12</f>
        <v>1612800.0000000002</v>
      </c>
      <c r="X2042" s="6"/>
      <c r="Y2042" s="6">
        <v>2016</v>
      </c>
      <c r="Z2042" s="42"/>
    </row>
    <row r="2043" spans="1:26" ht="89.25" x14ac:dyDescent="0.2">
      <c r="A2043" s="6" t="s">
        <v>8392</v>
      </c>
      <c r="B2043" s="5" t="s">
        <v>32</v>
      </c>
      <c r="C2043" s="5" t="s">
        <v>1264</v>
      </c>
      <c r="D2043" s="5" t="s">
        <v>1265</v>
      </c>
      <c r="E2043" s="5" t="s">
        <v>8393</v>
      </c>
      <c r="F2043" s="5" t="s">
        <v>1267</v>
      </c>
      <c r="G2043" s="5" t="s">
        <v>8394</v>
      </c>
      <c r="H2043" s="5" t="s">
        <v>8395</v>
      </c>
      <c r="I2043" s="6" t="s">
        <v>47</v>
      </c>
      <c r="J2043" s="6">
        <v>0</v>
      </c>
      <c r="K2043" s="6">
        <v>430000000</v>
      </c>
      <c r="L2043" s="5" t="s">
        <v>40</v>
      </c>
      <c r="M2043" s="6" t="s">
        <v>94</v>
      </c>
      <c r="N2043" s="6" t="s">
        <v>42</v>
      </c>
      <c r="O2043" s="6" t="s">
        <v>43</v>
      </c>
      <c r="P2043" s="6" t="s">
        <v>303</v>
      </c>
      <c r="Q2043" s="6" t="s">
        <v>51</v>
      </c>
      <c r="R2043" s="6" t="s">
        <v>96</v>
      </c>
      <c r="S2043" s="6" t="s">
        <v>97</v>
      </c>
      <c r="T2043" s="41">
        <v>8</v>
      </c>
      <c r="U2043" s="41">
        <v>138460</v>
      </c>
      <c r="V2043" s="41"/>
      <c r="W2043" s="41"/>
      <c r="X2043" s="6"/>
      <c r="Y2043" s="6">
        <v>2016</v>
      </c>
      <c r="Z2043" s="5"/>
    </row>
    <row r="2044" spans="1:26" ht="89.25" x14ac:dyDescent="0.2">
      <c r="A2044" s="6" t="s">
        <v>8396</v>
      </c>
      <c r="B2044" s="5" t="s">
        <v>32</v>
      </c>
      <c r="C2044" s="5" t="s">
        <v>1264</v>
      </c>
      <c r="D2044" s="5" t="s">
        <v>1265</v>
      </c>
      <c r="E2044" s="5" t="s">
        <v>8393</v>
      </c>
      <c r="F2044" s="5" t="s">
        <v>1267</v>
      </c>
      <c r="G2044" s="5" t="s">
        <v>8394</v>
      </c>
      <c r="H2044" s="5" t="s">
        <v>8395</v>
      </c>
      <c r="I2044" s="6" t="s">
        <v>47</v>
      </c>
      <c r="J2044" s="6">
        <v>0</v>
      </c>
      <c r="K2044" s="6">
        <v>430000000</v>
      </c>
      <c r="L2044" s="5" t="s">
        <v>40</v>
      </c>
      <c r="M2044" s="6" t="s">
        <v>591</v>
      </c>
      <c r="N2044" s="6" t="s">
        <v>42</v>
      </c>
      <c r="O2044" s="6" t="s">
        <v>43</v>
      </c>
      <c r="P2044" s="6" t="s">
        <v>303</v>
      </c>
      <c r="Q2044" s="6" t="s">
        <v>51</v>
      </c>
      <c r="R2044" s="6" t="s">
        <v>96</v>
      </c>
      <c r="S2044" s="6" t="s">
        <v>97</v>
      </c>
      <c r="T2044" s="41">
        <v>6</v>
      </c>
      <c r="U2044" s="41">
        <v>138460</v>
      </c>
      <c r="V2044" s="41">
        <f>T2044*U2044</f>
        <v>830760</v>
      </c>
      <c r="W2044" s="41">
        <f>V2044*1.12</f>
        <v>930451.20000000007</v>
      </c>
      <c r="X2044" s="6"/>
      <c r="Y2044" s="6">
        <v>2016</v>
      </c>
      <c r="Z2044" s="6" t="s">
        <v>592</v>
      </c>
    </row>
    <row r="2045" spans="1:26" ht="127.5" x14ac:dyDescent="0.2">
      <c r="A2045" s="6" t="s">
        <v>8397</v>
      </c>
      <c r="B2045" s="5" t="s">
        <v>32</v>
      </c>
      <c r="C2045" s="5" t="s">
        <v>1264</v>
      </c>
      <c r="D2045" s="5" t="s">
        <v>1265</v>
      </c>
      <c r="E2045" s="5" t="s">
        <v>8398</v>
      </c>
      <c r="F2045" s="5" t="s">
        <v>1267</v>
      </c>
      <c r="G2045" s="5" t="s">
        <v>8399</v>
      </c>
      <c r="H2045" s="5" t="s">
        <v>8400</v>
      </c>
      <c r="I2045" s="6" t="s">
        <v>47</v>
      </c>
      <c r="J2045" s="6">
        <v>0</v>
      </c>
      <c r="K2045" s="6">
        <v>430000000</v>
      </c>
      <c r="L2045" s="5" t="s">
        <v>40</v>
      </c>
      <c r="M2045" s="6" t="s">
        <v>94</v>
      </c>
      <c r="N2045" s="6" t="s">
        <v>42</v>
      </c>
      <c r="O2045" s="6" t="s">
        <v>43</v>
      </c>
      <c r="P2045" s="6" t="s">
        <v>303</v>
      </c>
      <c r="Q2045" s="6" t="s">
        <v>51</v>
      </c>
      <c r="R2045" s="6" t="s">
        <v>96</v>
      </c>
      <c r="S2045" s="6" t="s">
        <v>97</v>
      </c>
      <c r="T2045" s="41">
        <v>2</v>
      </c>
      <c r="U2045" s="41">
        <v>87760</v>
      </c>
      <c r="V2045" s="41">
        <f>T2045*U2045</f>
        <v>175520</v>
      </c>
      <c r="W2045" s="41">
        <f>V2045*1.12</f>
        <v>196582.40000000002</v>
      </c>
      <c r="X2045" s="6"/>
      <c r="Y2045" s="6">
        <v>2016</v>
      </c>
      <c r="Z2045" s="42"/>
    </row>
    <row r="2046" spans="1:26" ht="76.5" x14ac:dyDescent="0.2">
      <c r="A2046" s="6" t="s">
        <v>8401</v>
      </c>
      <c r="B2046" s="5" t="s">
        <v>32</v>
      </c>
      <c r="C2046" s="5" t="s">
        <v>8402</v>
      </c>
      <c r="D2046" s="5" t="s">
        <v>8403</v>
      </c>
      <c r="E2046" s="5" t="s">
        <v>8404</v>
      </c>
      <c r="F2046" s="5" t="s">
        <v>8405</v>
      </c>
      <c r="G2046" s="5" t="s">
        <v>8406</v>
      </c>
      <c r="H2046" s="5" t="s">
        <v>8407</v>
      </c>
      <c r="I2046" s="6" t="s">
        <v>47</v>
      </c>
      <c r="J2046" s="6">
        <v>0</v>
      </c>
      <c r="K2046" s="6">
        <v>430000000</v>
      </c>
      <c r="L2046" s="5" t="s">
        <v>40</v>
      </c>
      <c r="M2046" s="6" t="s">
        <v>94</v>
      </c>
      <c r="N2046" s="6" t="s">
        <v>42</v>
      </c>
      <c r="O2046" s="6" t="s">
        <v>43</v>
      </c>
      <c r="P2046" s="6" t="s">
        <v>303</v>
      </c>
      <c r="Q2046" s="6" t="s">
        <v>51</v>
      </c>
      <c r="R2046" s="6" t="s">
        <v>96</v>
      </c>
      <c r="S2046" s="6" t="s">
        <v>97</v>
      </c>
      <c r="T2046" s="41">
        <v>1</v>
      </c>
      <c r="U2046" s="41">
        <v>1935000</v>
      </c>
      <c r="V2046" s="41"/>
      <c r="W2046" s="41"/>
      <c r="X2046" s="6"/>
      <c r="Y2046" s="6">
        <v>2016</v>
      </c>
      <c r="Z2046" s="6"/>
    </row>
    <row r="2047" spans="1:26" ht="76.5" x14ac:dyDescent="0.2">
      <c r="A2047" s="6" t="s">
        <v>8408</v>
      </c>
      <c r="B2047" s="5" t="s">
        <v>32</v>
      </c>
      <c r="C2047" s="5" t="s">
        <v>8402</v>
      </c>
      <c r="D2047" s="5" t="s">
        <v>8403</v>
      </c>
      <c r="E2047" s="5" t="s">
        <v>8404</v>
      </c>
      <c r="F2047" s="5" t="s">
        <v>8405</v>
      </c>
      <c r="G2047" s="5" t="s">
        <v>8406</v>
      </c>
      <c r="H2047" s="5" t="s">
        <v>8407</v>
      </c>
      <c r="I2047" s="6" t="s">
        <v>47</v>
      </c>
      <c r="J2047" s="6">
        <v>0</v>
      </c>
      <c r="K2047" s="6">
        <v>430000000</v>
      </c>
      <c r="L2047" s="5" t="s">
        <v>40</v>
      </c>
      <c r="M2047" s="6" t="s">
        <v>685</v>
      </c>
      <c r="N2047" s="6" t="s">
        <v>42</v>
      </c>
      <c r="O2047" s="6" t="s">
        <v>43</v>
      </c>
      <c r="P2047" s="6" t="s">
        <v>303</v>
      </c>
      <c r="Q2047" s="6" t="s">
        <v>51</v>
      </c>
      <c r="R2047" s="6" t="s">
        <v>96</v>
      </c>
      <c r="S2047" s="6" t="s">
        <v>97</v>
      </c>
      <c r="T2047" s="41">
        <v>1</v>
      </c>
      <c r="U2047" s="41">
        <v>1935000</v>
      </c>
      <c r="V2047" s="41">
        <f>T2047*U2047</f>
        <v>1935000</v>
      </c>
      <c r="W2047" s="41">
        <f>V2047*1.12</f>
        <v>2167200</v>
      </c>
      <c r="X2047" s="6"/>
      <c r="Y2047" s="6">
        <v>2016</v>
      </c>
      <c r="Z2047" s="6" t="s">
        <v>686</v>
      </c>
    </row>
    <row r="2048" spans="1:26" ht="51" x14ac:dyDescent="0.2">
      <c r="A2048" s="6" t="s">
        <v>8409</v>
      </c>
      <c r="B2048" s="5" t="s">
        <v>32</v>
      </c>
      <c r="C2048" s="5" t="s">
        <v>8410</v>
      </c>
      <c r="D2048" s="5" t="s">
        <v>8411</v>
      </c>
      <c r="E2048" s="5" t="s">
        <v>8412</v>
      </c>
      <c r="F2048" s="5" t="s">
        <v>8413</v>
      </c>
      <c r="G2048" s="5" t="s">
        <v>8414</v>
      </c>
      <c r="H2048" s="5" t="s">
        <v>8415</v>
      </c>
      <c r="I2048" s="6" t="s">
        <v>47</v>
      </c>
      <c r="J2048" s="6">
        <v>0</v>
      </c>
      <c r="K2048" s="6">
        <v>430000000</v>
      </c>
      <c r="L2048" s="5" t="s">
        <v>40</v>
      </c>
      <c r="M2048" s="6" t="s">
        <v>94</v>
      </c>
      <c r="N2048" s="6" t="s">
        <v>42</v>
      </c>
      <c r="O2048" s="6" t="s">
        <v>43</v>
      </c>
      <c r="P2048" s="6" t="s">
        <v>84</v>
      </c>
      <c r="Q2048" s="6" t="s">
        <v>51</v>
      </c>
      <c r="R2048" s="6" t="s">
        <v>96</v>
      </c>
      <c r="S2048" s="6" t="s">
        <v>97</v>
      </c>
      <c r="T2048" s="41">
        <v>2</v>
      </c>
      <c r="U2048" s="41">
        <v>144000</v>
      </c>
      <c r="V2048" s="41">
        <f>T2048*U2048</f>
        <v>288000</v>
      </c>
      <c r="W2048" s="41">
        <f>V2048*1.12</f>
        <v>322560.00000000006</v>
      </c>
      <c r="X2048" s="6"/>
      <c r="Y2048" s="6">
        <v>2016</v>
      </c>
      <c r="Z2048" s="42"/>
    </row>
    <row r="2049" spans="1:26" ht="51" x14ac:dyDescent="0.2">
      <c r="A2049" s="6" t="s">
        <v>8416</v>
      </c>
      <c r="B2049" s="5" t="s">
        <v>32</v>
      </c>
      <c r="C2049" s="5" t="s">
        <v>8410</v>
      </c>
      <c r="D2049" s="5" t="s">
        <v>8411</v>
      </c>
      <c r="E2049" s="5" t="s">
        <v>8417</v>
      </c>
      <c r="F2049" s="5" t="s">
        <v>8413</v>
      </c>
      <c r="G2049" s="5" t="s">
        <v>8418</v>
      </c>
      <c r="H2049" s="5" t="s">
        <v>8419</v>
      </c>
      <c r="I2049" s="6" t="s">
        <v>47</v>
      </c>
      <c r="J2049" s="6">
        <v>0</v>
      </c>
      <c r="K2049" s="6">
        <v>430000000</v>
      </c>
      <c r="L2049" s="5" t="s">
        <v>40</v>
      </c>
      <c r="M2049" s="6" t="s">
        <v>94</v>
      </c>
      <c r="N2049" s="6" t="s">
        <v>42</v>
      </c>
      <c r="O2049" s="6" t="s">
        <v>43</v>
      </c>
      <c r="P2049" s="6" t="s">
        <v>84</v>
      </c>
      <c r="Q2049" s="6" t="s">
        <v>51</v>
      </c>
      <c r="R2049" s="6" t="s">
        <v>96</v>
      </c>
      <c r="S2049" s="6" t="s">
        <v>97</v>
      </c>
      <c r="T2049" s="41">
        <v>12</v>
      </c>
      <c r="U2049" s="41">
        <v>118000</v>
      </c>
      <c r="V2049" s="41">
        <f>T2049*U2049</f>
        <v>1416000</v>
      </c>
      <c r="W2049" s="41">
        <f>V2049*1.12</f>
        <v>1585920.0000000002</v>
      </c>
      <c r="X2049" s="6"/>
      <c r="Y2049" s="6">
        <v>2016</v>
      </c>
      <c r="Z2049" s="42"/>
    </row>
    <row r="2050" spans="1:26" ht="76.5" x14ac:dyDescent="0.2">
      <c r="A2050" s="6" t="s">
        <v>8420</v>
      </c>
      <c r="B2050" s="5" t="s">
        <v>32</v>
      </c>
      <c r="C2050" s="5" t="s">
        <v>8421</v>
      </c>
      <c r="D2050" s="5" t="s">
        <v>8422</v>
      </c>
      <c r="E2050" s="5" t="s">
        <v>8423</v>
      </c>
      <c r="F2050" s="5" t="s">
        <v>8424</v>
      </c>
      <c r="G2050" s="5" t="s">
        <v>8425</v>
      </c>
      <c r="H2050" s="5" t="s">
        <v>8426</v>
      </c>
      <c r="I2050" s="6" t="s">
        <v>47</v>
      </c>
      <c r="J2050" s="6">
        <v>0</v>
      </c>
      <c r="K2050" s="6">
        <v>430000000</v>
      </c>
      <c r="L2050" s="5" t="s">
        <v>40</v>
      </c>
      <c r="M2050" s="6" t="s">
        <v>94</v>
      </c>
      <c r="N2050" s="6" t="s">
        <v>42</v>
      </c>
      <c r="O2050" s="6" t="s">
        <v>43</v>
      </c>
      <c r="P2050" s="6" t="s">
        <v>84</v>
      </c>
      <c r="Q2050" s="6" t="s">
        <v>51</v>
      </c>
      <c r="R2050" s="6" t="s">
        <v>96</v>
      </c>
      <c r="S2050" s="6" t="s">
        <v>97</v>
      </c>
      <c r="T2050" s="41">
        <v>1</v>
      </c>
      <c r="U2050" s="41">
        <v>370000</v>
      </c>
      <c r="V2050" s="41"/>
      <c r="W2050" s="41"/>
      <c r="X2050" s="6"/>
      <c r="Y2050" s="6">
        <v>2016</v>
      </c>
      <c r="Z2050" s="6"/>
    </row>
    <row r="2051" spans="1:26" ht="76.5" x14ac:dyDescent="0.2">
      <c r="A2051" s="6" t="s">
        <v>8427</v>
      </c>
      <c r="B2051" s="5" t="s">
        <v>32</v>
      </c>
      <c r="C2051" s="5" t="s">
        <v>8421</v>
      </c>
      <c r="D2051" s="5" t="s">
        <v>8422</v>
      </c>
      <c r="E2051" s="5" t="s">
        <v>8423</v>
      </c>
      <c r="F2051" s="5" t="s">
        <v>8424</v>
      </c>
      <c r="G2051" s="5" t="s">
        <v>8425</v>
      </c>
      <c r="H2051" s="5" t="s">
        <v>8426</v>
      </c>
      <c r="I2051" s="6" t="s">
        <v>47</v>
      </c>
      <c r="J2051" s="6">
        <v>0</v>
      </c>
      <c r="K2051" s="6">
        <v>430000000</v>
      </c>
      <c r="L2051" s="5" t="s">
        <v>40</v>
      </c>
      <c r="M2051" s="6" t="s">
        <v>685</v>
      </c>
      <c r="N2051" s="6" t="s">
        <v>42</v>
      </c>
      <c r="O2051" s="6" t="s">
        <v>43</v>
      </c>
      <c r="P2051" s="6" t="s">
        <v>84</v>
      </c>
      <c r="Q2051" s="6" t="s">
        <v>51</v>
      </c>
      <c r="R2051" s="6" t="s">
        <v>96</v>
      </c>
      <c r="S2051" s="6" t="s">
        <v>97</v>
      </c>
      <c r="T2051" s="41">
        <v>1</v>
      </c>
      <c r="U2051" s="41">
        <v>370000</v>
      </c>
      <c r="V2051" s="41">
        <f>T2051*U2051</f>
        <v>370000</v>
      </c>
      <c r="W2051" s="41">
        <f>V2051*1.12</f>
        <v>414400.00000000006</v>
      </c>
      <c r="X2051" s="6"/>
      <c r="Y2051" s="6">
        <v>2016</v>
      </c>
      <c r="Z2051" s="6" t="s">
        <v>686</v>
      </c>
    </row>
    <row r="2052" spans="1:26" ht="51" x14ac:dyDescent="0.2">
      <c r="A2052" s="6" t="s">
        <v>8428</v>
      </c>
      <c r="B2052" s="5" t="s">
        <v>32</v>
      </c>
      <c r="C2052" s="5" t="s">
        <v>8429</v>
      </c>
      <c r="D2052" s="5" t="s">
        <v>1150</v>
      </c>
      <c r="E2052" s="5" t="s">
        <v>8430</v>
      </c>
      <c r="F2052" s="5" t="s">
        <v>8431</v>
      </c>
      <c r="G2052" s="5" t="s">
        <v>8432</v>
      </c>
      <c r="H2052" s="5" t="s">
        <v>8433</v>
      </c>
      <c r="I2052" s="6" t="s">
        <v>47</v>
      </c>
      <c r="J2052" s="6">
        <v>0</v>
      </c>
      <c r="K2052" s="6">
        <v>430000000</v>
      </c>
      <c r="L2052" s="5" t="s">
        <v>40</v>
      </c>
      <c r="M2052" s="6" t="s">
        <v>94</v>
      </c>
      <c r="N2052" s="6" t="s">
        <v>42</v>
      </c>
      <c r="O2052" s="6" t="s">
        <v>43</v>
      </c>
      <c r="P2052" s="6" t="s">
        <v>84</v>
      </c>
      <c r="Q2052" s="6" t="s">
        <v>51</v>
      </c>
      <c r="R2052" s="6">
        <v>736</v>
      </c>
      <c r="S2052" s="6" t="s">
        <v>213</v>
      </c>
      <c r="T2052" s="41">
        <v>1</v>
      </c>
      <c r="U2052" s="41">
        <v>125000</v>
      </c>
      <c r="V2052" s="41">
        <f>T2052*U2052</f>
        <v>125000</v>
      </c>
      <c r="W2052" s="41">
        <f>V2052*1.12</f>
        <v>140000</v>
      </c>
      <c r="X2052" s="6"/>
      <c r="Y2052" s="6">
        <v>2016</v>
      </c>
      <c r="Z2052" s="42"/>
    </row>
    <row r="2053" spans="1:26" ht="51" x14ac:dyDescent="0.2">
      <c r="A2053" s="6" t="s">
        <v>8434</v>
      </c>
      <c r="B2053" s="5" t="s">
        <v>32</v>
      </c>
      <c r="C2053" s="5" t="s">
        <v>8435</v>
      </c>
      <c r="D2053" s="5" t="s">
        <v>8436</v>
      </c>
      <c r="E2053" s="5" t="s">
        <v>8437</v>
      </c>
      <c r="F2053" s="5" t="s">
        <v>8438</v>
      </c>
      <c r="G2053" s="5" t="s">
        <v>8439</v>
      </c>
      <c r="H2053" s="5" t="s">
        <v>8440</v>
      </c>
      <c r="I2053" s="6" t="s">
        <v>47</v>
      </c>
      <c r="J2053" s="6">
        <v>0</v>
      </c>
      <c r="K2053" s="6">
        <v>430000000</v>
      </c>
      <c r="L2053" s="5" t="s">
        <v>40</v>
      </c>
      <c r="M2053" s="6" t="s">
        <v>94</v>
      </c>
      <c r="N2053" s="6" t="s">
        <v>42</v>
      </c>
      <c r="O2053" s="6" t="s">
        <v>43</v>
      </c>
      <c r="P2053" s="6" t="s">
        <v>84</v>
      </c>
      <c r="Q2053" s="6" t="s">
        <v>51</v>
      </c>
      <c r="R2053" s="6" t="s">
        <v>96</v>
      </c>
      <c r="S2053" s="6" t="s">
        <v>97</v>
      </c>
      <c r="T2053" s="41">
        <v>4</v>
      </c>
      <c r="U2053" s="41">
        <v>10190</v>
      </c>
      <c r="V2053" s="41">
        <f>T2053*U2053</f>
        <v>40760</v>
      </c>
      <c r="W2053" s="41">
        <f>V2053*1.12</f>
        <v>45651.200000000004</v>
      </c>
      <c r="X2053" s="6"/>
      <c r="Y2053" s="6">
        <v>2016</v>
      </c>
      <c r="Z2053" s="42"/>
    </row>
    <row r="2054" spans="1:26" ht="51" x14ac:dyDescent="0.2">
      <c r="A2054" s="6" t="s">
        <v>8441</v>
      </c>
      <c r="B2054" s="5" t="s">
        <v>32</v>
      </c>
      <c r="C2054" s="5" t="s">
        <v>8442</v>
      </c>
      <c r="D2054" s="5" t="s">
        <v>8436</v>
      </c>
      <c r="E2054" s="5" t="s">
        <v>8443</v>
      </c>
      <c r="F2054" s="5" t="s">
        <v>2766</v>
      </c>
      <c r="G2054" s="5" t="s">
        <v>8444</v>
      </c>
      <c r="H2054" s="5" t="s">
        <v>8445</v>
      </c>
      <c r="I2054" s="6" t="s">
        <v>47</v>
      </c>
      <c r="J2054" s="6">
        <v>0</v>
      </c>
      <c r="K2054" s="6">
        <v>430000000</v>
      </c>
      <c r="L2054" s="5" t="s">
        <v>40</v>
      </c>
      <c r="M2054" s="6" t="s">
        <v>94</v>
      </c>
      <c r="N2054" s="6" t="s">
        <v>42</v>
      </c>
      <c r="O2054" s="6" t="s">
        <v>43</v>
      </c>
      <c r="P2054" s="6" t="s">
        <v>84</v>
      </c>
      <c r="Q2054" s="6" t="s">
        <v>51</v>
      </c>
      <c r="R2054" s="6" t="s">
        <v>96</v>
      </c>
      <c r="S2054" s="6" t="s">
        <v>97</v>
      </c>
      <c r="T2054" s="41">
        <v>2</v>
      </c>
      <c r="U2054" s="41">
        <v>65600</v>
      </c>
      <c r="V2054" s="41">
        <f>T2054*U2054</f>
        <v>131200</v>
      </c>
      <c r="W2054" s="41">
        <f>V2054*1.12</f>
        <v>146944</v>
      </c>
      <c r="X2054" s="6"/>
      <c r="Y2054" s="6">
        <v>2016</v>
      </c>
      <c r="Z2054" s="42"/>
    </row>
    <row r="2055" spans="1:26" ht="89.25" x14ac:dyDescent="0.2">
      <c r="A2055" s="6" t="s">
        <v>8446</v>
      </c>
      <c r="B2055" s="5" t="s">
        <v>32</v>
      </c>
      <c r="C2055" s="5" t="s">
        <v>8447</v>
      </c>
      <c r="D2055" s="5" t="s">
        <v>6555</v>
      </c>
      <c r="E2055" s="5" t="s">
        <v>8448</v>
      </c>
      <c r="F2055" s="5" t="s">
        <v>8449</v>
      </c>
      <c r="G2055" s="5" t="s">
        <v>8450</v>
      </c>
      <c r="H2055" s="5" t="s">
        <v>8451</v>
      </c>
      <c r="I2055" s="6" t="s">
        <v>47</v>
      </c>
      <c r="J2055" s="6">
        <v>0</v>
      </c>
      <c r="K2055" s="6">
        <v>430000000</v>
      </c>
      <c r="L2055" s="5" t="s">
        <v>40</v>
      </c>
      <c r="M2055" s="6" t="s">
        <v>94</v>
      </c>
      <c r="N2055" s="6" t="s">
        <v>42</v>
      </c>
      <c r="O2055" s="6" t="s">
        <v>43</v>
      </c>
      <c r="P2055" s="6" t="s">
        <v>84</v>
      </c>
      <c r="Q2055" s="6" t="s">
        <v>51</v>
      </c>
      <c r="R2055" s="6" t="s">
        <v>96</v>
      </c>
      <c r="S2055" s="6" t="s">
        <v>97</v>
      </c>
      <c r="T2055" s="41">
        <v>1</v>
      </c>
      <c r="U2055" s="41">
        <v>2540000</v>
      </c>
      <c r="V2055" s="41"/>
      <c r="W2055" s="41"/>
      <c r="X2055" s="6"/>
      <c r="Y2055" s="6">
        <v>2016</v>
      </c>
      <c r="Z2055" s="6"/>
    </row>
    <row r="2056" spans="1:26" ht="89.25" x14ac:dyDescent="0.2">
      <c r="A2056" s="6" t="s">
        <v>8452</v>
      </c>
      <c r="B2056" s="5" t="s">
        <v>32</v>
      </c>
      <c r="C2056" s="5" t="s">
        <v>8447</v>
      </c>
      <c r="D2056" s="5" t="s">
        <v>6555</v>
      </c>
      <c r="E2056" s="5" t="s">
        <v>8448</v>
      </c>
      <c r="F2056" s="5" t="s">
        <v>8449</v>
      </c>
      <c r="G2056" s="5" t="s">
        <v>8450</v>
      </c>
      <c r="H2056" s="5" t="s">
        <v>8451</v>
      </c>
      <c r="I2056" s="6" t="s">
        <v>47</v>
      </c>
      <c r="J2056" s="6">
        <v>0</v>
      </c>
      <c r="K2056" s="6">
        <v>430000000</v>
      </c>
      <c r="L2056" s="5" t="s">
        <v>40</v>
      </c>
      <c r="M2056" s="6" t="s">
        <v>685</v>
      </c>
      <c r="N2056" s="6" t="s">
        <v>42</v>
      </c>
      <c r="O2056" s="6" t="s">
        <v>43</v>
      </c>
      <c r="P2056" s="6" t="s">
        <v>84</v>
      </c>
      <c r="Q2056" s="6" t="s">
        <v>51</v>
      </c>
      <c r="R2056" s="6" t="s">
        <v>96</v>
      </c>
      <c r="S2056" s="6" t="s">
        <v>97</v>
      </c>
      <c r="T2056" s="41">
        <v>1</v>
      </c>
      <c r="U2056" s="41">
        <v>2540000</v>
      </c>
      <c r="V2056" s="41">
        <f>T2056*U2056</f>
        <v>2540000</v>
      </c>
      <c r="W2056" s="41">
        <f>V2056*1.12</f>
        <v>2844800.0000000005</v>
      </c>
      <c r="X2056" s="6"/>
      <c r="Y2056" s="6">
        <v>2016</v>
      </c>
      <c r="Z2056" s="6" t="s">
        <v>686</v>
      </c>
    </row>
    <row r="2057" spans="1:26" ht="140.25" x14ac:dyDescent="0.2">
      <c r="A2057" s="6" t="s">
        <v>8453</v>
      </c>
      <c r="B2057" s="5" t="s">
        <v>32</v>
      </c>
      <c r="C2057" s="5" t="s">
        <v>1264</v>
      </c>
      <c r="D2057" s="5" t="s">
        <v>1265</v>
      </c>
      <c r="E2057" s="5" t="s">
        <v>8454</v>
      </c>
      <c r="F2057" s="5" t="s">
        <v>1267</v>
      </c>
      <c r="G2057" s="5" t="s">
        <v>8455</v>
      </c>
      <c r="H2057" s="5" t="s">
        <v>8456</v>
      </c>
      <c r="I2057" s="6" t="s">
        <v>47</v>
      </c>
      <c r="J2057" s="6">
        <v>0</v>
      </c>
      <c r="K2057" s="6">
        <v>430000000</v>
      </c>
      <c r="L2057" s="5" t="s">
        <v>40</v>
      </c>
      <c r="M2057" s="6" t="s">
        <v>94</v>
      </c>
      <c r="N2057" s="6" t="s">
        <v>42</v>
      </c>
      <c r="O2057" s="6" t="s">
        <v>43</v>
      </c>
      <c r="P2057" s="6" t="s">
        <v>84</v>
      </c>
      <c r="Q2057" s="6" t="s">
        <v>51</v>
      </c>
      <c r="R2057" s="6" t="s">
        <v>96</v>
      </c>
      <c r="S2057" s="6" t="s">
        <v>97</v>
      </c>
      <c r="T2057" s="41">
        <v>1</v>
      </c>
      <c r="U2057" s="41">
        <v>510000</v>
      </c>
      <c r="V2057" s="41">
        <f>T2057*U2057</f>
        <v>510000</v>
      </c>
      <c r="W2057" s="41">
        <f>V2057*1.12</f>
        <v>571200</v>
      </c>
      <c r="X2057" s="6"/>
      <c r="Y2057" s="6">
        <v>2016</v>
      </c>
      <c r="Z2057" s="42"/>
    </row>
    <row r="2058" spans="1:26" ht="51" x14ac:dyDescent="0.2">
      <c r="A2058" s="6" t="s">
        <v>8457</v>
      </c>
      <c r="B2058" s="5" t="s">
        <v>32</v>
      </c>
      <c r="C2058" s="5" t="s">
        <v>8458</v>
      </c>
      <c r="D2058" s="5" t="s">
        <v>8459</v>
      </c>
      <c r="E2058" s="5" t="s">
        <v>8460</v>
      </c>
      <c r="F2058" s="5" t="s">
        <v>8461</v>
      </c>
      <c r="G2058" s="5" t="s">
        <v>8462</v>
      </c>
      <c r="H2058" s="5" t="s">
        <v>8463</v>
      </c>
      <c r="I2058" s="6" t="s">
        <v>47</v>
      </c>
      <c r="J2058" s="6">
        <v>0</v>
      </c>
      <c r="K2058" s="6">
        <v>430000000</v>
      </c>
      <c r="L2058" s="5" t="s">
        <v>40</v>
      </c>
      <c r="M2058" s="6" t="s">
        <v>94</v>
      </c>
      <c r="N2058" s="6" t="s">
        <v>42</v>
      </c>
      <c r="O2058" s="6" t="s">
        <v>43</v>
      </c>
      <c r="P2058" s="6" t="s">
        <v>84</v>
      </c>
      <c r="Q2058" s="6" t="s">
        <v>51</v>
      </c>
      <c r="R2058" s="6" t="s">
        <v>96</v>
      </c>
      <c r="S2058" s="6" t="s">
        <v>97</v>
      </c>
      <c r="T2058" s="41">
        <v>2</v>
      </c>
      <c r="U2058" s="41">
        <v>101000</v>
      </c>
      <c r="V2058" s="41">
        <f>T2058*U2058</f>
        <v>202000</v>
      </c>
      <c r="W2058" s="41">
        <f>V2058*1.12</f>
        <v>226240.00000000003</v>
      </c>
      <c r="X2058" s="6"/>
      <c r="Y2058" s="6">
        <v>2016</v>
      </c>
      <c r="Z2058" s="42"/>
    </row>
    <row r="2059" spans="1:26" ht="63.75" x14ac:dyDescent="0.2">
      <c r="A2059" s="6" t="s">
        <v>8464</v>
      </c>
      <c r="B2059" s="5" t="s">
        <v>32</v>
      </c>
      <c r="C2059" s="5" t="s">
        <v>8465</v>
      </c>
      <c r="D2059" s="5" t="s">
        <v>8466</v>
      </c>
      <c r="E2059" s="5" t="s">
        <v>8467</v>
      </c>
      <c r="F2059" s="5" t="s">
        <v>8468</v>
      </c>
      <c r="G2059" s="5" t="s">
        <v>8469</v>
      </c>
      <c r="H2059" s="5" t="s">
        <v>8470</v>
      </c>
      <c r="I2059" s="6" t="s">
        <v>47</v>
      </c>
      <c r="J2059" s="6">
        <v>0</v>
      </c>
      <c r="K2059" s="6">
        <v>430000000</v>
      </c>
      <c r="L2059" s="5" t="s">
        <v>40</v>
      </c>
      <c r="M2059" s="6" t="s">
        <v>94</v>
      </c>
      <c r="N2059" s="6" t="s">
        <v>42</v>
      </c>
      <c r="O2059" s="6" t="s">
        <v>43</v>
      </c>
      <c r="P2059" s="6" t="s">
        <v>84</v>
      </c>
      <c r="Q2059" s="6" t="s">
        <v>51</v>
      </c>
      <c r="R2059" s="6" t="s">
        <v>96</v>
      </c>
      <c r="S2059" s="6" t="s">
        <v>97</v>
      </c>
      <c r="T2059" s="41">
        <v>2</v>
      </c>
      <c r="U2059" s="41">
        <v>132000</v>
      </c>
      <c r="V2059" s="41">
        <f>T2059*U2059</f>
        <v>264000</v>
      </c>
      <c r="W2059" s="41">
        <f>V2059*1.12</f>
        <v>295680</v>
      </c>
      <c r="X2059" s="6"/>
      <c r="Y2059" s="6">
        <v>2016</v>
      </c>
      <c r="Z2059" s="42"/>
    </row>
    <row r="2060" spans="1:26" ht="51" x14ac:dyDescent="0.2">
      <c r="A2060" s="6" t="s">
        <v>8471</v>
      </c>
      <c r="B2060" s="5" t="s">
        <v>32</v>
      </c>
      <c r="C2060" s="5" t="s">
        <v>8472</v>
      </c>
      <c r="D2060" s="5" t="s">
        <v>8473</v>
      </c>
      <c r="E2060" s="5" t="s">
        <v>8474</v>
      </c>
      <c r="F2060" s="5" t="s">
        <v>8475</v>
      </c>
      <c r="G2060" s="5" t="s">
        <v>8476</v>
      </c>
      <c r="H2060" s="5" t="s">
        <v>8477</v>
      </c>
      <c r="I2060" s="6" t="s">
        <v>47</v>
      </c>
      <c r="J2060" s="6">
        <v>0</v>
      </c>
      <c r="K2060" s="6">
        <v>430000000</v>
      </c>
      <c r="L2060" s="5" t="s">
        <v>40</v>
      </c>
      <c r="M2060" s="6" t="s">
        <v>94</v>
      </c>
      <c r="N2060" s="6" t="s">
        <v>42</v>
      </c>
      <c r="O2060" s="6" t="s">
        <v>43</v>
      </c>
      <c r="P2060" s="6" t="s">
        <v>84</v>
      </c>
      <c r="Q2060" s="6" t="s">
        <v>51</v>
      </c>
      <c r="R2060" s="6" t="s">
        <v>96</v>
      </c>
      <c r="S2060" s="6" t="s">
        <v>97</v>
      </c>
      <c r="T2060" s="41">
        <v>2</v>
      </c>
      <c r="U2060" s="41">
        <v>85000</v>
      </c>
      <c r="V2060" s="41">
        <f>T2060*U2060</f>
        <v>170000</v>
      </c>
      <c r="W2060" s="41">
        <f>V2060*1.12</f>
        <v>190400.00000000003</v>
      </c>
      <c r="X2060" s="6"/>
      <c r="Y2060" s="6">
        <v>2016</v>
      </c>
      <c r="Z2060" s="42"/>
    </row>
    <row r="2061" spans="1:26" ht="51" x14ac:dyDescent="0.2">
      <c r="A2061" s="6" t="s">
        <v>8478</v>
      </c>
      <c r="B2061" s="5" t="s">
        <v>32</v>
      </c>
      <c r="C2061" s="5" t="s">
        <v>8479</v>
      </c>
      <c r="D2061" s="5" t="s">
        <v>8480</v>
      </c>
      <c r="E2061" s="5" t="s">
        <v>8481</v>
      </c>
      <c r="F2061" s="5" t="s">
        <v>8482</v>
      </c>
      <c r="G2061" s="5" t="s">
        <v>8483</v>
      </c>
      <c r="H2061" s="5" t="s">
        <v>8484</v>
      </c>
      <c r="I2061" s="6" t="s">
        <v>60</v>
      </c>
      <c r="J2061" s="6">
        <v>0</v>
      </c>
      <c r="K2061" s="6">
        <v>430000000</v>
      </c>
      <c r="L2061" s="5" t="s">
        <v>40</v>
      </c>
      <c r="M2061" s="6" t="s">
        <v>94</v>
      </c>
      <c r="N2061" s="6" t="s">
        <v>42</v>
      </c>
      <c r="O2061" s="6" t="s">
        <v>43</v>
      </c>
      <c r="P2061" s="6" t="s">
        <v>84</v>
      </c>
      <c r="Q2061" s="6" t="s">
        <v>51</v>
      </c>
      <c r="R2061" s="6" t="s">
        <v>96</v>
      </c>
      <c r="S2061" s="6" t="s">
        <v>97</v>
      </c>
      <c r="T2061" s="41">
        <v>2</v>
      </c>
      <c r="U2061" s="41">
        <v>93000</v>
      </c>
      <c r="V2061" s="41"/>
      <c r="W2061" s="41"/>
      <c r="X2061" s="6"/>
      <c r="Y2061" s="6">
        <v>2016</v>
      </c>
      <c r="Z2061" s="6"/>
    </row>
    <row r="2062" spans="1:26" ht="51" x14ac:dyDescent="0.2">
      <c r="A2062" s="6" t="s">
        <v>8485</v>
      </c>
      <c r="B2062" s="5" t="s">
        <v>32</v>
      </c>
      <c r="C2062" s="5" t="s">
        <v>8479</v>
      </c>
      <c r="D2062" s="5" t="s">
        <v>8480</v>
      </c>
      <c r="E2062" s="5" t="s">
        <v>8481</v>
      </c>
      <c r="F2062" s="5" t="s">
        <v>8482</v>
      </c>
      <c r="G2062" s="5" t="s">
        <v>8483</v>
      </c>
      <c r="H2062" s="5" t="s">
        <v>8484</v>
      </c>
      <c r="I2062" s="6" t="s">
        <v>60</v>
      </c>
      <c r="J2062" s="6">
        <v>0</v>
      </c>
      <c r="K2062" s="6">
        <v>430000000</v>
      </c>
      <c r="L2062" s="5" t="s">
        <v>40</v>
      </c>
      <c r="M2062" s="6" t="s">
        <v>685</v>
      </c>
      <c r="N2062" s="6" t="s">
        <v>42</v>
      </c>
      <c r="O2062" s="6" t="s">
        <v>43</v>
      </c>
      <c r="P2062" s="6" t="s">
        <v>84</v>
      </c>
      <c r="Q2062" s="6" t="s">
        <v>51</v>
      </c>
      <c r="R2062" s="6" t="s">
        <v>96</v>
      </c>
      <c r="S2062" s="6" t="s">
        <v>97</v>
      </c>
      <c r="T2062" s="41">
        <v>2</v>
      </c>
      <c r="U2062" s="41">
        <v>93000</v>
      </c>
      <c r="V2062" s="41">
        <f>T2062*U2062</f>
        <v>186000</v>
      </c>
      <c r="W2062" s="41">
        <f>V2062*1.12</f>
        <v>208320.00000000003</v>
      </c>
      <c r="X2062" s="6"/>
      <c r="Y2062" s="6">
        <v>2016</v>
      </c>
      <c r="Z2062" s="6" t="s">
        <v>686</v>
      </c>
    </row>
    <row r="2063" spans="1:26" ht="51" x14ac:dyDescent="0.2">
      <c r="A2063" s="6" t="s">
        <v>8486</v>
      </c>
      <c r="B2063" s="5" t="s">
        <v>32</v>
      </c>
      <c r="C2063" s="5" t="s">
        <v>6470</v>
      </c>
      <c r="D2063" s="5" t="s">
        <v>6471</v>
      </c>
      <c r="E2063" s="5" t="s">
        <v>8487</v>
      </c>
      <c r="F2063" s="5" t="s">
        <v>6473</v>
      </c>
      <c r="G2063" s="5" t="s">
        <v>8488</v>
      </c>
      <c r="H2063" s="5" t="s">
        <v>8489</v>
      </c>
      <c r="I2063" s="6" t="s">
        <v>60</v>
      </c>
      <c r="J2063" s="6">
        <v>0</v>
      </c>
      <c r="K2063" s="6">
        <v>430000000</v>
      </c>
      <c r="L2063" s="5" t="s">
        <v>40</v>
      </c>
      <c r="M2063" s="6" t="s">
        <v>94</v>
      </c>
      <c r="N2063" s="6" t="s">
        <v>42</v>
      </c>
      <c r="O2063" s="6" t="s">
        <v>43</v>
      </c>
      <c r="P2063" s="6" t="s">
        <v>84</v>
      </c>
      <c r="Q2063" s="6" t="s">
        <v>51</v>
      </c>
      <c r="R2063" s="6" t="s">
        <v>96</v>
      </c>
      <c r="S2063" s="6" t="s">
        <v>97</v>
      </c>
      <c r="T2063" s="41">
        <v>2</v>
      </c>
      <c r="U2063" s="41">
        <v>20000</v>
      </c>
      <c r="V2063" s="41"/>
      <c r="W2063" s="41"/>
      <c r="X2063" s="6"/>
      <c r="Y2063" s="6">
        <v>2016</v>
      </c>
      <c r="Z2063" s="6"/>
    </row>
    <row r="2064" spans="1:26" ht="51" x14ac:dyDescent="0.2">
      <c r="A2064" s="6" t="s">
        <v>8490</v>
      </c>
      <c r="B2064" s="5" t="s">
        <v>32</v>
      </c>
      <c r="C2064" s="5" t="s">
        <v>6470</v>
      </c>
      <c r="D2064" s="5" t="s">
        <v>6471</v>
      </c>
      <c r="E2064" s="5" t="s">
        <v>8487</v>
      </c>
      <c r="F2064" s="5" t="s">
        <v>6473</v>
      </c>
      <c r="G2064" s="5" t="s">
        <v>8488</v>
      </c>
      <c r="H2064" s="5" t="s">
        <v>8489</v>
      </c>
      <c r="I2064" s="6" t="s">
        <v>60</v>
      </c>
      <c r="J2064" s="6">
        <v>0</v>
      </c>
      <c r="K2064" s="6">
        <v>430000000</v>
      </c>
      <c r="L2064" s="5" t="s">
        <v>40</v>
      </c>
      <c r="M2064" s="6" t="s">
        <v>685</v>
      </c>
      <c r="N2064" s="6" t="s">
        <v>42</v>
      </c>
      <c r="O2064" s="6" t="s">
        <v>43</v>
      </c>
      <c r="P2064" s="6" t="s">
        <v>84</v>
      </c>
      <c r="Q2064" s="6" t="s">
        <v>51</v>
      </c>
      <c r="R2064" s="6" t="s">
        <v>96</v>
      </c>
      <c r="S2064" s="6" t="s">
        <v>97</v>
      </c>
      <c r="T2064" s="41">
        <v>2</v>
      </c>
      <c r="U2064" s="41">
        <v>20000</v>
      </c>
      <c r="V2064" s="41">
        <f t="shared" ref="V2064:V2076" si="151">T2064*U2064</f>
        <v>40000</v>
      </c>
      <c r="W2064" s="41">
        <f t="shared" ref="W2064:W2076" si="152">V2064*1.12</f>
        <v>44800.000000000007</v>
      </c>
      <c r="X2064" s="6"/>
      <c r="Y2064" s="6">
        <v>2016</v>
      </c>
      <c r="Z2064" s="6" t="s">
        <v>686</v>
      </c>
    </row>
    <row r="2065" spans="1:26" ht="140.25" x14ac:dyDescent="0.2">
      <c r="A2065" s="6" t="s">
        <v>8491</v>
      </c>
      <c r="B2065" s="5" t="s">
        <v>32</v>
      </c>
      <c r="C2065" s="5" t="s">
        <v>8492</v>
      </c>
      <c r="D2065" s="5" t="s">
        <v>8493</v>
      </c>
      <c r="E2065" s="5" t="s">
        <v>8494</v>
      </c>
      <c r="F2065" s="5" t="s">
        <v>8495</v>
      </c>
      <c r="G2065" s="5" t="s">
        <v>8496</v>
      </c>
      <c r="H2065" s="5" t="s">
        <v>8497</v>
      </c>
      <c r="I2065" s="6" t="s">
        <v>47</v>
      </c>
      <c r="J2065" s="6">
        <v>0</v>
      </c>
      <c r="K2065" s="6">
        <v>430000000</v>
      </c>
      <c r="L2065" s="5" t="s">
        <v>40</v>
      </c>
      <c r="M2065" s="6" t="s">
        <v>94</v>
      </c>
      <c r="N2065" s="6" t="s">
        <v>42</v>
      </c>
      <c r="O2065" s="6" t="s">
        <v>43</v>
      </c>
      <c r="P2065" s="6" t="s">
        <v>84</v>
      </c>
      <c r="Q2065" s="6" t="s">
        <v>51</v>
      </c>
      <c r="R2065" s="6" t="s">
        <v>96</v>
      </c>
      <c r="S2065" s="6" t="s">
        <v>97</v>
      </c>
      <c r="T2065" s="41">
        <v>2</v>
      </c>
      <c r="U2065" s="41">
        <v>75000</v>
      </c>
      <c r="V2065" s="41">
        <f t="shared" si="151"/>
        <v>150000</v>
      </c>
      <c r="W2065" s="41">
        <f t="shared" si="152"/>
        <v>168000.00000000003</v>
      </c>
      <c r="X2065" s="6"/>
      <c r="Y2065" s="6">
        <v>2016</v>
      </c>
      <c r="Z2065" s="42"/>
    </row>
    <row r="2066" spans="1:26" ht="76.5" x14ac:dyDescent="0.2">
      <c r="A2066" s="6" t="s">
        <v>8498</v>
      </c>
      <c r="B2066" s="5" t="s">
        <v>32</v>
      </c>
      <c r="C2066" s="5" t="s">
        <v>8499</v>
      </c>
      <c r="D2066" s="5" t="s">
        <v>4961</v>
      </c>
      <c r="E2066" s="5" t="s">
        <v>8500</v>
      </c>
      <c r="F2066" s="5" t="s">
        <v>4962</v>
      </c>
      <c r="G2066" s="5" t="s">
        <v>8501</v>
      </c>
      <c r="H2066" s="5" t="s">
        <v>8502</v>
      </c>
      <c r="I2066" s="6" t="s">
        <v>47</v>
      </c>
      <c r="J2066" s="6">
        <v>0</v>
      </c>
      <c r="K2066" s="6">
        <v>430000000</v>
      </c>
      <c r="L2066" s="5" t="s">
        <v>40</v>
      </c>
      <c r="M2066" s="6" t="s">
        <v>94</v>
      </c>
      <c r="N2066" s="6" t="s">
        <v>42</v>
      </c>
      <c r="O2066" s="6" t="s">
        <v>43</v>
      </c>
      <c r="P2066" s="6" t="s">
        <v>84</v>
      </c>
      <c r="Q2066" s="6" t="s">
        <v>51</v>
      </c>
      <c r="R2066" s="6" t="s">
        <v>96</v>
      </c>
      <c r="S2066" s="6" t="s">
        <v>97</v>
      </c>
      <c r="T2066" s="41">
        <v>2</v>
      </c>
      <c r="U2066" s="41">
        <v>26000</v>
      </c>
      <c r="V2066" s="41">
        <f t="shared" si="151"/>
        <v>52000</v>
      </c>
      <c r="W2066" s="41">
        <f t="shared" si="152"/>
        <v>58240.000000000007</v>
      </c>
      <c r="X2066" s="6"/>
      <c r="Y2066" s="6">
        <v>2016</v>
      </c>
      <c r="Z2066" s="42"/>
    </row>
    <row r="2067" spans="1:26" ht="114.75" x14ac:dyDescent="0.2">
      <c r="A2067" s="6" t="s">
        <v>8503</v>
      </c>
      <c r="B2067" s="5" t="s">
        <v>32</v>
      </c>
      <c r="C2067" s="5" t="s">
        <v>8504</v>
      </c>
      <c r="D2067" s="5" t="s">
        <v>5058</v>
      </c>
      <c r="E2067" s="5" t="s">
        <v>8505</v>
      </c>
      <c r="F2067" s="5" t="s">
        <v>5060</v>
      </c>
      <c r="G2067" s="5" t="s">
        <v>8506</v>
      </c>
      <c r="H2067" s="5" t="s">
        <v>8507</v>
      </c>
      <c r="I2067" s="6" t="s">
        <v>47</v>
      </c>
      <c r="J2067" s="6">
        <v>0</v>
      </c>
      <c r="K2067" s="6">
        <v>430000000</v>
      </c>
      <c r="L2067" s="5" t="s">
        <v>40</v>
      </c>
      <c r="M2067" s="6" t="s">
        <v>94</v>
      </c>
      <c r="N2067" s="6" t="s">
        <v>42</v>
      </c>
      <c r="O2067" s="6" t="s">
        <v>43</v>
      </c>
      <c r="P2067" s="6" t="s">
        <v>84</v>
      </c>
      <c r="Q2067" s="6" t="s">
        <v>51</v>
      </c>
      <c r="R2067" s="6" t="s">
        <v>96</v>
      </c>
      <c r="S2067" s="6" t="s">
        <v>97</v>
      </c>
      <c r="T2067" s="41">
        <v>2</v>
      </c>
      <c r="U2067" s="41">
        <v>8600</v>
      </c>
      <c r="V2067" s="41">
        <f t="shared" si="151"/>
        <v>17200</v>
      </c>
      <c r="W2067" s="41">
        <f t="shared" si="152"/>
        <v>19264.000000000004</v>
      </c>
      <c r="X2067" s="6"/>
      <c r="Y2067" s="6">
        <v>2016</v>
      </c>
      <c r="Z2067" s="42"/>
    </row>
    <row r="2068" spans="1:26" ht="89.25" x14ac:dyDescent="0.2">
      <c r="A2068" s="6" t="s">
        <v>8508</v>
      </c>
      <c r="B2068" s="5" t="s">
        <v>32</v>
      </c>
      <c r="C2068" s="5" t="s">
        <v>8504</v>
      </c>
      <c r="D2068" s="5" t="s">
        <v>5058</v>
      </c>
      <c r="E2068" s="5" t="s">
        <v>8509</v>
      </c>
      <c r="F2068" s="5" t="s">
        <v>5060</v>
      </c>
      <c r="G2068" s="5" t="s">
        <v>8510</v>
      </c>
      <c r="H2068" s="5" t="s">
        <v>8511</v>
      </c>
      <c r="I2068" s="6" t="s">
        <v>47</v>
      </c>
      <c r="J2068" s="6">
        <v>0</v>
      </c>
      <c r="K2068" s="6">
        <v>430000000</v>
      </c>
      <c r="L2068" s="5" t="s">
        <v>40</v>
      </c>
      <c r="M2068" s="6" t="s">
        <v>94</v>
      </c>
      <c r="N2068" s="6" t="s">
        <v>42</v>
      </c>
      <c r="O2068" s="6" t="s">
        <v>43</v>
      </c>
      <c r="P2068" s="6" t="s">
        <v>84</v>
      </c>
      <c r="Q2068" s="6" t="s">
        <v>51</v>
      </c>
      <c r="R2068" s="6" t="s">
        <v>96</v>
      </c>
      <c r="S2068" s="6" t="s">
        <v>97</v>
      </c>
      <c r="T2068" s="41">
        <v>2</v>
      </c>
      <c r="U2068" s="41">
        <v>8600</v>
      </c>
      <c r="V2068" s="41">
        <f t="shared" si="151"/>
        <v>17200</v>
      </c>
      <c r="W2068" s="41">
        <f t="shared" si="152"/>
        <v>19264.000000000004</v>
      </c>
      <c r="X2068" s="6"/>
      <c r="Y2068" s="6">
        <v>2016</v>
      </c>
      <c r="Z2068" s="42"/>
    </row>
    <row r="2069" spans="1:26" ht="216.75" x14ac:dyDescent="0.2">
      <c r="A2069" s="6" t="s">
        <v>8512</v>
      </c>
      <c r="B2069" s="5" t="s">
        <v>32</v>
      </c>
      <c r="C2069" s="5" t="s">
        <v>5044</v>
      </c>
      <c r="D2069" s="5" t="s">
        <v>5045</v>
      </c>
      <c r="E2069" s="5" t="s">
        <v>8513</v>
      </c>
      <c r="F2069" s="5" t="s">
        <v>821</v>
      </c>
      <c r="G2069" s="5" t="s">
        <v>8514</v>
      </c>
      <c r="H2069" s="5" t="s">
        <v>8515</v>
      </c>
      <c r="I2069" s="6" t="s">
        <v>47</v>
      </c>
      <c r="J2069" s="6">
        <v>0</v>
      </c>
      <c r="K2069" s="6">
        <v>430000000</v>
      </c>
      <c r="L2069" s="5" t="s">
        <v>40</v>
      </c>
      <c r="M2069" s="6" t="s">
        <v>94</v>
      </c>
      <c r="N2069" s="6" t="s">
        <v>42</v>
      </c>
      <c r="O2069" s="6" t="s">
        <v>43</v>
      </c>
      <c r="P2069" s="6" t="s">
        <v>84</v>
      </c>
      <c r="Q2069" s="6" t="s">
        <v>51</v>
      </c>
      <c r="R2069" s="6" t="s">
        <v>96</v>
      </c>
      <c r="S2069" s="6" t="s">
        <v>97</v>
      </c>
      <c r="T2069" s="41">
        <v>2</v>
      </c>
      <c r="U2069" s="41">
        <v>24000</v>
      </c>
      <c r="V2069" s="41">
        <f t="shared" si="151"/>
        <v>48000</v>
      </c>
      <c r="W2069" s="41">
        <f t="shared" si="152"/>
        <v>53760.000000000007</v>
      </c>
      <c r="X2069" s="6"/>
      <c r="Y2069" s="6">
        <v>2016</v>
      </c>
      <c r="Z2069" s="42"/>
    </row>
    <row r="2070" spans="1:26" ht="51" x14ac:dyDescent="0.2">
      <c r="A2070" s="6" t="s">
        <v>8516</v>
      </c>
      <c r="B2070" s="5" t="s">
        <v>32</v>
      </c>
      <c r="C2070" s="5" t="s">
        <v>8479</v>
      </c>
      <c r="D2070" s="5" t="s">
        <v>8480</v>
      </c>
      <c r="E2070" s="5" t="s">
        <v>8517</v>
      </c>
      <c r="F2070" s="5" t="s">
        <v>8482</v>
      </c>
      <c r="G2070" s="5" t="s">
        <v>8518</v>
      </c>
      <c r="H2070" s="5" t="s">
        <v>8519</v>
      </c>
      <c r="I2070" s="6" t="s">
        <v>47</v>
      </c>
      <c r="J2070" s="6">
        <v>0</v>
      </c>
      <c r="K2070" s="6">
        <v>430000000</v>
      </c>
      <c r="L2070" s="5" t="s">
        <v>40</v>
      </c>
      <c r="M2070" s="6" t="s">
        <v>94</v>
      </c>
      <c r="N2070" s="6" t="s">
        <v>73</v>
      </c>
      <c r="O2070" s="6" t="s">
        <v>43</v>
      </c>
      <c r="P2070" s="6" t="s">
        <v>84</v>
      </c>
      <c r="Q2070" s="6" t="s">
        <v>51</v>
      </c>
      <c r="R2070" s="6" t="s">
        <v>96</v>
      </c>
      <c r="S2070" s="6" t="s">
        <v>97</v>
      </c>
      <c r="T2070" s="41">
        <v>1</v>
      </c>
      <c r="U2070" s="41">
        <v>110000</v>
      </c>
      <c r="V2070" s="41">
        <f t="shared" si="151"/>
        <v>110000</v>
      </c>
      <c r="W2070" s="41">
        <f t="shared" si="152"/>
        <v>123200.00000000001</v>
      </c>
      <c r="X2070" s="6"/>
      <c r="Y2070" s="6">
        <v>2016</v>
      </c>
      <c r="Z2070" s="42"/>
    </row>
    <row r="2071" spans="1:26" ht="63.75" x14ac:dyDescent="0.2">
      <c r="A2071" s="6" t="s">
        <v>8520</v>
      </c>
      <c r="B2071" s="5" t="s">
        <v>32</v>
      </c>
      <c r="C2071" s="5" t="s">
        <v>8314</v>
      </c>
      <c r="D2071" s="5" t="s">
        <v>8521</v>
      </c>
      <c r="E2071" s="5" t="s">
        <v>8316</v>
      </c>
      <c r="F2071" s="5" t="s">
        <v>8522</v>
      </c>
      <c r="G2071" s="5" t="s">
        <v>8523</v>
      </c>
      <c r="H2071" s="5" t="s">
        <v>8522</v>
      </c>
      <c r="I2071" s="6" t="s">
        <v>47</v>
      </c>
      <c r="J2071" s="6">
        <v>0</v>
      </c>
      <c r="K2071" s="6">
        <v>430000000</v>
      </c>
      <c r="L2071" s="5" t="s">
        <v>40</v>
      </c>
      <c r="M2071" s="6" t="s">
        <v>94</v>
      </c>
      <c r="N2071" s="6" t="s">
        <v>73</v>
      </c>
      <c r="O2071" s="6" t="s">
        <v>43</v>
      </c>
      <c r="P2071" s="6" t="s">
        <v>74</v>
      </c>
      <c r="Q2071" s="6" t="s">
        <v>51</v>
      </c>
      <c r="R2071" s="6" t="s">
        <v>75</v>
      </c>
      <c r="S2071" s="6" t="s">
        <v>76</v>
      </c>
      <c r="T2071" s="41">
        <v>1</v>
      </c>
      <c r="U2071" s="41">
        <v>14195355</v>
      </c>
      <c r="V2071" s="41">
        <f t="shared" si="151"/>
        <v>14195355</v>
      </c>
      <c r="W2071" s="41">
        <f t="shared" si="152"/>
        <v>15898797.600000001</v>
      </c>
      <c r="X2071" s="6"/>
      <c r="Y2071" s="6">
        <v>2016</v>
      </c>
      <c r="Z2071" s="42"/>
    </row>
    <row r="2072" spans="1:26" ht="51" x14ac:dyDescent="0.2">
      <c r="A2072" s="6" t="s">
        <v>8524</v>
      </c>
      <c r="B2072" s="5" t="s">
        <v>32</v>
      </c>
      <c r="C2072" s="5" t="s">
        <v>8525</v>
      </c>
      <c r="D2072" s="5" t="s">
        <v>8526</v>
      </c>
      <c r="E2072" s="5" t="s">
        <v>8527</v>
      </c>
      <c r="F2072" s="5" t="s">
        <v>8528</v>
      </c>
      <c r="G2072" s="5" t="s">
        <v>8529</v>
      </c>
      <c r="H2072" s="5" t="s">
        <v>8530</v>
      </c>
      <c r="I2072" s="6" t="s">
        <v>47</v>
      </c>
      <c r="J2072" s="6">
        <v>0</v>
      </c>
      <c r="K2072" s="6">
        <v>430000000</v>
      </c>
      <c r="L2072" s="5" t="s">
        <v>40</v>
      </c>
      <c r="M2072" s="6" t="s">
        <v>94</v>
      </c>
      <c r="N2072" s="6" t="s">
        <v>73</v>
      </c>
      <c r="O2072" s="6" t="s">
        <v>43</v>
      </c>
      <c r="P2072" s="6" t="s">
        <v>84</v>
      </c>
      <c r="Q2072" s="6" t="s">
        <v>51</v>
      </c>
      <c r="R2072" s="6" t="s">
        <v>96</v>
      </c>
      <c r="S2072" s="6" t="s">
        <v>97</v>
      </c>
      <c r="T2072" s="41">
        <v>20</v>
      </c>
      <c r="U2072" s="41">
        <v>26000</v>
      </c>
      <c r="V2072" s="41">
        <f t="shared" si="151"/>
        <v>520000</v>
      </c>
      <c r="W2072" s="41">
        <f t="shared" si="152"/>
        <v>582400</v>
      </c>
      <c r="X2072" s="6"/>
      <c r="Y2072" s="6">
        <v>2016</v>
      </c>
      <c r="Z2072" s="42"/>
    </row>
    <row r="2073" spans="1:26" ht="51" x14ac:dyDescent="0.2">
      <c r="A2073" s="6" t="s">
        <v>8531</v>
      </c>
      <c r="B2073" s="5" t="s">
        <v>32</v>
      </c>
      <c r="C2073" s="5" t="s">
        <v>8525</v>
      </c>
      <c r="D2073" s="5" t="s">
        <v>8526</v>
      </c>
      <c r="E2073" s="5" t="s">
        <v>8527</v>
      </c>
      <c r="F2073" s="5" t="s">
        <v>8528</v>
      </c>
      <c r="G2073" s="5" t="s">
        <v>8532</v>
      </c>
      <c r="H2073" s="5" t="s">
        <v>8533</v>
      </c>
      <c r="I2073" s="6" t="s">
        <v>47</v>
      </c>
      <c r="J2073" s="6">
        <v>0</v>
      </c>
      <c r="K2073" s="6">
        <v>430000000</v>
      </c>
      <c r="L2073" s="5" t="s">
        <v>40</v>
      </c>
      <c r="M2073" s="6" t="s">
        <v>94</v>
      </c>
      <c r="N2073" s="6" t="s">
        <v>73</v>
      </c>
      <c r="O2073" s="6" t="s">
        <v>43</v>
      </c>
      <c r="P2073" s="6" t="s">
        <v>84</v>
      </c>
      <c r="Q2073" s="6" t="s">
        <v>51</v>
      </c>
      <c r="R2073" s="6" t="s">
        <v>96</v>
      </c>
      <c r="S2073" s="6" t="s">
        <v>97</v>
      </c>
      <c r="T2073" s="41">
        <v>30</v>
      </c>
      <c r="U2073" s="41">
        <v>24000</v>
      </c>
      <c r="V2073" s="41">
        <f t="shared" si="151"/>
        <v>720000</v>
      </c>
      <c r="W2073" s="41">
        <f t="shared" si="152"/>
        <v>806400.00000000012</v>
      </c>
      <c r="X2073" s="6"/>
      <c r="Y2073" s="6">
        <v>2016</v>
      </c>
      <c r="Z2073" s="42"/>
    </row>
    <row r="2074" spans="1:26" ht="51" x14ac:dyDescent="0.2">
      <c r="A2074" s="6" t="s">
        <v>8534</v>
      </c>
      <c r="B2074" s="5" t="s">
        <v>32</v>
      </c>
      <c r="C2074" s="5" t="s">
        <v>8535</v>
      </c>
      <c r="D2074" s="5" t="s">
        <v>8536</v>
      </c>
      <c r="E2074" s="5" t="s">
        <v>8537</v>
      </c>
      <c r="F2074" s="5" t="s">
        <v>8538</v>
      </c>
      <c r="G2074" s="5" t="s">
        <v>8539</v>
      </c>
      <c r="H2074" s="5" t="s">
        <v>8538</v>
      </c>
      <c r="I2074" s="6" t="s">
        <v>47</v>
      </c>
      <c r="J2074" s="6">
        <v>0</v>
      </c>
      <c r="K2074" s="6">
        <v>430000000</v>
      </c>
      <c r="L2074" s="5" t="s">
        <v>40</v>
      </c>
      <c r="M2074" s="6" t="s">
        <v>94</v>
      </c>
      <c r="N2074" s="6" t="s">
        <v>73</v>
      </c>
      <c r="O2074" s="6" t="s">
        <v>43</v>
      </c>
      <c r="P2074" s="6" t="s">
        <v>74</v>
      </c>
      <c r="Q2074" s="6" t="s">
        <v>51</v>
      </c>
      <c r="R2074" s="6" t="s">
        <v>96</v>
      </c>
      <c r="S2074" s="6" t="s">
        <v>97</v>
      </c>
      <c r="T2074" s="41">
        <v>40</v>
      </c>
      <c r="U2074" s="41">
        <v>595000</v>
      </c>
      <c r="V2074" s="41">
        <f t="shared" si="151"/>
        <v>23800000</v>
      </c>
      <c r="W2074" s="41">
        <f t="shared" si="152"/>
        <v>26656000.000000004</v>
      </c>
      <c r="X2074" s="6"/>
      <c r="Y2074" s="6">
        <v>2016</v>
      </c>
      <c r="Z2074" s="42"/>
    </row>
    <row r="2075" spans="1:26" ht="63.75" x14ac:dyDescent="0.2">
      <c r="A2075" s="6" t="s">
        <v>8540</v>
      </c>
      <c r="B2075" s="5" t="s">
        <v>32</v>
      </c>
      <c r="C2075" s="5" t="s">
        <v>8541</v>
      </c>
      <c r="D2075" s="5" t="s">
        <v>8542</v>
      </c>
      <c r="E2075" s="5" t="s">
        <v>8543</v>
      </c>
      <c r="F2075" s="5" t="s">
        <v>6501</v>
      </c>
      <c r="G2075" s="5" t="s">
        <v>8544</v>
      </c>
      <c r="H2075" s="5" t="s">
        <v>8545</v>
      </c>
      <c r="I2075" s="6" t="s">
        <v>47</v>
      </c>
      <c r="J2075" s="6">
        <v>0</v>
      </c>
      <c r="K2075" s="6">
        <v>430000000</v>
      </c>
      <c r="L2075" s="5" t="s">
        <v>40</v>
      </c>
      <c r="M2075" s="6" t="s">
        <v>1115</v>
      </c>
      <c r="N2075" s="6" t="s">
        <v>73</v>
      </c>
      <c r="O2075" s="6" t="s">
        <v>43</v>
      </c>
      <c r="P2075" s="6" t="s">
        <v>84</v>
      </c>
      <c r="Q2075" s="6" t="s">
        <v>51</v>
      </c>
      <c r="R2075" s="6" t="s">
        <v>96</v>
      </c>
      <c r="S2075" s="6" t="s">
        <v>97</v>
      </c>
      <c r="T2075" s="41">
        <v>2</v>
      </c>
      <c r="U2075" s="41">
        <v>621000</v>
      </c>
      <c r="V2075" s="41">
        <f t="shared" si="151"/>
        <v>1242000</v>
      </c>
      <c r="W2075" s="41">
        <f t="shared" si="152"/>
        <v>1391040.0000000002</v>
      </c>
      <c r="X2075" s="6"/>
      <c r="Y2075" s="6">
        <v>2016</v>
      </c>
      <c r="Z2075" s="42"/>
    </row>
    <row r="2076" spans="1:26" ht="51" x14ac:dyDescent="0.2">
      <c r="A2076" s="6" t="s">
        <v>8546</v>
      </c>
      <c r="B2076" s="5" t="s">
        <v>32</v>
      </c>
      <c r="C2076" s="5" t="s">
        <v>8547</v>
      </c>
      <c r="D2076" s="5" t="s">
        <v>8548</v>
      </c>
      <c r="E2076" s="5" t="s">
        <v>8549</v>
      </c>
      <c r="F2076" s="5" t="s">
        <v>8550</v>
      </c>
      <c r="G2076" s="5" t="s">
        <v>8551</v>
      </c>
      <c r="H2076" s="5" t="s">
        <v>8552</v>
      </c>
      <c r="I2076" s="6" t="s">
        <v>47</v>
      </c>
      <c r="J2076" s="6">
        <v>0</v>
      </c>
      <c r="K2076" s="6">
        <v>430000000</v>
      </c>
      <c r="L2076" s="5" t="s">
        <v>40</v>
      </c>
      <c r="M2076" s="6" t="s">
        <v>1115</v>
      </c>
      <c r="N2076" s="6" t="s">
        <v>73</v>
      </c>
      <c r="O2076" s="6" t="s">
        <v>43</v>
      </c>
      <c r="P2076" s="6" t="s">
        <v>84</v>
      </c>
      <c r="Q2076" s="6" t="s">
        <v>51</v>
      </c>
      <c r="R2076" s="6" t="s">
        <v>96</v>
      </c>
      <c r="S2076" s="6" t="s">
        <v>97</v>
      </c>
      <c r="T2076" s="41">
        <v>30</v>
      </c>
      <c r="U2076" s="41">
        <v>20315</v>
      </c>
      <c r="V2076" s="41">
        <f t="shared" si="151"/>
        <v>609450</v>
      </c>
      <c r="W2076" s="41">
        <f t="shared" si="152"/>
        <v>682584.00000000012</v>
      </c>
      <c r="X2076" s="6"/>
      <c r="Y2076" s="6">
        <v>2016</v>
      </c>
      <c r="Z2076" s="42"/>
    </row>
    <row r="2077" spans="1:26" ht="51" x14ac:dyDescent="0.2">
      <c r="A2077" s="6" t="s">
        <v>8553</v>
      </c>
      <c r="B2077" s="5" t="s">
        <v>32</v>
      </c>
      <c r="C2077" s="5" t="s">
        <v>8554</v>
      </c>
      <c r="D2077" s="5" t="s">
        <v>8555</v>
      </c>
      <c r="E2077" s="5" t="s">
        <v>8556</v>
      </c>
      <c r="F2077" s="5" t="s">
        <v>8557</v>
      </c>
      <c r="G2077" s="5" t="s">
        <v>8558</v>
      </c>
      <c r="H2077" s="5" t="s">
        <v>8559</v>
      </c>
      <c r="I2077" s="6" t="s">
        <v>47</v>
      </c>
      <c r="J2077" s="6">
        <v>0</v>
      </c>
      <c r="K2077" s="6">
        <v>430000000</v>
      </c>
      <c r="L2077" s="5" t="s">
        <v>40</v>
      </c>
      <c r="M2077" s="6" t="s">
        <v>94</v>
      </c>
      <c r="N2077" s="6" t="s">
        <v>73</v>
      </c>
      <c r="O2077" s="6" t="s">
        <v>43</v>
      </c>
      <c r="P2077" s="6" t="s">
        <v>84</v>
      </c>
      <c r="Q2077" s="6" t="s">
        <v>51</v>
      </c>
      <c r="R2077" s="6" t="s">
        <v>96</v>
      </c>
      <c r="S2077" s="6" t="s">
        <v>97</v>
      </c>
      <c r="T2077" s="41">
        <v>2</v>
      </c>
      <c r="U2077" s="41">
        <v>45000</v>
      </c>
      <c r="V2077" s="41"/>
      <c r="W2077" s="41"/>
      <c r="X2077" s="6"/>
      <c r="Y2077" s="6">
        <v>2016</v>
      </c>
      <c r="Z2077" s="6"/>
    </row>
    <row r="2078" spans="1:26" ht="51" x14ac:dyDescent="0.2">
      <c r="A2078" s="6" t="s">
        <v>8560</v>
      </c>
      <c r="B2078" s="5" t="s">
        <v>32</v>
      </c>
      <c r="C2078" s="5" t="s">
        <v>8554</v>
      </c>
      <c r="D2078" s="5" t="s">
        <v>8555</v>
      </c>
      <c r="E2078" s="5" t="s">
        <v>8556</v>
      </c>
      <c r="F2078" s="5" t="s">
        <v>8557</v>
      </c>
      <c r="G2078" s="5" t="s">
        <v>8558</v>
      </c>
      <c r="H2078" s="5" t="s">
        <v>8559</v>
      </c>
      <c r="I2078" s="6" t="s">
        <v>47</v>
      </c>
      <c r="J2078" s="6">
        <v>0</v>
      </c>
      <c r="K2078" s="6">
        <v>430000000</v>
      </c>
      <c r="L2078" s="5" t="s">
        <v>40</v>
      </c>
      <c r="M2078" s="6" t="s">
        <v>685</v>
      </c>
      <c r="N2078" s="6" t="s">
        <v>73</v>
      </c>
      <c r="O2078" s="6" t="s">
        <v>43</v>
      </c>
      <c r="P2078" s="6" t="s">
        <v>84</v>
      </c>
      <c r="Q2078" s="6" t="s">
        <v>51</v>
      </c>
      <c r="R2078" s="6" t="s">
        <v>96</v>
      </c>
      <c r="S2078" s="6" t="s">
        <v>97</v>
      </c>
      <c r="T2078" s="41">
        <v>2</v>
      </c>
      <c r="U2078" s="41">
        <v>45000</v>
      </c>
      <c r="V2078" s="41">
        <f t="shared" ref="V2078:V2083" si="153">T2078*U2078</f>
        <v>90000</v>
      </c>
      <c r="W2078" s="41">
        <f t="shared" ref="W2078:W2083" si="154">V2078*1.12</f>
        <v>100800.00000000001</v>
      </c>
      <c r="X2078" s="6"/>
      <c r="Y2078" s="6">
        <v>2016</v>
      </c>
      <c r="Z2078" s="6" t="s">
        <v>686</v>
      </c>
    </row>
    <row r="2079" spans="1:26" ht="51" x14ac:dyDescent="0.2">
      <c r="A2079" s="6" t="s">
        <v>8561</v>
      </c>
      <c r="B2079" s="5" t="s">
        <v>32</v>
      </c>
      <c r="C2079" s="5" t="s">
        <v>8562</v>
      </c>
      <c r="D2079" s="5" t="s">
        <v>1191</v>
      </c>
      <c r="E2079" s="5" t="s">
        <v>8563</v>
      </c>
      <c r="F2079" s="5" t="s">
        <v>8564</v>
      </c>
      <c r="G2079" s="5" t="s">
        <v>8565</v>
      </c>
      <c r="H2079" s="5" t="s">
        <v>8566</v>
      </c>
      <c r="I2079" s="6" t="s">
        <v>60</v>
      </c>
      <c r="J2079" s="6">
        <v>0</v>
      </c>
      <c r="K2079" s="6">
        <v>430000000</v>
      </c>
      <c r="L2079" s="5" t="s">
        <v>40</v>
      </c>
      <c r="M2079" s="6" t="s">
        <v>41</v>
      </c>
      <c r="N2079" s="6" t="s">
        <v>73</v>
      </c>
      <c r="O2079" s="6" t="s">
        <v>43</v>
      </c>
      <c r="P2079" s="6" t="s">
        <v>84</v>
      </c>
      <c r="Q2079" s="6" t="s">
        <v>51</v>
      </c>
      <c r="R2079" s="6" t="s">
        <v>231</v>
      </c>
      <c r="S2079" s="6" t="s">
        <v>232</v>
      </c>
      <c r="T2079" s="41">
        <v>5</v>
      </c>
      <c r="U2079" s="41">
        <v>3357</v>
      </c>
      <c r="V2079" s="41">
        <f t="shared" si="153"/>
        <v>16785</v>
      </c>
      <c r="W2079" s="41">
        <f t="shared" si="154"/>
        <v>18799.2</v>
      </c>
      <c r="X2079" s="6"/>
      <c r="Y2079" s="6">
        <v>2016</v>
      </c>
      <c r="Z2079" s="42"/>
    </row>
    <row r="2080" spans="1:26" ht="51" x14ac:dyDescent="0.2">
      <c r="A2080" s="6" t="s">
        <v>8567</v>
      </c>
      <c r="B2080" s="5" t="s">
        <v>32</v>
      </c>
      <c r="C2080" s="5" t="s">
        <v>8562</v>
      </c>
      <c r="D2080" s="5" t="s">
        <v>1191</v>
      </c>
      <c r="E2080" s="5" t="s">
        <v>8563</v>
      </c>
      <c r="F2080" s="5" t="s">
        <v>8564</v>
      </c>
      <c r="G2080" s="5" t="s">
        <v>8568</v>
      </c>
      <c r="H2080" s="5" t="s">
        <v>8569</v>
      </c>
      <c r="I2080" s="6" t="s">
        <v>60</v>
      </c>
      <c r="J2080" s="6">
        <v>0</v>
      </c>
      <c r="K2080" s="6">
        <v>430000000</v>
      </c>
      <c r="L2080" s="5" t="s">
        <v>40</v>
      </c>
      <c r="M2080" s="6" t="s">
        <v>41</v>
      </c>
      <c r="N2080" s="6" t="s">
        <v>73</v>
      </c>
      <c r="O2080" s="6" t="s">
        <v>43</v>
      </c>
      <c r="P2080" s="6" t="s">
        <v>84</v>
      </c>
      <c r="Q2080" s="6" t="s">
        <v>51</v>
      </c>
      <c r="R2080" s="6" t="s">
        <v>231</v>
      </c>
      <c r="S2080" s="6" t="s">
        <v>232</v>
      </c>
      <c r="T2080" s="41">
        <v>5</v>
      </c>
      <c r="U2080" s="41">
        <v>162.80000000000001</v>
      </c>
      <c r="V2080" s="41">
        <f t="shared" si="153"/>
        <v>814</v>
      </c>
      <c r="W2080" s="41">
        <f t="shared" si="154"/>
        <v>911.68000000000006</v>
      </c>
      <c r="X2080" s="6"/>
      <c r="Y2080" s="6">
        <v>2016</v>
      </c>
      <c r="Z2080" s="42"/>
    </row>
    <row r="2081" spans="1:26" ht="51" x14ac:dyDescent="0.2">
      <c r="A2081" s="6" t="s">
        <v>8570</v>
      </c>
      <c r="B2081" s="5" t="s">
        <v>32</v>
      </c>
      <c r="C2081" s="5" t="s">
        <v>8562</v>
      </c>
      <c r="D2081" s="5" t="s">
        <v>1191</v>
      </c>
      <c r="E2081" s="5" t="s">
        <v>8563</v>
      </c>
      <c r="F2081" s="5" t="s">
        <v>8564</v>
      </c>
      <c r="G2081" s="5" t="s">
        <v>8571</v>
      </c>
      <c r="H2081" s="5" t="s">
        <v>8572</v>
      </c>
      <c r="I2081" s="6" t="s">
        <v>60</v>
      </c>
      <c r="J2081" s="6">
        <v>0</v>
      </c>
      <c r="K2081" s="6">
        <v>430000000</v>
      </c>
      <c r="L2081" s="5" t="s">
        <v>40</v>
      </c>
      <c r="M2081" s="6" t="s">
        <v>41</v>
      </c>
      <c r="N2081" s="6" t="s">
        <v>73</v>
      </c>
      <c r="O2081" s="6" t="s">
        <v>43</v>
      </c>
      <c r="P2081" s="6" t="s">
        <v>84</v>
      </c>
      <c r="Q2081" s="6" t="s">
        <v>51</v>
      </c>
      <c r="R2081" s="6" t="s">
        <v>231</v>
      </c>
      <c r="S2081" s="6" t="s">
        <v>232</v>
      </c>
      <c r="T2081" s="41">
        <v>5</v>
      </c>
      <c r="U2081" s="41">
        <v>218.21</v>
      </c>
      <c r="V2081" s="41">
        <f t="shared" si="153"/>
        <v>1091.05</v>
      </c>
      <c r="W2081" s="41">
        <f t="shared" si="154"/>
        <v>1221.9760000000001</v>
      </c>
      <c r="X2081" s="6"/>
      <c r="Y2081" s="6">
        <v>2016</v>
      </c>
      <c r="Z2081" s="42"/>
    </row>
    <row r="2082" spans="1:26" ht="51" x14ac:dyDescent="0.2">
      <c r="A2082" s="6" t="s">
        <v>8573</v>
      </c>
      <c r="B2082" s="5" t="s">
        <v>32</v>
      </c>
      <c r="C2082" s="5" t="s">
        <v>8562</v>
      </c>
      <c r="D2082" s="5" t="s">
        <v>1191</v>
      </c>
      <c r="E2082" s="5" t="s">
        <v>8563</v>
      </c>
      <c r="F2082" s="5" t="s">
        <v>8564</v>
      </c>
      <c r="G2082" s="5" t="s">
        <v>8574</v>
      </c>
      <c r="H2082" s="5" t="s">
        <v>8575</v>
      </c>
      <c r="I2082" s="6" t="s">
        <v>60</v>
      </c>
      <c r="J2082" s="6">
        <v>0</v>
      </c>
      <c r="K2082" s="6">
        <v>430000000</v>
      </c>
      <c r="L2082" s="5" t="s">
        <v>40</v>
      </c>
      <c r="M2082" s="6" t="s">
        <v>41</v>
      </c>
      <c r="N2082" s="6" t="s">
        <v>73</v>
      </c>
      <c r="O2082" s="6" t="s">
        <v>43</v>
      </c>
      <c r="P2082" s="6" t="s">
        <v>84</v>
      </c>
      <c r="Q2082" s="6" t="s">
        <v>51</v>
      </c>
      <c r="R2082" s="6" t="s">
        <v>231</v>
      </c>
      <c r="S2082" s="6" t="s">
        <v>232</v>
      </c>
      <c r="T2082" s="41">
        <v>5</v>
      </c>
      <c r="U2082" s="41">
        <v>503.5</v>
      </c>
      <c r="V2082" s="41">
        <f t="shared" si="153"/>
        <v>2517.5</v>
      </c>
      <c r="W2082" s="41">
        <f t="shared" si="154"/>
        <v>2819.6000000000004</v>
      </c>
      <c r="X2082" s="6"/>
      <c r="Y2082" s="6">
        <v>2016</v>
      </c>
      <c r="Z2082" s="42"/>
    </row>
    <row r="2083" spans="1:26" ht="51" x14ac:dyDescent="0.2">
      <c r="A2083" s="6" t="s">
        <v>8576</v>
      </c>
      <c r="B2083" s="5" t="s">
        <v>32</v>
      </c>
      <c r="C2083" s="5" t="s">
        <v>8562</v>
      </c>
      <c r="D2083" s="5" t="s">
        <v>1191</v>
      </c>
      <c r="E2083" s="5" t="s">
        <v>8563</v>
      </c>
      <c r="F2083" s="5" t="s">
        <v>8564</v>
      </c>
      <c r="G2083" s="5" t="s">
        <v>8577</v>
      </c>
      <c r="H2083" s="5" t="s">
        <v>8578</v>
      </c>
      <c r="I2083" s="6" t="s">
        <v>60</v>
      </c>
      <c r="J2083" s="6">
        <v>0</v>
      </c>
      <c r="K2083" s="6">
        <v>430000000</v>
      </c>
      <c r="L2083" s="5" t="s">
        <v>40</v>
      </c>
      <c r="M2083" s="6" t="s">
        <v>41</v>
      </c>
      <c r="N2083" s="6" t="s">
        <v>73</v>
      </c>
      <c r="O2083" s="6" t="s">
        <v>43</v>
      </c>
      <c r="P2083" s="6" t="s">
        <v>84</v>
      </c>
      <c r="Q2083" s="6" t="s">
        <v>51</v>
      </c>
      <c r="R2083" s="6" t="s">
        <v>231</v>
      </c>
      <c r="S2083" s="6" t="s">
        <v>232</v>
      </c>
      <c r="T2083" s="41">
        <v>5</v>
      </c>
      <c r="U2083" s="41">
        <v>1430</v>
      </c>
      <c r="V2083" s="41">
        <f t="shared" si="153"/>
        <v>7150</v>
      </c>
      <c r="W2083" s="41">
        <f t="shared" si="154"/>
        <v>8008.0000000000009</v>
      </c>
      <c r="X2083" s="6"/>
      <c r="Y2083" s="6">
        <v>2016</v>
      </c>
      <c r="Z2083" s="42"/>
    </row>
    <row r="2084" spans="1:26" ht="51" x14ac:dyDescent="0.2">
      <c r="A2084" s="6" t="s">
        <v>8579</v>
      </c>
      <c r="B2084" s="5" t="s">
        <v>32</v>
      </c>
      <c r="C2084" s="5" t="s">
        <v>6519</v>
      </c>
      <c r="D2084" s="5" t="s">
        <v>6455</v>
      </c>
      <c r="E2084" s="5" t="s">
        <v>8580</v>
      </c>
      <c r="F2084" s="5" t="s">
        <v>6456</v>
      </c>
      <c r="G2084" s="5" t="s">
        <v>8581</v>
      </c>
      <c r="H2084" s="5" t="s">
        <v>8582</v>
      </c>
      <c r="I2084" s="6" t="s">
        <v>47</v>
      </c>
      <c r="J2084" s="6">
        <v>0</v>
      </c>
      <c r="K2084" s="6">
        <v>430000000</v>
      </c>
      <c r="L2084" s="5" t="s">
        <v>40</v>
      </c>
      <c r="M2084" s="6" t="s">
        <v>94</v>
      </c>
      <c r="N2084" s="6" t="s">
        <v>73</v>
      </c>
      <c r="O2084" s="6" t="s">
        <v>43</v>
      </c>
      <c r="P2084" s="6" t="s">
        <v>84</v>
      </c>
      <c r="Q2084" s="6" t="s">
        <v>51</v>
      </c>
      <c r="R2084" s="6" t="s">
        <v>96</v>
      </c>
      <c r="S2084" s="6" t="s">
        <v>97</v>
      </c>
      <c r="T2084" s="41">
        <v>50</v>
      </c>
      <c r="U2084" s="41">
        <v>252</v>
      </c>
      <c r="V2084" s="41"/>
      <c r="W2084" s="41"/>
      <c r="X2084" s="6"/>
      <c r="Y2084" s="6">
        <v>2016</v>
      </c>
      <c r="Z2084" s="6"/>
    </row>
    <row r="2085" spans="1:26" ht="51" x14ac:dyDescent="0.2">
      <c r="A2085" s="6" t="s">
        <v>8583</v>
      </c>
      <c r="B2085" s="5" t="s">
        <v>32</v>
      </c>
      <c r="C2085" s="5" t="s">
        <v>6519</v>
      </c>
      <c r="D2085" s="5" t="s">
        <v>6455</v>
      </c>
      <c r="E2085" s="5" t="s">
        <v>8580</v>
      </c>
      <c r="F2085" s="5" t="s">
        <v>6456</v>
      </c>
      <c r="G2085" s="5" t="s">
        <v>8581</v>
      </c>
      <c r="H2085" s="5" t="s">
        <v>8582</v>
      </c>
      <c r="I2085" s="6" t="s">
        <v>47</v>
      </c>
      <c r="J2085" s="6">
        <v>0</v>
      </c>
      <c r="K2085" s="6">
        <v>430000000</v>
      </c>
      <c r="L2085" s="5" t="s">
        <v>40</v>
      </c>
      <c r="M2085" s="6" t="s">
        <v>685</v>
      </c>
      <c r="N2085" s="6" t="s">
        <v>73</v>
      </c>
      <c r="O2085" s="6" t="s">
        <v>43</v>
      </c>
      <c r="P2085" s="6" t="s">
        <v>84</v>
      </c>
      <c r="Q2085" s="6" t="s">
        <v>51</v>
      </c>
      <c r="R2085" s="6" t="s">
        <v>96</v>
      </c>
      <c r="S2085" s="6" t="s">
        <v>97</v>
      </c>
      <c r="T2085" s="41">
        <v>50</v>
      </c>
      <c r="U2085" s="41">
        <v>252</v>
      </c>
      <c r="V2085" s="41">
        <f>T2085*U2085</f>
        <v>12600</v>
      </c>
      <c r="W2085" s="41">
        <f>V2085*1.12</f>
        <v>14112.000000000002</v>
      </c>
      <c r="X2085" s="6"/>
      <c r="Y2085" s="6">
        <v>2016</v>
      </c>
      <c r="Z2085" s="6" t="s">
        <v>686</v>
      </c>
    </row>
    <row r="2086" spans="1:26" ht="51" x14ac:dyDescent="0.2">
      <c r="A2086" s="6" t="s">
        <v>8584</v>
      </c>
      <c r="B2086" s="5" t="s">
        <v>32</v>
      </c>
      <c r="C2086" s="5" t="s">
        <v>6470</v>
      </c>
      <c r="D2086" s="5" t="s">
        <v>6471</v>
      </c>
      <c r="E2086" s="5" t="s">
        <v>8585</v>
      </c>
      <c r="F2086" s="5" t="s">
        <v>6473</v>
      </c>
      <c r="G2086" s="5" t="s">
        <v>8586</v>
      </c>
      <c r="H2086" s="5" t="s">
        <v>8587</v>
      </c>
      <c r="I2086" s="6" t="s">
        <v>39</v>
      </c>
      <c r="J2086" s="6">
        <v>0</v>
      </c>
      <c r="K2086" s="6">
        <v>430000000</v>
      </c>
      <c r="L2086" s="5" t="s">
        <v>40</v>
      </c>
      <c r="M2086" s="6" t="s">
        <v>41</v>
      </c>
      <c r="N2086" s="6" t="s">
        <v>73</v>
      </c>
      <c r="O2086" s="6" t="s">
        <v>43</v>
      </c>
      <c r="P2086" s="6" t="s">
        <v>84</v>
      </c>
      <c r="Q2086" s="6" t="s">
        <v>51</v>
      </c>
      <c r="R2086" s="6" t="s">
        <v>96</v>
      </c>
      <c r="S2086" s="6" t="s">
        <v>97</v>
      </c>
      <c r="T2086" s="41">
        <v>2</v>
      </c>
      <c r="U2086" s="41">
        <v>52875</v>
      </c>
      <c r="V2086" s="41"/>
      <c r="W2086" s="41"/>
      <c r="X2086" s="6"/>
      <c r="Y2086" s="6">
        <v>2016</v>
      </c>
      <c r="Z2086" s="5"/>
    </row>
    <row r="2087" spans="1:26" ht="51" x14ac:dyDescent="0.2">
      <c r="A2087" s="6" t="s">
        <v>8588</v>
      </c>
      <c r="B2087" s="5" t="s">
        <v>32</v>
      </c>
      <c r="C2087" s="5" t="s">
        <v>6470</v>
      </c>
      <c r="D2087" s="5" t="s">
        <v>6471</v>
      </c>
      <c r="E2087" s="5" t="s">
        <v>8585</v>
      </c>
      <c r="F2087" s="5" t="s">
        <v>6473</v>
      </c>
      <c r="G2087" s="5" t="s">
        <v>8586</v>
      </c>
      <c r="H2087" s="5" t="s">
        <v>8587</v>
      </c>
      <c r="I2087" s="6" t="s">
        <v>39</v>
      </c>
      <c r="J2087" s="6">
        <v>0</v>
      </c>
      <c r="K2087" s="6">
        <v>430000000</v>
      </c>
      <c r="L2087" s="5" t="s">
        <v>40</v>
      </c>
      <c r="M2087" s="6" t="s">
        <v>591</v>
      </c>
      <c r="N2087" s="6" t="s">
        <v>73</v>
      </c>
      <c r="O2087" s="6" t="s">
        <v>43</v>
      </c>
      <c r="P2087" s="6" t="s">
        <v>84</v>
      </c>
      <c r="Q2087" s="6" t="s">
        <v>51</v>
      </c>
      <c r="R2087" s="6" t="s">
        <v>96</v>
      </c>
      <c r="S2087" s="6" t="s">
        <v>97</v>
      </c>
      <c r="T2087" s="41">
        <v>2</v>
      </c>
      <c r="U2087" s="41">
        <v>52875</v>
      </c>
      <c r="V2087" s="41">
        <f>T2087*U2087</f>
        <v>105750</v>
      </c>
      <c r="W2087" s="41">
        <f>V2087*1.12</f>
        <v>118440.00000000001</v>
      </c>
      <c r="X2087" s="6"/>
      <c r="Y2087" s="6">
        <v>2016</v>
      </c>
      <c r="Z2087" s="6" t="s">
        <v>686</v>
      </c>
    </row>
    <row r="2088" spans="1:26" ht="51" x14ac:dyDescent="0.2">
      <c r="A2088" s="6" t="s">
        <v>8589</v>
      </c>
      <c r="B2088" s="5" t="s">
        <v>32</v>
      </c>
      <c r="C2088" s="5" t="s">
        <v>4530</v>
      </c>
      <c r="D2088" s="5" t="s">
        <v>4531</v>
      </c>
      <c r="E2088" s="5" t="s">
        <v>8590</v>
      </c>
      <c r="F2088" s="5" t="s">
        <v>4533</v>
      </c>
      <c r="G2088" s="5" t="s">
        <v>8591</v>
      </c>
      <c r="H2088" s="5" t="s">
        <v>8592</v>
      </c>
      <c r="I2088" s="6" t="s">
        <v>47</v>
      </c>
      <c r="J2088" s="6">
        <v>0</v>
      </c>
      <c r="K2088" s="6">
        <v>430000000</v>
      </c>
      <c r="L2088" s="5" t="s">
        <v>40</v>
      </c>
      <c r="M2088" s="6" t="s">
        <v>94</v>
      </c>
      <c r="N2088" s="6" t="s">
        <v>73</v>
      </c>
      <c r="O2088" s="6" t="s">
        <v>43</v>
      </c>
      <c r="P2088" s="6" t="s">
        <v>84</v>
      </c>
      <c r="Q2088" s="6" t="s">
        <v>51</v>
      </c>
      <c r="R2088" s="6" t="s">
        <v>96</v>
      </c>
      <c r="S2088" s="6" t="s">
        <v>97</v>
      </c>
      <c r="T2088" s="41">
        <v>1</v>
      </c>
      <c r="U2088" s="41">
        <v>90000</v>
      </c>
      <c r="V2088" s="41"/>
      <c r="W2088" s="41"/>
      <c r="X2088" s="6"/>
      <c r="Y2088" s="6">
        <v>2016</v>
      </c>
      <c r="Z2088" s="6"/>
    </row>
    <row r="2089" spans="1:26" ht="51" x14ac:dyDescent="0.2">
      <c r="A2089" s="6" t="s">
        <v>8593</v>
      </c>
      <c r="B2089" s="5" t="s">
        <v>32</v>
      </c>
      <c r="C2089" s="5" t="s">
        <v>4530</v>
      </c>
      <c r="D2089" s="5" t="s">
        <v>4531</v>
      </c>
      <c r="E2089" s="5" t="s">
        <v>8590</v>
      </c>
      <c r="F2089" s="5" t="s">
        <v>4533</v>
      </c>
      <c r="G2089" s="5" t="s">
        <v>8591</v>
      </c>
      <c r="H2089" s="5" t="s">
        <v>8592</v>
      </c>
      <c r="I2089" s="6" t="s">
        <v>47</v>
      </c>
      <c r="J2089" s="6">
        <v>0</v>
      </c>
      <c r="K2089" s="6">
        <v>430000000</v>
      </c>
      <c r="L2089" s="5" t="s">
        <v>40</v>
      </c>
      <c r="M2089" s="6" t="s">
        <v>685</v>
      </c>
      <c r="N2089" s="6" t="s">
        <v>73</v>
      </c>
      <c r="O2089" s="6" t="s">
        <v>43</v>
      </c>
      <c r="P2089" s="6" t="s">
        <v>84</v>
      </c>
      <c r="Q2089" s="6" t="s">
        <v>51</v>
      </c>
      <c r="R2089" s="6" t="s">
        <v>96</v>
      </c>
      <c r="S2089" s="6" t="s">
        <v>97</v>
      </c>
      <c r="T2089" s="41">
        <v>1</v>
      </c>
      <c r="U2089" s="41">
        <v>90000</v>
      </c>
      <c r="V2089" s="41">
        <f>T2089*U2089</f>
        <v>90000</v>
      </c>
      <c r="W2089" s="41">
        <f>V2089*1.12</f>
        <v>100800.00000000001</v>
      </c>
      <c r="X2089" s="6"/>
      <c r="Y2089" s="6">
        <v>2016</v>
      </c>
      <c r="Z2089" s="6" t="s">
        <v>686</v>
      </c>
    </row>
    <row r="2090" spans="1:26" ht="51" x14ac:dyDescent="0.2">
      <c r="A2090" s="6" t="s">
        <v>8594</v>
      </c>
      <c r="B2090" s="5" t="s">
        <v>32</v>
      </c>
      <c r="C2090" s="5" t="s">
        <v>1109</v>
      </c>
      <c r="D2090" s="5" t="s">
        <v>1110</v>
      </c>
      <c r="E2090" s="5" t="s">
        <v>8595</v>
      </c>
      <c r="F2090" s="5" t="s">
        <v>1112</v>
      </c>
      <c r="G2090" s="5" t="s">
        <v>8596</v>
      </c>
      <c r="H2090" s="5" t="s">
        <v>8597</v>
      </c>
      <c r="I2090" s="6" t="s">
        <v>47</v>
      </c>
      <c r="J2090" s="6">
        <v>0</v>
      </c>
      <c r="K2090" s="6">
        <v>430000000</v>
      </c>
      <c r="L2090" s="5" t="s">
        <v>40</v>
      </c>
      <c r="M2090" s="6" t="s">
        <v>94</v>
      </c>
      <c r="N2090" s="6" t="s">
        <v>73</v>
      </c>
      <c r="O2090" s="6" t="s">
        <v>43</v>
      </c>
      <c r="P2090" s="6" t="s">
        <v>84</v>
      </c>
      <c r="Q2090" s="6" t="s">
        <v>51</v>
      </c>
      <c r="R2090" s="6" t="s">
        <v>96</v>
      </c>
      <c r="S2090" s="6" t="s">
        <v>97</v>
      </c>
      <c r="T2090" s="41">
        <v>200</v>
      </c>
      <c r="U2090" s="41">
        <v>7000</v>
      </c>
      <c r="V2090" s="41"/>
      <c r="W2090" s="41"/>
      <c r="X2090" s="6"/>
      <c r="Y2090" s="6">
        <v>2016</v>
      </c>
      <c r="Z2090" s="42"/>
    </row>
    <row r="2091" spans="1:26" ht="51" x14ac:dyDescent="0.2">
      <c r="A2091" s="6" t="s">
        <v>8598</v>
      </c>
      <c r="B2091" s="5" t="s">
        <v>32</v>
      </c>
      <c r="C2091" s="5" t="s">
        <v>1109</v>
      </c>
      <c r="D2091" s="5" t="s">
        <v>1110</v>
      </c>
      <c r="E2091" s="5" t="s">
        <v>8595</v>
      </c>
      <c r="F2091" s="5" t="s">
        <v>1112</v>
      </c>
      <c r="G2091" s="5" t="s">
        <v>8596</v>
      </c>
      <c r="H2091" s="5" t="s">
        <v>8597</v>
      </c>
      <c r="I2091" s="6" t="s">
        <v>47</v>
      </c>
      <c r="J2091" s="6">
        <v>0</v>
      </c>
      <c r="K2091" s="6">
        <v>430000000</v>
      </c>
      <c r="L2091" s="5" t="s">
        <v>40</v>
      </c>
      <c r="M2091" s="6" t="s">
        <v>685</v>
      </c>
      <c r="N2091" s="6" t="s">
        <v>73</v>
      </c>
      <c r="O2091" s="6" t="s">
        <v>43</v>
      </c>
      <c r="P2091" s="6" t="s">
        <v>84</v>
      </c>
      <c r="Q2091" s="6" t="s">
        <v>51</v>
      </c>
      <c r="R2091" s="6" t="s">
        <v>96</v>
      </c>
      <c r="S2091" s="6" t="s">
        <v>97</v>
      </c>
      <c r="T2091" s="41">
        <v>200</v>
      </c>
      <c r="U2091" s="41">
        <v>7000</v>
      </c>
      <c r="V2091" s="41"/>
      <c r="W2091" s="41"/>
      <c r="X2091" s="6"/>
      <c r="Y2091" s="6">
        <v>2016</v>
      </c>
      <c r="Z2091" s="6" t="s">
        <v>686</v>
      </c>
    </row>
    <row r="2092" spans="1:26" ht="51" x14ac:dyDescent="0.2">
      <c r="A2092" s="6" t="s">
        <v>8599</v>
      </c>
      <c r="B2092" s="5" t="s">
        <v>32</v>
      </c>
      <c r="C2092" s="5" t="s">
        <v>1109</v>
      </c>
      <c r="D2092" s="5" t="s">
        <v>1110</v>
      </c>
      <c r="E2092" s="5" t="s">
        <v>8595</v>
      </c>
      <c r="F2092" s="5" t="s">
        <v>1112</v>
      </c>
      <c r="G2092" s="5" t="s">
        <v>8596</v>
      </c>
      <c r="H2092" s="5" t="s">
        <v>8597</v>
      </c>
      <c r="I2092" s="6" t="s">
        <v>47</v>
      </c>
      <c r="J2092" s="6">
        <v>0</v>
      </c>
      <c r="K2092" s="6">
        <v>430000000</v>
      </c>
      <c r="L2092" s="5" t="s">
        <v>40</v>
      </c>
      <c r="M2092" s="6" t="s">
        <v>685</v>
      </c>
      <c r="N2092" s="6" t="s">
        <v>73</v>
      </c>
      <c r="O2092" s="6" t="s">
        <v>43</v>
      </c>
      <c r="P2092" s="6" t="s">
        <v>84</v>
      </c>
      <c r="Q2092" s="6" t="s">
        <v>51</v>
      </c>
      <c r="R2092" s="6" t="s">
        <v>96</v>
      </c>
      <c r="S2092" s="6" t="s">
        <v>97</v>
      </c>
      <c r="T2092" s="41">
        <v>100</v>
      </c>
      <c r="U2092" s="41">
        <v>7000</v>
      </c>
      <c r="V2092" s="41">
        <f>T2092*U2092</f>
        <v>700000</v>
      </c>
      <c r="W2092" s="41">
        <f>V2092*1.12</f>
        <v>784000.00000000012</v>
      </c>
      <c r="X2092" s="6"/>
      <c r="Y2092" s="6">
        <v>2016</v>
      </c>
      <c r="Z2092" s="6" t="s">
        <v>618</v>
      </c>
    </row>
    <row r="2093" spans="1:26" ht="51" x14ac:dyDescent="0.2">
      <c r="A2093" s="6" t="s">
        <v>8600</v>
      </c>
      <c r="B2093" s="5" t="s">
        <v>32</v>
      </c>
      <c r="C2093" s="5" t="s">
        <v>8547</v>
      </c>
      <c r="D2093" s="5" t="s">
        <v>8548</v>
      </c>
      <c r="E2093" s="5" t="s">
        <v>8601</v>
      </c>
      <c r="F2093" s="5" t="s">
        <v>8550</v>
      </c>
      <c r="G2093" s="5" t="s">
        <v>8602</v>
      </c>
      <c r="H2093" s="5" t="s">
        <v>8603</v>
      </c>
      <c r="I2093" s="6" t="s">
        <v>47</v>
      </c>
      <c r="J2093" s="6">
        <v>0</v>
      </c>
      <c r="K2093" s="6">
        <v>430000000</v>
      </c>
      <c r="L2093" s="5" t="s">
        <v>40</v>
      </c>
      <c r="M2093" s="6" t="s">
        <v>94</v>
      </c>
      <c r="N2093" s="6" t="s">
        <v>42</v>
      </c>
      <c r="O2093" s="6" t="s">
        <v>43</v>
      </c>
      <c r="P2093" s="6" t="s">
        <v>84</v>
      </c>
      <c r="Q2093" s="6" t="s">
        <v>51</v>
      </c>
      <c r="R2093" s="6" t="s">
        <v>96</v>
      </c>
      <c r="S2093" s="6" t="s">
        <v>97</v>
      </c>
      <c r="T2093" s="41">
        <v>20</v>
      </c>
      <c r="U2093" s="41">
        <v>13000</v>
      </c>
      <c r="V2093" s="41"/>
      <c r="W2093" s="41"/>
      <c r="X2093" s="6"/>
      <c r="Y2093" s="6">
        <v>2016</v>
      </c>
      <c r="Z2093" s="6"/>
    </row>
    <row r="2094" spans="1:26" ht="51" x14ac:dyDescent="0.2">
      <c r="A2094" s="6" t="s">
        <v>8604</v>
      </c>
      <c r="B2094" s="5" t="s">
        <v>32</v>
      </c>
      <c r="C2094" s="5" t="s">
        <v>8547</v>
      </c>
      <c r="D2094" s="5" t="s">
        <v>8548</v>
      </c>
      <c r="E2094" s="5" t="s">
        <v>8601</v>
      </c>
      <c r="F2094" s="5" t="s">
        <v>8550</v>
      </c>
      <c r="G2094" s="5" t="s">
        <v>8602</v>
      </c>
      <c r="H2094" s="5" t="s">
        <v>8603</v>
      </c>
      <c r="I2094" s="6" t="s">
        <v>47</v>
      </c>
      <c r="J2094" s="6">
        <v>0</v>
      </c>
      <c r="K2094" s="6">
        <v>430000000</v>
      </c>
      <c r="L2094" s="5" t="s">
        <v>40</v>
      </c>
      <c r="M2094" s="6" t="s">
        <v>685</v>
      </c>
      <c r="N2094" s="6" t="s">
        <v>42</v>
      </c>
      <c r="O2094" s="6" t="s">
        <v>43</v>
      </c>
      <c r="P2094" s="6" t="s">
        <v>84</v>
      </c>
      <c r="Q2094" s="6" t="s">
        <v>51</v>
      </c>
      <c r="R2094" s="6" t="s">
        <v>96</v>
      </c>
      <c r="S2094" s="6" t="s">
        <v>97</v>
      </c>
      <c r="T2094" s="41">
        <v>20</v>
      </c>
      <c r="U2094" s="41">
        <v>13000</v>
      </c>
      <c r="V2094" s="41">
        <f>T2094*U2094</f>
        <v>260000</v>
      </c>
      <c r="W2094" s="41">
        <f>V2094*1.12</f>
        <v>291200</v>
      </c>
      <c r="X2094" s="6"/>
      <c r="Y2094" s="6">
        <v>2016</v>
      </c>
      <c r="Z2094" s="6" t="s">
        <v>686</v>
      </c>
    </row>
    <row r="2095" spans="1:26" ht="267.75" x14ac:dyDescent="0.2">
      <c r="A2095" s="6" t="s">
        <v>8605</v>
      </c>
      <c r="B2095" s="5" t="s">
        <v>32</v>
      </c>
      <c r="C2095" s="5" t="s">
        <v>8606</v>
      </c>
      <c r="D2095" s="5" t="s">
        <v>8607</v>
      </c>
      <c r="E2095" s="5" t="s">
        <v>8608</v>
      </c>
      <c r="F2095" s="5" t="s">
        <v>8609</v>
      </c>
      <c r="G2095" s="5" t="s">
        <v>8610</v>
      </c>
      <c r="H2095" s="5" t="s">
        <v>8611</v>
      </c>
      <c r="I2095" s="6" t="s">
        <v>47</v>
      </c>
      <c r="J2095" s="6">
        <v>0</v>
      </c>
      <c r="K2095" s="6">
        <v>430000000</v>
      </c>
      <c r="L2095" s="5" t="s">
        <v>40</v>
      </c>
      <c r="M2095" s="6" t="s">
        <v>1115</v>
      </c>
      <c r="N2095" s="6" t="s">
        <v>42</v>
      </c>
      <c r="O2095" s="6" t="s">
        <v>43</v>
      </c>
      <c r="P2095" s="6" t="s">
        <v>84</v>
      </c>
      <c r="Q2095" s="6" t="s">
        <v>51</v>
      </c>
      <c r="R2095" s="6" t="s">
        <v>96</v>
      </c>
      <c r="S2095" s="6" t="s">
        <v>97</v>
      </c>
      <c r="T2095" s="41">
        <v>4</v>
      </c>
      <c r="U2095" s="41">
        <v>46750</v>
      </c>
      <c r="V2095" s="41"/>
      <c r="W2095" s="41"/>
      <c r="X2095" s="6"/>
      <c r="Y2095" s="6">
        <v>2016</v>
      </c>
      <c r="Z2095" s="6"/>
    </row>
    <row r="2096" spans="1:26" ht="267.75" x14ac:dyDescent="0.2">
      <c r="A2096" s="6" t="s">
        <v>8612</v>
      </c>
      <c r="B2096" s="5" t="s">
        <v>32</v>
      </c>
      <c r="C2096" s="5" t="s">
        <v>8606</v>
      </c>
      <c r="D2096" s="5" t="s">
        <v>8607</v>
      </c>
      <c r="E2096" s="5" t="s">
        <v>8608</v>
      </c>
      <c r="F2096" s="5" t="s">
        <v>8609</v>
      </c>
      <c r="G2096" s="5" t="s">
        <v>8610</v>
      </c>
      <c r="H2096" s="5" t="s">
        <v>8611</v>
      </c>
      <c r="I2096" s="6" t="s">
        <v>47</v>
      </c>
      <c r="J2096" s="6">
        <v>0</v>
      </c>
      <c r="K2096" s="6">
        <v>430000000</v>
      </c>
      <c r="L2096" s="5" t="s">
        <v>40</v>
      </c>
      <c r="M2096" s="6" t="s">
        <v>685</v>
      </c>
      <c r="N2096" s="6" t="s">
        <v>42</v>
      </c>
      <c r="O2096" s="6" t="s">
        <v>43</v>
      </c>
      <c r="P2096" s="6" t="s">
        <v>84</v>
      </c>
      <c r="Q2096" s="6" t="s">
        <v>51</v>
      </c>
      <c r="R2096" s="6" t="s">
        <v>96</v>
      </c>
      <c r="S2096" s="6" t="s">
        <v>97</v>
      </c>
      <c r="T2096" s="41">
        <v>4</v>
      </c>
      <c r="U2096" s="41">
        <v>46750</v>
      </c>
      <c r="V2096" s="41">
        <f>T2096*U2096</f>
        <v>187000</v>
      </c>
      <c r="W2096" s="41">
        <f>V2096*1.12</f>
        <v>209440.00000000003</v>
      </c>
      <c r="X2096" s="6"/>
      <c r="Y2096" s="6">
        <v>2016</v>
      </c>
      <c r="Z2096" s="6" t="s">
        <v>686</v>
      </c>
    </row>
    <row r="2097" spans="1:26" ht="89.25" x14ac:dyDescent="0.2">
      <c r="A2097" s="6" t="s">
        <v>8613</v>
      </c>
      <c r="B2097" s="5" t="s">
        <v>32</v>
      </c>
      <c r="C2097" s="5" t="s">
        <v>8614</v>
      </c>
      <c r="D2097" s="5" t="s">
        <v>8615</v>
      </c>
      <c r="E2097" s="5" t="s">
        <v>8616</v>
      </c>
      <c r="F2097" s="5" t="s">
        <v>8617</v>
      </c>
      <c r="G2097" s="5" t="s">
        <v>8618</v>
      </c>
      <c r="H2097" s="5" t="s">
        <v>8619</v>
      </c>
      <c r="I2097" s="6" t="s">
        <v>47</v>
      </c>
      <c r="J2097" s="6">
        <v>0</v>
      </c>
      <c r="K2097" s="6">
        <v>430000000</v>
      </c>
      <c r="L2097" s="5" t="s">
        <v>40</v>
      </c>
      <c r="M2097" s="6" t="s">
        <v>1115</v>
      </c>
      <c r="N2097" s="6" t="s">
        <v>42</v>
      </c>
      <c r="O2097" s="6" t="s">
        <v>43</v>
      </c>
      <c r="P2097" s="6" t="s">
        <v>84</v>
      </c>
      <c r="Q2097" s="6" t="s">
        <v>51</v>
      </c>
      <c r="R2097" s="6" t="s">
        <v>96</v>
      </c>
      <c r="S2097" s="6" t="s">
        <v>97</v>
      </c>
      <c r="T2097" s="41">
        <v>4</v>
      </c>
      <c r="U2097" s="41">
        <v>80000</v>
      </c>
      <c r="V2097" s="41"/>
      <c r="W2097" s="41"/>
      <c r="X2097" s="6"/>
      <c r="Y2097" s="6">
        <v>2016</v>
      </c>
      <c r="Z2097" s="6"/>
    </row>
    <row r="2098" spans="1:26" ht="89.25" x14ac:dyDescent="0.2">
      <c r="A2098" s="6" t="s">
        <v>8620</v>
      </c>
      <c r="B2098" s="5" t="s">
        <v>32</v>
      </c>
      <c r="C2098" s="5" t="s">
        <v>8614</v>
      </c>
      <c r="D2098" s="5" t="s">
        <v>8615</v>
      </c>
      <c r="E2098" s="5" t="s">
        <v>8616</v>
      </c>
      <c r="F2098" s="5" t="s">
        <v>8617</v>
      </c>
      <c r="G2098" s="5" t="s">
        <v>8618</v>
      </c>
      <c r="H2098" s="5" t="s">
        <v>8619</v>
      </c>
      <c r="I2098" s="6" t="s">
        <v>47</v>
      </c>
      <c r="J2098" s="6">
        <v>0</v>
      </c>
      <c r="K2098" s="6">
        <v>430000000</v>
      </c>
      <c r="L2098" s="5" t="s">
        <v>40</v>
      </c>
      <c r="M2098" s="6" t="s">
        <v>685</v>
      </c>
      <c r="N2098" s="6" t="s">
        <v>42</v>
      </c>
      <c r="O2098" s="6" t="s">
        <v>43</v>
      </c>
      <c r="P2098" s="6" t="s">
        <v>84</v>
      </c>
      <c r="Q2098" s="6" t="s">
        <v>51</v>
      </c>
      <c r="R2098" s="6" t="s">
        <v>96</v>
      </c>
      <c r="S2098" s="6" t="s">
        <v>97</v>
      </c>
      <c r="T2098" s="41">
        <v>4</v>
      </c>
      <c r="U2098" s="41">
        <v>80000</v>
      </c>
      <c r="V2098" s="41">
        <f>T2098*U2098</f>
        <v>320000</v>
      </c>
      <c r="W2098" s="41">
        <f>V2098*1.12</f>
        <v>358400.00000000006</v>
      </c>
      <c r="X2098" s="6"/>
      <c r="Y2098" s="6">
        <v>2016</v>
      </c>
      <c r="Z2098" s="6" t="s">
        <v>686</v>
      </c>
    </row>
    <row r="2099" spans="1:26" ht="165.75" x14ac:dyDescent="0.2">
      <c r="A2099" s="6" t="s">
        <v>8621</v>
      </c>
      <c r="B2099" s="5" t="s">
        <v>32</v>
      </c>
      <c r="C2099" s="5" t="s">
        <v>8622</v>
      </c>
      <c r="D2099" s="5" t="s">
        <v>8623</v>
      </c>
      <c r="E2099" s="5" t="s">
        <v>8624</v>
      </c>
      <c r="F2099" s="5" t="s">
        <v>8625</v>
      </c>
      <c r="G2099" s="5" t="s">
        <v>8626</v>
      </c>
      <c r="H2099" s="5" t="s">
        <v>8627</v>
      </c>
      <c r="I2099" s="6" t="s">
        <v>47</v>
      </c>
      <c r="J2099" s="6">
        <v>0</v>
      </c>
      <c r="K2099" s="6">
        <v>430000000</v>
      </c>
      <c r="L2099" s="5" t="s">
        <v>40</v>
      </c>
      <c r="M2099" s="6" t="s">
        <v>1115</v>
      </c>
      <c r="N2099" s="6" t="s">
        <v>42</v>
      </c>
      <c r="O2099" s="6" t="s">
        <v>43</v>
      </c>
      <c r="P2099" s="6" t="s">
        <v>84</v>
      </c>
      <c r="Q2099" s="6" t="s">
        <v>51</v>
      </c>
      <c r="R2099" s="6" t="s">
        <v>96</v>
      </c>
      <c r="S2099" s="6" t="s">
        <v>97</v>
      </c>
      <c r="T2099" s="41">
        <v>1</v>
      </c>
      <c r="U2099" s="41">
        <v>290000</v>
      </c>
      <c r="V2099" s="41"/>
      <c r="W2099" s="41"/>
      <c r="X2099" s="6"/>
      <c r="Y2099" s="6">
        <v>2016</v>
      </c>
      <c r="Z2099" s="6"/>
    </row>
    <row r="2100" spans="1:26" ht="165.75" x14ac:dyDescent="0.2">
      <c r="A2100" s="6" t="s">
        <v>8628</v>
      </c>
      <c r="B2100" s="5" t="s">
        <v>32</v>
      </c>
      <c r="C2100" s="5" t="s">
        <v>8622</v>
      </c>
      <c r="D2100" s="5" t="s">
        <v>8623</v>
      </c>
      <c r="E2100" s="5" t="s">
        <v>8624</v>
      </c>
      <c r="F2100" s="5" t="s">
        <v>8625</v>
      </c>
      <c r="G2100" s="5" t="s">
        <v>8626</v>
      </c>
      <c r="H2100" s="5" t="s">
        <v>8627</v>
      </c>
      <c r="I2100" s="6" t="s">
        <v>47</v>
      </c>
      <c r="J2100" s="6">
        <v>0</v>
      </c>
      <c r="K2100" s="6">
        <v>430000000</v>
      </c>
      <c r="L2100" s="5" t="s">
        <v>40</v>
      </c>
      <c r="M2100" s="6" t="s">
        <v>685</v>
      </c>
      <c r="N2100" s="6" t="s">
        <v>42</v>
      </c>
      <c r="O2100" s="6" t="s">
        <v>43</v>
      </c>
      <c r="P2100" s="6" t="s">
        <v>84</v>
      </c>
      <c r="Q2100" s="6" t="s">
        <v>51</v>
      </c>
      <c r="R2100" s="6" t="s">
        <v>96</v>
      </c>
      <c r="S2100" s="6" t="s">
        <v>97</v>
      </c>
      <c r="T2100" s="41">
        <v>1</v>
      </c>
      <c r="U2100" s="41">
        <v>290000</v>
      </c>
      <c r="V2100" s="41">
        <f>T2100*U2100</f>
        <v>290000</v>
      </c>
      <c r="W2100" s="41">
        <f>V2100*1.12</f>
        <v>324800.00000000006</v>
      </c>
      <c r="X2100" s="6"/>
      <c r="Y2100" s="6">
        <v>2016</v>
      </c>
      <c r="Z2100" s="6" t="s">
        <v>686</v>
      </c>
    </row>
    <row r="2101" spans="1:26" ht="409.5" x14ac:dyDescent="0.2">
      <c r="A2101" s="6" t="s">
        <v>8629</v>
      </c>
      <c r="B2101" s="5" t="s">
        <v>32</v>
      </c>
      <c r="C2101" s="5" t="s">
        <v>8630</v>
      </c>
      <c r="D2101" s="5" t="s">
        <v>8631</v>
      </c>
      <c r="E2101" s="5" t="s">
        <v>8632</v>
      </c>
      <c r="F2101" s="5" t="s">
        <v>8633</v>
      </c>
      <c r="G2101" s="5" t="s">
        <v>8632</v>
      </c>
      <c r="H2101" s="5" t="s">
        <v>8634</v>
      </c>
      <c r="I2101" s="6" t="s">
        <v>47</v>
      </c>
      <c r="J2101" s="6">
        <v>0</v>
      </c>
      <c r="K2101" s="6">
        <v>430000000</v>
      </c>
      <c r="L2101" s="5" t="s">
        <v>40</v>
      </c>
      <c r="M2101" s="6" t="s">
        <v>1115</v>
      </c>
      <c r="N2101" s="6" t="s">
        <v>42</v>
      </c>
      <c r="O2101" s="6" t="s">
        <v>43</v>
      </c>
      <c r="P2101" s="6" t="s">
        <v>84</v>
      </c>
      <c r="Q2101" s="6" t="s">
        <v>51</v>
      </c>
      <c r="R2101" s="6" t="s">
        <v>96</v>
      </c>
      <c r="S2101" s="6" t="s">
        <v>97</v>
      </c>
      <c r="T2101" s="41">
        <v>8</v>
      </c>
      <c r="U2101" s="41">
        <v>48500</v>
      </c>
      <c r="V2101" s="41"/>
      <c r="W2101" s="41"/>
      <c r="X2101" s="6"/>
      <c r="Y2101" s="6">
        <v>2016</v>
      </c>
      <c r="Z2101" s="6"/>
    </row>
    <row r="2102" spans="1:26" ht="409.5" x14ac:dyDescent="0.2">
      <c r="A2102" s="6" t="s">
        <v>8635</v>
      </c>
      <c r="B2102" s="5" t="s">
        <v>32</v>
      </c>
      <c r="C2102" s="5" t="s">
        <v>8630</v>
      </c>
      <c r="D2102" s="5" t="s">
        <v>8631</v>
      </c>
      <c r="E2102" s="5" t="s">
        <v>8632</v>
      </c>
      <c r="F2102" s="5" t="s">
        <v>8633</v>
      </c>
      <c r="G2102" s="5" t="s">
        <v>8632</v>
      </c>
      <c r="H2102" s="5" t="s">
        <v>8634</v>
      </c>
      <c r="I2102" s="6" t="s">
        <v>47</v>
      </c>
      <c r="J2102" s="6">
        <v>0</v>
      </c>
      <c r="K2102" s="6">
        <v>430000000</v>
      </c>
      <c r="L2102" s="5" t="s">
        <v>40</v>
      </c>
      <c r="M2102" s="6" t="s">
        <v>685</v>
      </c>
      <c r="N2102" s="6" t="s">
        <v>42</v>
      </c>
      <c r="O2102" s="6" t="s">
        <v>43</v>
      </c>
      <c r="P2102" s="6" t="s">
        <v>84</v>
      </c>
      <c r="Q2102" s="6" t="s">
        <v>51</v>
      </c>
      <c r="R2102" s="6" t="s">
        <v>96</v>
      </c>
      <c r="S2102" s="6" t="s">
        <v>97</v>
      </c>
      <c r="T2102" s="41">
        <v>8</v>
      </c>
      <c r="U2102" s="41">
        <v>48500</v>
      </c>
      <c r="V2102" s="41">
        <f>T2102*U2102</f>
        <v>388000</v>
      </c>
      <c r="W2102" s="41">
        <f>V2102*1.12</f>
        <v>434560.00000000006</v>
      </c>
      <c r="X2102" s="6"/>
      <c r="Y2102" s="6">
        <v>2016</v>
      </c>
      <c r="Z2102" s="6" t="s">
        <v>686</v>
      </c>
    </row>
    <row r="2103" spans="1:26" ht="51" x14ac:dyDescent="0.2">
      <c r="A2103" s="6" t="s">
        <v>8636</v>
      </c>
      <c r="B2103" s="5" t="s">
        <v>32</v>
      </c>
      <c r="C2103" s="5" t="s">
        <v>8637</v>
      </c>
      <c r="D2103" s="5" t="s">
        <v>8638</v>
      </c>
      <c r="E2103" s="5" t="s">
        <v>8639</v>
      </c>
      <c r="F2103" s="5" t="s">
        <v>8640</v>
      </c>
      <c r="G2103" s="5" t="s">
        <v>8641</v>
      </c>
      <c r="H2103" s="5" t="s">
        <v>8642</v>
      </c>
      <c r="I2103" s="6" t="s">
        <v>47</v>
      </c>
      <c r="J2103" s="6">
        <v>0</v>
      </c>
      <c r="K2103" s="6">
        <v>430000000</v>
      </c>
      <c r="L2103" s="5" t="s">
        <v>40</v>
      </c>
      <c r="M2103" s="6" t="s">
        <v>1115</v>
      </c>
      <c r="N2103" s="6" t="s">
        <v>42</v>
      </c>
      <c r="O2103" s="6" t="s">
        <v>43</v>
      </c>
      <c r="P2103" s="6" t="s">
        <v>84</v>
      </c>
      <c r="Q2103" s="6" t="s">
        <v>51</v>
      </c>
      <c r="R2103" s="6" t="s">
        <v>96</v>
      </c>
      <c r="S2103" s="6" t="s">
        <v>97</v>
      </c>
      <c r="T2103" s="41">
        <v>4</v>
      </c>
      <c r="U2103" s="41">
        <v>63000</v>
      </c>
      <c r="V2103" s="41"/>
      <c r="W2103" s="41"/>
      <c r="X2103" s="6"/>
      <c r="Y2103" s="6">
        <v>2016</v>
      </c>
      <c r="Z2103" s="6"/>
    </row>
    <row r="2104" spans="1:26" ht="51" x14ac:dyDescent="0.2">
      <c r="A2104" s="6" t="s">
        <v>8643</v>
      </c>
      <c r="B2104" s="5" t="s">
        <v>32</v>
      </c>
      <c r="C2104" s="5" t="s">
        <v>8637</v>
      </c>
      <c r="D2104" s="5" t="s">
        <v>8638</v>
      </c>
      <c r="E2104" s="5" t="s">
        <v>8639</v>
      </c>
      <c r="F2104" s="5" t="s">
        <v>8640</v>
      </c>
      <c r="G2104" s="5" t="s">
        <v>8641</v>
      </c>
      <c r="H2104" s="5" t="s">
        <v>8642</v>
      </c>
      <c r="I2104" s="6" t="s">
        <v>47</v>
      </c>
      <c r="J2104" s="6">
        <v>0</v>
      </c>
      <c r="K2104" s="6">
        <v>430000000</v>
      </c>
      <c r="L2104" s="5" t="s">
        <v>40</v>
      </c>
      <c r="M2104" s="6" t="s">
        <v>685</v>
      </c>
      <c r="N2104" s="6" t="s">
        <v>42</v>
      </c>
      <c r="O2104" s="6" t="s">
        <v>43</v>
      </c>
      <c r="P2104" s="6" t="s">
        <v>84</v>
      </c>
      <c r="Q2104" s="6" t="s">
        <v>51</v>
      </c>
      <c r="R2104" s="6" t="s">
        <v>96</v>
      </c>
      <c r="S2104" s="6" t="s">
        <v>97</v>
      </c>
      <c r="T2104" s="41">
        <v>4</v>
      </c>
      <c r="U2104" s="41">
        <v>63000</v>
      </c>
      <c r="V2104" s="41">
        <f>T2104*U2104</f>
        <v>252000</v>
      </c>
      <c r="W2104" s="41">
        <f>V2104*1.12</f>
        <v>282240</v>
      </c>
      <c r="X2104" s="6"/>
      <c r="Y2104" s="6">
        <v>2016</v>
      </c>
      <c r="Z2104" s="6" t="s">
        <v>686</v>
      </c>
    </row>
    <row r="2105" spans="1:26" ht="204" x14ac:dyDescent="0.2">
      <c r="A2105" s="6" t="s">
        <v>8644</v>
      </c>
      <c r="B2105" s="5" t="s">
        <v>32</v>
      </c>
      <c r="C2105" s="5" t="s">
        <v>8645</v>
      </c>
      <c r="D2105" s="5" t="s">
        <v>8646</v>
      </c>
      <c r="E2105" s="5" t="s">
        <v>8647</v>
      </c>
      <c r="F2105" s="5" t="s">
        <v>8648</v>
      </c>
      <c r="G2105" s="5" t="s">
        <v>8649</v>
      </c>
      <c r="H2105" s="5" t="s">
        <v>8650</v>
      </c>
      <c r="I2105" s="6" t="s">
        <v>47</v>
      </c>
      <c r="J2105" s="6">
        <v>0</v>
      </c>
      <c r="K2105" s="6">
        <v>430000000</v>
      </c>
      <c r="L2105" s="5" t="s">
        <v>40</v>
      </c>
      <c r="M2105" s="6" t="s">
        <v>41</v>
      </c>
      <c r="N2105" s="6" t="s">
        <v>73</v>
      </c>
      <c r="O2105" s="6" t="s">
        <v>43</v>
      </c>
      <c r="P2105" s="6" t="s">
        <v>84</v>
      </c>
      <c r="Q2105" s="6" t="s">
        <v>51</v>
      </c>
      <c r="R2105" s="6" t="s">
        <v>96</v>
      </c>
      <c r="S2105" s="6" t="s">
        <v>97</v>
      </c>
      <c r="T2105" s="41">
        <v>2</v>
      </c>
      <c r="U2105" s="41">
        <v>1730000</v>
      </c>
      <c r="V2105" s="41"/>
      <c r="W2105" s="41"/>
      <c r="X2105" s="6"/>
      <c r="Y2105" s="6">
        <v>2016</v>
      </c>
      <c r="Z2105" s="6" t="s">
        <v>1629</v>
      </c>
    </row>
    <row r="2106" spans="1:26" ht="76.5" x14ac:dyDescent="0.2">
      <c r="A2106" s="6" t="s">
        <v>8651</v>
      </c>
      <c r="B2106" s="5" t="s">
        <v>32</v>
      </c>
      <c r="C2106" s="5" t="s">
        <v>8652</v>
      </c>
      <c r="D2106" s="5" t="s">
        <v>2105</v>
      </c>
      <c r="E2106" s="5" t="s">
        <v>8653</v>
      </c>
      <c r="F2106" s="5" t="s">
        <v>8654</v>
      </c>
      <c r="G2106" s="5" t="s">
        <v>8655</v>
      </c>
      <c r="H2106" s="5" t="s">
        <v>8656</v>
      </c>
      <c r="I2106" s="6" t="s">
        <v>47</v>
      </c>
      <c r="J2106" s="6">
        <v>0</v>
      </c>
      <c r="K2106" s="6">
        <v>430000000</v>
      </c>
      <c r="L2106" s="5" t="s">
        <v>40</v>
      </c>
      <c r="M2106" s="6" t="s">
        <v>1115</v>
      </c>
      <c r="N2106" s="6" t="s">
        <v>73</v>
      </c>
      <c r="O2106" s="6" t="s">
        <v>43</v>
      </c>
      <c r="P2106" s="6" t="s">
        <v>74</v>
      </c>
      <c r="Q2106" s="6" t="s">
        <v>51</v>
      </c>
      <c r="R2106" s="6" t="s">
        <v>96</v>
      </c>
      <c r="S2106" s="6" t="s">
        <v>97</v>
      </c>
      <c r="T2106" s="41">
        <v>4</v>
      </c>
      <c r="U2106" s="41">
        <v>140000</v>
      </c>
      <c r="V2106" s="41">
        <f>T2106*U2106</f>
        <v>560000</v>
      </c>
      <c r="W2106" s="41">
        <f>V2106*1.12</f>
        <v>627200.00000000012</v>
      </c>
      <c r="X2106" s="6"/>
      <c r="Y2106" s="6">
        <v>2016</v>
      </c>
      <c r="Z2106" s="42"/>
    </row>
    <row r="2107" spans="1:26" ht="63.75" x14ac:dyDescent="0.2">
      <c r="A2107" s="6" t="s">
        <v>8657</v>
      </c>
      <c r="B2107" s="5" t="s">
        <v>32</v>
      </c>
      <c r="C2107" s="5" t="s">
        <v>8658</v>
      </c>
      <c r="D2107" s="5" t="s">
        <v>8659</v>
      </c>
      <c r="E2107" s="5" t="s">
        <v>8660</v>
      </c>
      <c r="F2107" s="5" t="s">
        <v>8661</v>
      </c>
      <c r="G2107" s="5" t="s">
        <v>8662</v>
      </c>
      <c r="H2107" s="5" t="s">
        <v>8663</v>
      </c>
      <c r="I2107" s="6" t="s">
        <v>47</v>
      </c>
      <c r="J2107" s="6">
        <v>0</v>
      </c>
      <c r="K2107" s="6">
        <v>430000000</v>
      </c>
      <c r="L2107" s="5" t="s">
        <v>40</v>
      </c>
      <c r="M2107" s="6" t="s">
        <v>1115</v>
      </c>
      <c r="N2107" s="6" t="s">
        <v>73</v>
      </c>
      <c r="O2107" s="6" t="s">
        <v>43</v>
      </c>
      <c r="P2107" s="6" t="s">
        <v>74</v>
      </c>
      <c r="Q2107" s="6" t="s">
        <v>51</v>
      </c>
      <c r="R2107" s="6" t="s">
        <v>75</v>
      </c>
      <c r="S2107" s="6" t="s">
        <v>76</v>
      </c>
      <c r="T2107" s="41">
        <v>3</v>
      </c>
      <c r="U2107" s="41">
        <v>2600000</v>
      </c>
      <c r="V2107" s="41">
        <f>T2107*U2107</f>
        <v>7800000</v>
      </c>
      <c r="W2107" s="41">
        <f>V2107*1.12</f>
        <v>8736000</v>
      </c>
      <c r="X2107" s="6"/>
      <c r="Y2107" s="6">
        <v>2016</v>
      </c>
      <c r="Z2107" s="42"/>
    </row>
    <row r="2108" spans="1:26" ht="51" x14ac:dyDescent="0.2">
      <c r="A2108" s="6" t="s">
        <v>8664</v>
      </c>
      <c r="B2108" s="5" t="s">
        <v>32</v>
      </c>
      <c r="C2108" s="5" t="s">
        <v>8665</v>
      </c>
      <c r="D2108" s="5" t="s">
        <v>8666</v>
      </c>
      <c r="E2108" s="5" t="s">
        <v>8667</v>
      </c>
      <c r="F2108" s="5" t="s">
        <v>8668</v>
      </c>
      <c r="G2108" s="5" t="s">
        <v>8669</v>
      </c>
      <c r="H2108" s="5" t="s">
        <v>8670</v>
      </c>
      <c r="I2108" s="6" t="s">
        <v>47</v>
      </c>
      <c r="J2108" s="6">
        <v>0</v>
      </c>
      <c r="K2108" s="6">
        <v>430000000</v>
      </c>
      <c r="L2108" s="5" t="s">
        <v>40</v>
      </c>
      <c r="M2108" s="6" t="s">
        <v>94</v>
      </c>
      <c r="N2108" s="6" t="s">
        <v>73</v>
      </c>
      <c r="O2108" s="6" t="s">
        <v>43</v>
      </c>
      <c r="P2108" s="6" t="s">
        <v>84</v>
      </c>
      <c r="Q2108" s="6" t="s">
        <v>51</v>
      </c>
      <c r="R2108" s="6" t="s">
        <v>96</v>
      </c>
      <c r="S2108" s="6" t="s">
        <v>97</v>
      </c>
      <c r="T2108" s="41">
        <v>3</v>
      </c>
      <c r="U2108" s="41">
        <v>75000</v>
      </c>
      <c r="V2108" s="41">
        <f>T2108*U2108</f>
        <v>225000</v>
      </c>
      <c r="W2108" s="41">
        <f>V2108*1.12</f>
        <v>252000.00000000003</v>
      </c>
      <c r="X2108" s="6"/>
      <c r="Y2108" s="6">
        <v>2016</v>
      </c>
      <c r="Z2108" s="42"/>
    </row>
    <row r="2109" spans="1:26" ht="127.5" x14ac:dyDescent="0.2">
      <c r="A2109" s="6" t="s">
        <v>8671</v>
      </c>
      <c r="B2109" s="5" t="s">
        <v>32</v>
      </c>
      <c r="C2109" s="5" t="s">
        <v>8672</v>
      </c>
      <c r="D2109" s="5" t="s">
        <v>8673</v>
      </c>
      <c r="E2109" s="5" t="s">
        <v>8674</v>
      </c>
      <c r="F2109" s="5" t="s">
        <v>8675</v>
      </c>
      <c r="G2109" s="5" t="s">
        <v>8676</v>
      </c>
      <c r="H2109" s="5" t="s">
        <v>8677</v>
      </c>
      <c r="I2109" s="6" t="s">
        <v>47</v>
      </c>
      <c r="J2109" s="6">
        <v>0</v>
      </c>
      <c r="K2109" s="6">
        <v>430000000</v>
      </c>
      <c r="L2109" s="5" t="s">
        <v>40</v>
      </c>
      <c r="M2109" s="6" t="s">
        <v>94</v>
      </c>
      <c r="N2109" s="6" t="s">
        <v>73</v>
      </c>
      <c r="O2109" s="6" t="s">
        <v>43</v>
      </c>
      <c r="P2109" s="6" t="s">
        <v>84</v>
      </c>
      <c r="Q2109" s="6" t="s">
        <v>51</v>
      </c>
      <c r="R2109" s="6" t="s">
        <v>96</v>
      </c>
      <c r="S2109" s="6" t="s">
        <v>97</v>
      </c>
      <c r="T2109" s="41">
        <v>2</v>
      </c>
      <c r="U2109" s="41">
        <v>1090000</v>
      </c>
      <c r="V2109" s="41">
        <f>T2109*U2109</f>
        <v>2180000</v>
      </c>
      <c r="W2109" s="41">
        <f>V2109*1.12</f>
        <v>2441600</v>
      </c>
      <c r="X2109" s="6"/>
      <c r="Y2109" s="6">
        <v>2016</v>
      </c>
      <c r="Z2109" s="42"/>
    </row>
    <row r="2110" spans="1:26" ht="51" x14ac:dyDescent="0.2">
      <c r="A2110" s="6" t="s">
        <v>8678</v>
      </c>
      <c r="B2110" s="5" t="s">
        <v>32</v>
      </c>
      <c r="C2110" s="5" t="s">
        <v>8622</v>
      </c>
      <c r="D2110" s="5" t="s">
        <v>8623</v>
      </c>
      <c r="E2110" s="5" t="s">
        <v>8679</v>
      </c>
      <c r="F2110" s="5" t="s">
        <v>8625</v>
      </c>
      <c r="G2110" s="5" t="s">
        <v>8680</v>
      </c>
      <c r="H2110" s="5" t="s">
        <v>8681</v>
      </c>
      <c r="I2110" s="6" t="s">
        <v>47</v>
      </c>
      <c r="J2110" s="6">
        <v>0</v>
      </c>
      <c r="K2110" s="6">
        <v>430000000</v>
      </c>
      <c r="L2110" s="5" t="s">
        <v>40</v>
      </c>
      <c r="M2110" s="6" t="s">
        <v>1115</v>
      </c>
      <c r="N2110" s="6" t="s">
        <v>73</v>
      </c>
      <c r="O2110" s="6" t="s">
        <v>43</v>
      </c>
      <c r="P2110" s="6" t="s">
        <v>84</v>
      </c>
      <c r="Q2110" s="6" t="s">
        <v>51</v>
      </c>
      <c r="R2110" s="6" t="s">
        <v>96</v>
      </c>
      <c r="S2110" s="6" t="s">
        <v>97</v>
      </c>
      <c r="T2110" s="41">
        <v>1</v>
      </c>
      <c r="U2110" s="41">
        <v>260000</v>
      </c>
      <c r="V2110" s="41">
        <f>T2110*U2110</f>
        <v>260000</v>
      </c>
      <c r="W2110" s="41">
        <f>V2110*1.12</f>
        <v>291200</v>
      </c>
      <c r="X2110" s="6"/>
      <c r="Y2110" s="6">
        <v>2016</v>
      </c>
      <c r="Z2110" s="42"/>
    </row>
    <row r="2111" spans="1:26" ht="51" x14ac:dyDescent="0.2">
      <c r="A2111" s="6" t="s">
        <v>8682</v>
      </c>
      <c r="B2111" s="5" t="s">
        <v>32</v>
      </c>
      <c r="C2111" s="5" t="s">
        <v>8683</v>
      </c>
      <c r="D2111" s="5" t="s">
        <v>8368</v>
      </c>
      <c r="E2111" s="5" t="s">
        <v>8684</v>
      </c>
      <c r="F2111" s="5" t="s">
        <v>8685</v>
      </c>
      <c r="G2111" s="5" t="s">
        <v>8686</v>
      </c>
      <c r="H2111" s="5" t="s">
        <v>8687</v>
      </c>
      <c r="I2111" s="6" t="s">
        <v>47</v>
      </c>
      <c r="J2111" s="6">
        <v>0</v>
      </c>
      <c r="K2111" s="6">
        <v>430000000</v>
      </c>
      <c r="L2111" s="5" t="s">
        <v>40</v>
      </c>
      <c r="M2111" s="6" t="s">
        <v>94</v>
      </c>
      <c r="N2111" s="6" t="s">
        <v>42</v>
      </c>
      <c r="O2111" s="6" t="s">
        <v>43</v>
      </c>
      <c r="P2111" s="6" t="s">
        <v>303</v>
      </c>
      <c r="Q2111" s="6" t="s">
        <v>51</v>
      </c>
      <c r="R2111" s="6" t="s">
        <v>96</v>
      </c>
      <c r="S2111" s="6" t="s">
        <v>97</v>
      </c>
      <c r="T2111" s="41">
        <v>2</v>
      </c>
      <c r="U2111" s="41">
        <v>650000</v>
      </c>
      <c r="V2111" s="41"/>
      <c r="W2111" s="41"/>
      <c r="X2111" s="6"/>
      <c r="Y2111" s="6">
        <v>2016</v>
      </c>
      <c r="Z2111" s="6"/>
    </row>
    <row r="2112" spans="1:26" ht="51" x14ac:dyDescent="0.2">
      <c r="A2112" s="6" t="s">
        <v>8688</v>
      </c>
      <c r="B2112" s="5" t="s">
        <v>32</v>
      </c>
      <c r="C2112" s="5" t="s">
        <v>8683</v>
      </c>
      <c r="D2112" s="5" t="s">
        <v>8368</v>
      </c>
      <c r="E2112" s="5" t="s">
        <v>8684</v>
      </c>
      <c r="F2112" s="5" t="s">
        <v>8685</v>
      </c>
      <c r="G2112" s="5" t="s">
        <v>8686</v>
      </c>
      <c r="H2112" s="5" t="s">
        <v>8687</v>
      </c>
      <c r="I2112" s="6" t="s">
        <v>47</v>
      </c>
      <c r="J2112" s="6">
        <v>0</v>
      </c>
      <c r="K2112" s="6">
        <v>430000000</v>
      </c>
      <c r="L2112" s="5" t="s">
        <v>40</v>
      </c>
      <c r="M2112" s="6" t="s">
        <v>685</v>
      </c>
      <c r="N2112" s="6" t="s">
        <v>42</v>
      </c>
      <c r="O2112" s="6" t="s">
        <v>43</v>
      </c>
      <c r="P2112" s="6" t="s">
        <v>303</v>
      </c>
      <c r="Q2112" s="6" t="s">
        <v>51</v>
      </c>
      <c r="R2112" s="6" t="s">
        <v>96</v>
      </c>
      <c r="S2112" s="6" t="s">
        <v>97</v>
      </c>
      <c r="T2112" s="41">
        <v>2</v>
      </c>
      <c r="U2112" s="41">
        <v>650000</v>
      </c>
      <c r="V2112" s="41">
        <f>T2112*U2112</f>
        <v>1300000</v>
      </c>
      <c r="W2112" s="41">
        <f>V2112*1.12</f>
        <v>1456000.0000000002</v>
      </c>
      <c r="X2112" s="6"/>
      <c r="Y2112" s="6">
        <v>2016</v>
      </c>
      <c r="Z2112" s="6" t="s">
        <v>686</v>
      </c>
    </row>
    <row r="2113" spans="1:26" ht="51" x14ac:dyDescent="0.2">
      <c r="A2113" s="6" t="s">
        <v>8689</v>
      </c>
      <c r="B2113" s="5" t="s">
        <v>32</v>
      </c>
      <c r="C2113" s="5" t="s">
        <v>8690</v>
      </c>
      <c r="D2113" s="5" t="s">
        <v>8368</v>
      </c>
      <c r="E2113" s="5" t="s">
        <v>8684</v>
      </c>
      <c r="F2113" s="5" t="s">
        <v>8691</v>
      </c>
      <c r="G2113" s="5" t="s">
        <v>8692</v>
      </c>
      <c r="H2113" s="5" t="s">
        <v>8693</v>
      </c>
      <c r="I2113" s="6" t="s">
        <v>47</v>
      </c>
      <c r="J2113" s="6">
        <v>0</v>
      </c>
      <c r="K2113" s="6">
        <v>430000000</v>
      </c>
      <c r="L2113" s="5" t="s">
        <v>40</v>
      </c>
      <c r="M2113" s="6" t="s">
        <v>94</v>
      </c>
      <c r="N2113" s="6" t="s">
        <v>42</v>
      </c>
      <c r="O2113" s="6" t="s">
        <v>43</v>
      </c>
      <c r="P2113" s="6" t="s">
        <v>303</v>
      </c>
      <c r="Q2113" s="6" t="s">
        <v>51</v>
      </c>
      <c r="R2113" s="6" t="s">
        <v>96</v>
      </c>
      <c r="S2113" s="6" t="s">
        <v>97</v>
      </c>
      <c r="T2113" s="41">
        <v>2</v>
      </c>
      <c r="U2113" s="41">
        <v>340000</v>
      </c>
      <c r="V2113" s="41"/>
      <c r="W2113" s="41"/>
      <c r="X2113" s="6"/>
      <c r="Y2113" s="6">
        <v>2016</v>
      </c>
      <c r="Z2113" s="6"/>
    </row>
    <row r="2114" spans="1:26" ht="51" x14ac:dyDescent="0.2">
      <c r="A2114" s="6" t="s">
        <v>8694</v>
      </c>
      <c r="B2114" s="5" t="s">
        <v>32</v>
      </c>
      <c r="C2114" s="5" t="s">
        <v>8690</v>
      </c>
      <c r="D2114" s="5" t="s">
        <v>8368</v>
      </c>
      <c r="E2114" s="5" t="s">
        <v>8684</v>
      </c>
      <c r="F2114" s="5" t="s">
        <v>8691</v>
      </c>
      <c r="G2114" s="5" t="s">
        <v>8692</v>
      </c>
      <c r="H2114" s="5" t="s">
        <v>8693</v>
      </c>
      <c r="I2114" s="6" t="s">
        <v>47</v>
      </c>
      <c r="J2114" s="6">
        <v>0</v>
      </c>
      <c r="K2114" s="6">
        <v>430000000</v>
      </c>
      <c r="L2114" s="5" t="s">
        <v>40</v>
      </c>
      <c r="M2114" s="6" t="s">
        <v>685</v>
      </c>
      <c r="N2114" s="6" t="s">
        <v>42</v>
      </c>
      <c r="O2114" s="6" t="s">
        <v>43</v>
      </c>
      <c r="P2114" s="6" t="s">
        <v>303</v>
      </c>
      <c r="Q2114" s="6" t="s">
        <v>51</v>
      </c>
      <c r="R2114" s="6" t="s">
        <v>96</v>
      </c>
      <c r="S2114" s="6" t="s">
        <v>97</v>
      </c>
      <c r="T2114" s="41">
        <v>2</v>
      </c>
      <c r="U2114" s="41">
        <v>340000</v>
      </c>
      <c r="V2114" s="41">
        <f t="shared" ref="V2114:V2123" si="155">T2114*U2114</f>
        <v>680000</v>
      </c>
      <c r="W2114" s="41">
        <f t="shared" ref="W2114:W2123" si="156">V2114*1.12</f>
        <v>761600.00000000012</v>
      </c>
      <c r="X2114" s="6"/>
      <c r="Y2114" s="6">
        <v>2016</v>
      </c>
      <c r="Z2114" s="6" t="s">
        <v>686</v>
      </c>
    </row>
    <row r="2115" spans="1:26" ht="63.75" x14ac:dyDescent="0.2">
      <c r="A2115" s="6" t="s">
        <v>8695</v>
      </c>
      <c r="B2115" s="5" t="s">
        <v>32</v>
      </c>
      <c r="C2115" s="5" t="s">
        <v>8696</v>
      </c>
      <c r="D2115" s="5" t="s">
        <v>6218</v>
      </c>
      <c r="E2115" s="5" t="s">
        <v>8697</v>
      </c>
      <c r="F2115" s="5" t="s">
        <v>8338</v>
      </c>
      <c r="G2115" s="5" t="s">
        <v>8697</v>
      </c>
      <c r="H2115" s="5" t="s">
        <v>8698</v>
      </c>
      <c r="I2115" s="6" t="s">
        <v>47</v>
      </c>
      <c r="J2115" s="6">
        <v>0</v>
      </c>
      <c r="K2115" s="6">
        <v>430000000</v>
      </c>
      <c r="L2115" s="5" t="s">
        <v>40</v>
      </c>
      <c r="M2115" s="6" t="s">
        <v>1115</v>
      </c>
      <c r="N2115" s="6" t="s">
        <v>42</v>
      </c>
      <c r="O2115" s="6" t="s">
        <v>43</v>
      </c>
      <c r="P2115" s="6" t="s">
        <v>84</v>
      </c>
      <c r="Q2115" s="6" t="s">
        <v>51</v>
      </c>
      <c r="R2115" s="6" t="s">
        <v>75</v>
      </c>
      <c r="S2115" s="6" t="s">
        <v>76</v>
      </c>
      <c r="T2115" s="41">
        <v>4</v>
      </c>
      <c r="U2115" s="41">
        <v>950000</v>
      </c>
      <c r="V2115" s="41">
        <f t="shared" si="155"/>
        <v>3800000</v>
      </c>
      <c r="W2115" s="41">
        <f t="shared" si="156"/>
        <v>4256000</v>
      </c>
      <c r="X2115" s="6"/>
      <c r="Y2115" s="6">
        <v>2016</v>
      </c>
      <c r="Z2115" s="42"/>
    </row>
    <row r="2116" spans="1:26" ht="76.5" x14ac:dyDescent="0.2">
      <c r="A2116" s="6" t="s">
        <v>8699</v>
      </c>
      <c r="B2116" s="5" t="s">
        <v>32</v>
      </c>
      <c r="C2116" s="5" t="s">
        <v>8696</v>
      </c>
      <c r="D2116" s="5" t="s">
        <v>6218</v>
      </c>
      <c r="E2116" s="5" t="s">
        <v>8700</v>
      </c>
      <c r="F2116" s="5" t="s">
        <v>8338</v>
      </c>
      <c r="G2116" s="5" t="s">
        <v>8700</v>
      </c>
      <c r="H2116" s="5" t="s">
        <v>8701</v>
      </c>
      <c r="I2116" s="6" t="s">
        <v>47</v>
      </c>
      <c r="J2116" s="6">
        <v>0</v>
      </c>
      <c r="K2116" s="6">
        <v>430000000</v>
      </c>
      <c r="L2116" s="5" t="s">
        <v>40</v>
      </c>
      <c r="M2116" s="6" t="s">
        <v>1115</v>
      </c>
      <c r="N2116" s="6" t="s">
        <v>42</v>
      </c>
      <c r="O2116" s="6" t="s">
        <v>43</v>
      </c>
      <c r="P2116" s="6" t="s">
        <v>84</v>
      </c>
      <c r="Q2116" s="6" t="s">
        <v>51</v>
      </c>
      <c r="R2116" s="6" t="s">
        <v>75</v>
      </c>
      <c r="S2116" s="6" t="s">
        <v>76</v>
      </c>
      <c r="T2116" s="41">
        <v>4</v>
      </c>
      <c r="U2116" s="41">
        <v>610000</v>
      </c>
      <c r="V2116" s="41">
        <f t="shared" si="155"/>
        <v>2440000</v>
      </c>
      <c r="W2116" s="41">
        <f t="shared" si="156"/>
        <v>2732800.0000000005</v>
      </c>
      <c r="X2116" s="6"/>
      <c r="Y2116" s="6">
        <v>2016</v>
      </c>
      <c r="Z2116" s="42"/>
    </row>
    <row r="2117" spans="1:26" ht="102" x14ac:dyDescent="0.2">
      <c r="A2117" s="6" t="s">
        <v>8702</v>
      </c>
      <c r="B2117" s="5" t="s">
        <v>32</v>
      </c>
      <c r="C2117" s="5" t="s">
        <v>8703</v>
      </c>
      <c r="D2117" s="5" t="s">
        <v>8704</v>
      </c>
      <c r="E2117" s="5" t="s">
        <v>8705</v>
      </c>
      <c r="F2117" s="5" t="s">
        <v>8706</v>
      </c>
      <c r="G2117" s="5" t="s">
        <v>8707</v>
      </c>
      <c r="H2117" s="5" t="s">
        <v>8708</v>
      </c>
      <c r="I2117" s="6" t="s">
        <v>39</v>
      </c>
      <c r="J2117" s="6">
        <v>0</v>
      </c>
      <c r="K2117" s="6">
        <v>430000000</v>
      </c>
      <c r="L2117" s="5" t="s">
        <v>40</v>
      </c>
      <c r="M2117" s="6" t="s">
        <v>94</v>
      </c>
      <c r="N2117" s="6" t="s">
        <v>42</v>
      </c>
      <c r="O2117" s="6" t="s">
        <v>43</v>
      </c>
      <c r="P2117" s="6" t="s">
        <v>303</v>
      </c>
      <c r="Q2117" s="6" t="s">
        <v>51</v>
      </c>
      <c r="R2117" s="6" t="s">
        <v>96</v>
      </c>
      <c r="S2117" s="6" t="s">
        <v>97</v>
      </c>
      <c r="T2117" s="41">
        <v>5</v>
      </c>
      <c r="U2117" s="41">
        <v>120000</v>
      </c>
      <c r="V2117" s="41">
        <f t="shared" si="155"/>
        <v>600000</v>
      </c>
      <c r="W2117" s="41">
        <f t="shared" si="156"/>
        <v>672000.00000000012</v>
      </c>
      <c r="X2117" s="6"/>
      <c r="Y2117" s="6">
        <v>2016</v>
      </c>
      <c r="Z2117" s="42"/>
    </row>
    <row r="2118" spans="1:26" ht="51" x14ac:dyDescent="0.2">
      <c r="A2118" s="6" t="s">
        <v>8709</v>
      </c>
      <c r="B2118" s="5" t="s">
        <v>32</v>
      </c>
      <c r="C2118" s="5" t="s">
        <v>8710</v>
      </c>
      <c r="D2118" s="5" t="s">
        <v>8711</v>
      </c>
      <c r="E2118" s="5" t="s">
        <v>8712</v>
      </c>
      <c r="F2118" s="5" t="s">
        <v>8713</v>
      </c>
      <c r="G2118" s="5" t="s">
        <v>8714</v>
      </c>
      <c r="H2118" s="5" t="s">
        <v>8715</v>
      </c>
      <c r="I2118" s="6" t="s">
        <v>39</v>
      </c>
      <c r="J2118" s="6">
        <v>0</v>
      </c>
      <c r="K2118" s="6">
        <v>430000000</v>
      </c>
      <c r="L2118" s="5" t="s">
        <v>40</v>
      </c>
      <c r="M2118" s="6" t="s">
        <v>8716</v>
      </c>
      <c r="N2118" s="6" t="s">
        <v>73</v>
      </c>
      <c r="O2118" s="6" t="s">
        <v>43</v>
      </c>
      <c r="P2118" s="6" t="s">
        <v>84</v>
      </c>
      <c r="Q2118" s="6" t="s">
        <v>51</v>
      </c>
      <c r="R2118" s="6" t="s">
        <v>96</v>
      </c>
      <c r="S2118" s="6" t="s">
        <v>97</v>
      </c>
      <c r="T2118" s="41">
        <v>721</v>
      </c>
      <c r="U2118" s="41">
        <v>1755</v>
      </c>
      <c r="V2118" s="41">
        <f t="shared" si="155"/>
        <v>1265355</v>
      </c>
      <c r="W2118" s="41">
        <f t="shared" si="156"/>
        <v>1417197.6</v>
      </c>
      <c r="X2118" s="6"/>
      <c r="Y2118" s="6">
        <v>2016</v>
      </c>
      <c r="Z2118" s="42"/>
    </row>
    <row r="2119" spans="1:26" ht="51" x14ac:dyDescent="0.2">
      <c r="A2119" s="6" t="s">
        <v>8717</v>
      </c>
      <c r="B2119" s="5" t="s">
        <v>32</v>
      </c>
      <c r="C2119" s="5" t="s">
        <v>8718</v>
      </c>
      <c r="D2119" s="5" t="s">
        <v>8719</v>
      </c>
      <c r="E2119" s="5" t="s">
        <v>8720</v>
      </c>
      <c r="F2119" s="5" t="s">
        <v>8721</v>
      </c>
      <c r="G2119" s="5" t="s">
        <v>8722</v>
      </c>
      <c r="H2119" s="5" t="s">
        <v>8723</v>
      </c>
      <c r="I2119" s="6" t="s">
        <v>39</v>
      </c>
      <c r="J2119" s="6">
        <v>0</v>
      </c>
      <c r="K2119" s="6">
        <v>430000000</v>
      </c>
      <c r="L2119" s="5" t="s">
        <v>40</v>
      </c>
      <c r="M2119" s="6" t="s">
        <v>8716</v>
      </c>
      <c r="N2119" s="6" t="s">
        <v>73</v>
      </c>
      <c r="O2119" s="6" t="s">
        <v>43</v>
      </c>
      <c r="P2119" s="6" t="s">
        <v>84</v>
      </c>
      <c r="Q2119" s="6" t="s">
        <v>51</v>
      </c>
      <c r="R2119" s="6" t="s">
        <v>96</v>
      </c>
      <c r="S2119" s="6" t="s">
        <v>97</v>
      </c>
      <c r="T2119" s="41">
        <v>500</v>
      </c>
      <c r="U2119" s="41">
        <v>2497.5</v>
      </c>
      <c r="V2119" s="41">
        <f t="shared" si="155"/>
        <v>1248750</v>
      </c>
      <c r="W2119" s="41">
        <f t="shared" si="156"/>
        <v>1398600.0000000002</v>
      </c>
      <c r="X2119" s="6"/>
      <c r="Y2119" s="6">
        <v>2016</v>
      </c>
      <c r="Z2119" s="42"/>
    </row>
    <row r="2120" spans="1:26" ht="51" x14ac:dyDescent="0.2">
      <c r="A2120" s="6" t="s">
        <v>8724</v>
      </c>
      <c r="B2120" s="5" t="s">
        <v>32</v>
      </c>
      <c r="C2120" s="5" t="s">
        <v>8725</v>
      </c>
      <c r="D2120" s="5" t="s">
        <v>8726</v>
      </c>
      <c r="E2120" s="5" t="s">
        <v>8727</v>
      </c>
      <c r="F2120" s="5" t="s">
        <v>8728</v>
      </c>
      <c r="G2120" s="5" t="s">
        <v>8729</v>
      </c>
      <c r="H2120" s="5" t="s">
        <v>8730</v>
      </c>
      <c r="I2120" s="6" t="s">
        <v>39</v>
      </c>
      <c r="J2120" s="6">
        <v>0</v>
      </c>
      <c r="K2120" s="6">
        <v>430000000</v>
      </c>
      <c r="L2120" s="5" t="s">
        <v>40</v>
      </c>
      <c r="M2120" s="6" t="s">
        <v>8716</v>
      </c>
      <c r="N2120" s="6" t="s">
        <v>73</v>
      </c>
      <c r="O2120" s="6" t="s">
        <v>43</v>
      </c>
      <c r="P2120" s="6" t="s">
        <v>84</v>
      </c>
      <c r="Q2120" s="6" t="s">
        <v>51</v>
      </c>
      <c r="R2120" s="6">
        <v>715</v>
      </c>
      <c r="S2120" s="6" t="s">
        <v>191</v>
      </c>
      <c r="T2120" s="41">
        <v>40</v>
      </c>
      <c r="U2120" s="41">
        <v>2430</v>
      </c>
      <c r="V2120" s="41">
        <f t="shared" si="155"/>
        <v>97200</v>
      </c>
      <c r="W2120" s="41">
        <f t="shared" si="156"/>
        <v>108864.00000000001</v>
      </c>
      <c r="X2120" s="6"/>
      <c r="Y2120" s="6">
        <v>2016</v>
      </c>
      <c r="Z2120" s="42"/>
    </row>
    <row r="2121" spans="1:26" ht="51" x14ac:dyDescent="0.2">
      <c r="A2121" s="6" t="s">
        <v>8731</v>
      </c>
      <c r="B2121" s="5" t="s">
        <v>32</v>
      </c>
      <c r="C2121" s="5" t="s">
        <v>8732</v>
      </c>
      <c r="D2121" s="5" t="s">
        <v>8733</v>
      </c>
      <c r="E2121" s="5" t="s">
        <v>8734</v>
      </c>
      <c r="F2121" s="5" t="s">
        <v>8735</v>
      </c>
      <c r="G2121" s="5" t="s">
        <v>8736</v>
      </c>
      <c r="H2121" s="5" t="s">
        <v>8737</v>
      </c>
      <c r="I2121" s="6" t="s">
        <v>39</v>
      </c>
      <c r="J2121" s="6">
        <v>0</v>
      </c>
      <c r="K2121" s="6">
        <v>430000000</v>
      </c>
      <c r="L2121" s="5" t="s">
        <v>40</v>
      </c>
      <c r="M2121" s="6" t="s">
        <v>8716</v>
      </c>
      <c r="N2121" s="6" t="s">
        <v>73</v>
      </c>
      <c r="O2121" s="6" t="s">
        <v>43</v>
      </c>
      <c r="P2121" s="6" t="s">
        <v>84</v>
      </c>
      <c r="Q2121" s="6" t="s">
        <v>51</v>
      </c>
      <c r="R2121" s="6" t="s">
        <v>96</v>
      </c>
      <c r="S2121" s="6" t="s">
        <v>97</v>
      </c>
      <c r="T2121" s="41">
        <v>150</v>
      </c>
      <c r="U2121" s="41">
        <v>6750</v>
      </c>
      <c r="V2121" s="41">
        <f t="shared" si="155"/>
        <v>1012500</v>
      </c>
      <c r="W2121" s="41">
        <f t="shared" si="156"/>
        <v>1134000</v>
      </c>
      <c r="X2121" s="6"/>
      <c r="Y2121" s="6">
        <v>2016</v>
      </c>
      <c r="Z2121" s="42"/>
    </row>
    <row r="2122" spans="1:26" ht="51" x14ac:dyDescent="0.2">
      <c r="A2122" s="6" t="s">
        <v>8738</v>
      </c>
      <c r="B2122" s="5" t="s">
        <v>32</v>
      </c>
      <c r="C2122" s="5" t="s">
        <v>8739</v>
      </c>
      <c r="D2122" s="5" t="s">
        <v>187</v>
      </c>
      <c r="E2122" s="5" t="s">
        <v>8740</v>
      </c>
      <c r="F2122" s="5" t="s">
        <v>8741</v>
      </c>
      <c r="G2122" s="5" t="s">
        <v>8742</v>
      </c>
      <c r="H2122" s="5" t="s">
        <v>8743</v>
      </c>
      <c r="I2122" s="6" t="s">
        <v>39</v>
      </c>
      <c r="J2122" s="6">
        <v>0</v>
      </c>
      <c r="K2122" s="6">
        <v>430000000</v>
      </c>
      <c r="L2122" s="5" t="s">
        <v>40</v>
      </c>
      <c r="M2122" s="6" t="s">
        <v>94</v>
      </c>
      <c r="N2122" s="6" t="s">
        <v>73</v>
      </c>
      <c r="O2122" s="6" t="s">
        <v>43</v>
      </c>
      <c r="P2122" s="6" t="s">
        <v>84</v>
      </c>
      <c r="Q2122" s="6" t="s">
        <v>51</v>
      </c>
      <c r="R2122" s="6">
        <v>715</v>
      </c>
      <c r="S2122" s="6" t="s">
        <v>191</v>
      </c>
      <c r="T2122" s="41">
        <v>260</v>
      </c>
      <c r="U2122" s="41">
        <v>4725</v>
      </c>
      <c r="V2122" s="41">
        <f t="shared" si="155"/>
        <v>1228500</v>
      </c>
      <c r="W2122" s="41">
        <f t="shared" si="156"/>
        <v>1375920.0000000002</v>
      </c>
      <c r="X2122" s="6"/>
      <c r="Y2122" s="6">
        <v>2016</v>
      </c>
      <c r="Z2122" s="42"/>
    </row>
    <row r="2123" spans="1:26" ht="51" x14ac:dyDescent="0.2">
      <c r="A2123" s="6" t="s">
        <v>8744</v>
      </c>
      <c r="B2123" s="5" t="s">
        <v>32</v>
      </c>
      <c r="C2123" s="5" t="s">
        <v>8745</v>
      </c>
      <c r="D2123" s="5" t="s">
        <v>1527</v>
      </c>
      <c r="E2123" s="5" t="s">
        <v>8746</v>
      </c>
      <c r="F2123" s="5" t="s">
        <v>8747</v>
      </c>
      <c r="G2123" s="5" t="s">
        <v>8748</v>
      </c>
      <c r="H2123" s="5" t="s">
        <v>8749</v>
      </c>
      <c r="I2123" s="6" t="s">
        <v>60</v>
      </c>
      <c r="J2123" s="6">
        <v>0</v>
      </c>
      <c r="K2123" s="6">
        <v>430000000</v>
      </c>
      <c r="L2123" s="5" t="s">
        <v>40</v>
      </c>
      <c r="M2123" s="6" t="s">
        <v>94</v>
      </c>
      <c r="N2123" s="6" t="s">
        <v>73</v>
      </c>
      <c r="O2123" s="6" t="s">
        <v>43</v>
      </c>
      <c r="P2123" s="6" t="s">
        <v>84</v>
      </c>
      <c r="Q2123" s="6" t="s">
        <v>51</v>
      </c>
      <c r="R2123" s="6" t="s">
        <v>96</v>
      </c>
      <c r="S2123" s="6" t="s">
        <v>97</v>
      </c>
      <c r="T2123" s="41">
        <v>1000</v>
      </c>
      <c r="U2123" s="41">
        <v>2565</v>
      </c>
      <c r="V2123" s="41">
        <f t="shared" si="155"/>
        <v>2565000</v>
      </c>
      <c r="W2123" s="41">
        <f t="shared" si="156"/>
        <v>2872800.0000000005</v>
      </c>
      <c r="X2123" s="6"/>
      <c r="Y2123" s="6">
        <v>2016</v>
      </c>
      <c r="Z2123" s="42"/>
    </row>
    <row r="2124" spans="1:26" ht="51" x14ac:dyDescent="0.2">
      <c r="A2124" s="6" t="s">
        <v>8750</v>
      </c>
      <c r="B2124" s="5" t="s">
        <v>32</v>
      </c>
      <c r="C2124" s="5" t="s">
        <v>8751</v>
      </c>
      <c r="D2124" s="5" t="s">
        <v>8752</v>
      </c>
      <c r="E2124" s="5" t="s">
        <v>8753</v>
      </c>
      <c r="F2124" s="5" t="s">
        <v>8754</v>
      </c>
      <c r="G2124" s="5" t="s">
        <v>8753</v>
      </c>
      <c r="H2124" s="5" t="s">
        <v>8755</v>
      </c>
      <c r="I2124" s="6" t="s">
        <v>39</v>
      </c>
      <c r="J2124" s="6">
        <v>0</v>
      </c>
      <c r="K2124" s="6">
        <v>430000000</v>
      </c>
      <c r="L2124" s="5" t="s">
        <v>40</v>
      </c>
      <c r="M2124" s="6" t="s">
        <v>94</v>
      </c>
      <c r="N2124" s="6" t="s">
        <v>42</v>
      </c>
      <c r="O2124" s="6" t="s">
        <v>43</v>
      </c>
      <c r="P2124" s="6" t="s">
        <v>303</v>
      </c>
      <c r="Q2124" s="6" t="s">
        <v>51</v>
      </c>
      <c r="R2124" s="6" t="s">
        <v>96</v>
      </c>
      <c r="S2124" s="6" t="s">
        <v>97</v>
      </c>
      <c r="T2124" s="41">
        <v>1</v>
      </c>
      <c r="U2124" s="41">
        <v>486000</v>
      </c>
      <c r="V2124" s="41"/>
      <c r="W2124" s="41"/>
      <c r="X2124" s="6"/>
      <c r="Y2124" s="6">
        <v>2016</v>
      </c>
      <c r="Z2124" s="5"/>
    </row>
    <row r="2125" spans="1:26" ht="51" x14ac:dyDescent="0.2">
      <c r="A2125" s="6" t="s">
        <v>8756</v>
      </c>
      <c r="B2125" s="5" t="s">
        <v>32</v>
      </c>
      <c r="C2125" s="5" t="s">
        <v>8751</v>
      </c>
      <c r="D2125" s="5" t="s">
        <v>8752</v>
      </c>
      <c r="E2125" s="5" t="s">
        <v>8753</v>
      </c>
      <c r="F2125" s="5" t="s">
        <v>8754</v>
      </c>
      <c r="G2125" s="5" t="s">
        <v>8753</v>
      </c>
      <c r="H2125" s="5" t="s">
        <v>8755</v>
      </c>
      <c r="I2125" s="6" t="s">
        <v>60</v>
      </c>
      <c r="J2125" s="6">
        <v>0</v>
      </c>
      <c r="K2125" s="6">
        <v>430000000</v>
      </c>
      <c r="L2125" s="5" t="s">
        <v>40</v>
      </c>
      <c r="M2125" s="6" t="s">
        <v>591</v>
      </c>
      <c r="N2125" s="6" t="s">
        <v>42</v>
      </c>
      <c r="O2125" s="6" t="s">
        <v>43</v>
      </c>
      <c r="P2125" s="6" t="s">
        <v>303</v>
      </c>
      <c r="Q2125" s="6" t="s">
        <v>51</v>
      </c>
      <c r="R2125" s="6" t="s">
        <v>96</v>
      </c>
      <c r="S2125" s="6" t="s">
        <v>97</v>
      </c>
      <c r="T2125" s="41">
        <v>1</v>
      </c>
      <c r="U2125" s="41">
        <v>700000</v>
      </c>
      <c r="V2125" s="41">
        <f>T2125*U2125</f>
        <v>700000</v>
      </c>
      <c r="W2125" s="41">
        <f>V2125*1.12</f>
        <v>784000.00000000012</v>
      </c>
      <c r="X2125" s="6"/>
      <c r="Y2125" s="6">
        <v>2016</v>
      </c>
      <c r="Z2125" s="6" t="s">
        <v>8757</v>
      </c>
    </row>
    <row r="2126" spans="1:26" ht="51" x14ac:dyDescent="0.2">
      <c r="A2126" s="6" t="s">
        <v>8758</v>
      </c>
      <c r="B2126" s="5" t="s">
        <v>32</v>
      </c>
      <c r="C2126" s="5" t="s">
        <v>8751</v>
      </c>
      <c r="D2126" s="5" t="s">
        <v>8752</v>
      </c>
      <c r="E2126" s="5" t="s">
        <v>8753</v>
      </c>
      <c r="F2126" s="5" t="s">
        <v>8754</v>
      </c>
      <c r="G2126" s="5" t="s">
        <v>8753</v>
      </c>
      <c r="H2126" s="5" t="s">
        <v>8755</v>
      </c>
      <c r="I2126" s="6" t="s">
        <v>39</v>
      </c>
      <c r="J2126" s="6">
        <v>0</v>
      </c>
      <c r="K2126" s="6">
        <v>430000000</v>
      </c>
      <c r="L2126" s="5" t="s">
        <v>40</v>
      </c>
      <c r="M2126" s="6" t="s">
        <v>94</v>
      </c>
      <c r="N2126" s="6" t="s">
        <v>73</v>
      </c>
      <c r="O2126" s="6" t="s">
        <v>43</v>
      </c>
      <c r="P2126" s="6" t="s">
        <v>303</v>
      </c>
      <c r="Q2126" s="6" t="s">
        <v>51</v>
      </c>
      <c r="R2126" s="6" t="s">
        <v>96</v>
      </c>
      <c r="S2126" s="6" t="s">
        <v>97</v>
      </c>
      <c r="T2126" s="41">
        <v>2</v>
      </c>
      <c r="U2126" s="41">
        <v>486000</v>
      </c>
      <c r="V2126" s="41"/>
      <c r="W2126" s="41"/>
      <c r="X2126" s="6"/>
      <c r="Y2126" s="6">
        <v>2016</v>
      </c>
      <c r="Z2126" s="5"/>
    </row>
    <row r="2127" spans="1:26" ht="51" x14ac:dyDescent="0.2">
      <c r="A2127" s="6" t="s">
        <v>8759</v>
      </c>
      <c r="B2127" s="5" t="s">
        <v>32</v>
      </c>
      <c r="C2127" s="5" t="s">
        <v>8751</v>
      </c>
      <c r="D2127" s="5" t="s">
        <v>8752</v>
      </c>
      <c r="E2127" s="5" t="s">
        <v>8753</v>
      </c>
      <c r="F2127" s="5" t="s">
        <v>8754</v>
      </c>
      <c r="G2127" s="5" t="s">
        <v>8753</v>
      </c>
      <c r="H2127" s="5" t="s">
        <v>8755</v>
      </c>
      <c r="I2127" s="6" t="s">
        <v>60</v>
      </c>
      <c r="J2127" s="6">
        <v>0</v>
      </c>
      <c r="K2127" s="6">
        <v>430000000</v>
      </c>
      <c r="L2127" s="5" t="s">
        <v>40</v>
      </c>
      <c r="M2127" s="6" t="s">
        <v>591</v>
      </c>
      <c r="N2127" s="6" t="s">
        <v>73</v>
      </c>
      <c r="O2127" s="6" t="s">
        <v>43</v>
      </c>
      <c r="P2127" s="6" t="s">
        <v>303</v>
      </c>
      <c r="Q2127" s="6" t="s">
        <v>51</v>
      </c>
      <c r="R2127" s="6" t="s">
        <v>96</v>
      </c>
      <c r="S2127" s="6" t="s">
        <v>97</v>
      </c>
      <c r="T2127" s="41">
        <v>2</v>
      </c>
      <c r="U2127" s="41">
        <v>700000</v>
      </c>
      <c r="V2127" s="41">
        <f t="shared" ref="V2127:V2153" si="157">T2127*U2127</f>
        <v>1400000</v>
      </c>
      <c r="W2127" s="41">
        <f t="shared" ref="W2127:W2153" si="158">V2127*1.12</f>
        <v>1568000.0000000002</v>
      </c>
      <c r="X2127" s="6"/>
      <c r="Y2127" s="6">
        <v>2016</v>
      </c>
      <c r="Z2127" s="6" t="s">
        <v>8757</v>
      </c>
    </row>
    <row r="2128" spans="1:26" ht="51" x14ac:dyDescent="0.2">
      <c r="A2128" s="6" t="s">
        <v>8760</v>
      </c>
      <c r="B2128" s="5" t="s">
        <v>32</v>
      </c>
      <c r="C2128" s="5" t="s">
        <v>8761</v>
      </c>
      <c r="D2128" s="5" t="s">
        <v>4052</v>
      </c>
      <c r="E2128" s="5" t="s">
        <v>8762</v>
      </c>
      <c r="F2128" s="5" t="s">
        <v>8763</v>
      </c>
      <c r="G2128" s="5" t="s">
        <v>8762</v>
      </c>
      <c r="H2128" s="5" t="s">
        <v>8764</v>
      </c>
      <c r="I2128" s="6" t="s">
        <v>39</v>
      </c>
      <c r="J2128" s="6">
        <v>0</v>
      </c>
      <c r="K2128" s="6">
        <v>430000000</v>
      </c>
      <c r="L2128" s="5" t="s">
        <v>40</v>
      </c>
      <c r="M2128" s="6" t="s">
        <v>94</v>
      </c>
      <c r="N2128" s="6" t="s">
        <v>95</v>
      </c>
      <c r="O2128" s="6" t="s">
        <v>43</v>
      </c>
      <c r="P2128" s="6" t="s">
        <v>44</v>
      </c>
      <c r="Q2128" s="6" t="s">
        <v>51</v>
      </c>
      <c r="R2128" s="6">
        <v>704</v>
      </c>
      <c r="S2128" s="6" t="s">
        <v>62</v>
      </c>
      <c r="T2128" s="41">
        <v>2</v>
      </c>
      <c r="U2128" s="41">
        <v>5000</v>
      </c>
      <c r="V2128" s="41">
        <f t="shared" si="157"/>
        <v>10000</v>
      </c>
      <c r="W2128" s="41">
        <f t="shared" si="158"/>
        <v>11200.000000000002</v>
      </c>
      <c r="X2128" s="6"/>
      <c r="Y2128" s="6">
        <v>2016</v>
      </c>
      <c r="Z2128" s="42"/>
    </row>
    <row r="2129" spans="1:26" ht="51" x14ac:dyDescent="0.2">
      <c r="A2129" s="6" t="s">
        <v>8765</v>
      </c>
      <c r="B2129" s="5" t="s">
        <v>32</v>
      </c>
      <c r="C2129" s="5" t="s">
        <v>8766</v>
      </c>
      <c r="D2129" s="5" t="s">
        <v>607</v>
      </c>
      <c r="E2129" s="5" t="s">
        <v>8767</v>
      </c>
      <c r="F2129" s="5" t="s">
        <v>8768</v>
      </c>
      <c r="G2129" s="5" t="s">
        <v>8767</v>
      </c>
      <c r="H2129" s="5" t="s">
        <v>8769</v>
      </c>
      <c r="I2129" s="6" t="s">
        <v>39</v>
      </c>
      <c r="J2129" s="6">
        <v>0</v>
      </c>
      <c r="K2129" s="6">
        <v>430000000</v>
      </c>
      <c r="L2129" s="5" t="s">
        <v>40</v>
      </c>
      <c r="M2129" s="6" t="s">
        <v>94</v>
      </c>
      <c r="N2129" s="6" t="s">
        <v>95</v>
      </c>
      <c r="O2129" s="6" t="s">
        <v>43</v>
      </c>
      <c r="P2129" s="6" t="s">
        <v>44</v>
      </c>
      <c r="Q2129" s="6" t="s">
        <v>51</v>
      </c>
      <c r="R2129" s="6" t="s">
        <v>96</v>
      </c>
      <c r="S2129" s="6" t="s">
        <v>97</v>
      </c>
      <c r="T2129" s="41">
        <v>4</v>
      </c>
      <c r="U2129" s="41">
        <v>14450</v>
      </c>
      <c r="V2129" s="41">
        <f t="shared" si="157"/>
        <v>57800</v>
      </c>
      <c r="W2129" s="41">
        <f t="shared" si="158"/>
        <v>64736.000000000007</v>
      </c>
      <c r="X2129" s="6"/>
      <c r="Y2129" s="6">
        <v>2016</v>
      </c>
      <c r="Z2129" s="42"/>
    </row>
    <row r="2130" spans="1:26" ht="51" x14ac:dyDescent="0.2">
      <c r="A2130" s="6" t="s">
        <v>8770</v>
      </c>
      <c r="B2130" s="5" t="s">
        <v>32</v>
      </c>
      <c r="C2130" s="5" t="s">
        <v>4570</v>
      </c>
      <c r="D2130" s="5" t="s">
        <v>209</v>
      </c>
      <c r="E2130" s="5" t="s">
        <v>8771</v>
      </c>
      <c r="F2130" s="5" t="s">
        <v>4572</v>
      </c>
      <c r="G2130" s="5" t="s">
        <v>8772</v>
      </c>
      <c r="H2130" s="5" t="s">
        <v>8773</v>
      </c>
      <c r="I2130" s="6" t="s">
        <v>60</v>
      </c>
      <c r="J2130" s="6">
        <v>0</v>
      </c>
      <c r="K2130" s="6">
        <v>430000000</v>
      </c>
      <c r="L2130" s="5" t="s">
        <v>40</v>
      </c>
      <c r="M2130" s="6" t="s">
        <v>41</v>
      </c>
      <c r="N2130" s="6" t="s">
        <v>95</v>
      </c>
      <c r="O2130" s="6" t="s">
        <v>43</v>
      </c>
      <c r="P2130" s="6" t="s">
        <v>44</v>
      </c>
      <c r="Q2130" s="6" t="s">
        <v>51</v>
      </c>
      <c r="R2130" s="6" t="s">
        <v>75</v>
      </c>
      <c r="S2130" s="6" t="s">
        <v>76</v>
      </c>
      <c r="T2130" s="41">
        <v>4</v>
      </c>
      <c r="U2130" s="41">
        <v>3500</v>
      </c>
      <c r="V2130" s="41">
        <f t="shared" si="157"/>
        <v>14000</v>
      </c>
      <c r="W2130" s="41">
        <f t="shared" si="158"/>
        <v>15680.000000000002</v>
      </c>
      <c r="X2130" s="6"/>
      <c r="Y2130" s="6">
        <v>2016</v>
      </c>
      <c r="Z2130" s="42"/>
    </row>
    <row r="2131" spans="1:26" ht="51" x14ac:dyDescent="0.2">
      <c r="A2131" s="6" t="s">
        <v>8774</v>
      </c>
      <c r="B2131" s="5" t="s">
        <v>32</v>
      </c>
      <c r="C2131" s="5" t="s">
        <v>8775</v>
      </c>
      <c r="D2131" s="5" t="s">
        <v>8776</v>
      </c>
      <c r="E2131" s="5" t="s">
        <v>8777</v>
      </c>
      <c r="F2131" s="5" t="s">
        <v>8778</v>
      </c>
      <c r="G2131" s="5" t="s">
        <v>8779</v>
      </c>
      <c r="H2131" s="5" t="s">
        <v>8780</v>
      </c>
      <c r="I2131" s="6" t="s">
        <v>39</v>
      </c>
      <c r="J2131" s="6">
        <v>0</v>
      </c>
      <c r="K2131" s="6">
        <v>430000000</v>
      </c>
      <c r="L2131" s="5" t="s">
        <v>40</v>
      </c>
      <c r="M2131" s="6" t="s">
        <v>94</v>
      </c>
      <c r="N2131" s="6" t="s">
        <v>95</v>
      </c>
      <c r="O2131" s="6" t="s">
        <v>43</v>
      </c>
      <c r="P2131" s="6" t="s">
        <v>44</v>
      </c>
      <c r="Q2131" s="6" t="s">
        <v>51</v>
      </c>
      <c r="R2131" s="6" t="s">
        <v>96</v>
      </c>
      <c r="S2131" s="6" t="s">
        <v>97</v>
      </c>
      <c r="T2131" s="41">
        <v>4</v>
      </c>
      <c r="U2131" s="41">
        <v>6500</v>
      </c>
      <c r="V2131" s="41">
        <f t="shared" si="157"/>
        <v>26000</v>
      </c>
      <c r="W2131" s="41">
        <f t="shared" si="158"/>
        <v>29120.000000000004</v>
      </c>
      <c r="X2131" s="6"/>
      <c r="Y2131" s="6">
        <v>2016</v>
      </c>
      <c r="Z2131" s="42"/>
    </row>
    <row r="2132" spans="1:26" ht="51" x14ac:dyDescent="0.2">
      <c r="A2132" s="6" t="s">
        <v>8781</v>
      </c>
      <c r="B2132" s="5" t="s">
        <v>32</v>
      </c>
      <c r="C2132" s="5" t="s">
        <v>8782</v>
      </c>
      <c r="D2132" s="5" t="s">
        <v>8783</v>
      </c>
      <c r="E2132" s="5" t="s">
        <v>8784</v>
      </c>
      <c r="F2132" s="5" t="s">
        <v>8785</v>
      </c>
      <c r="G2132" s="5" t="s">
        <v>183</v>
      </c>
      <c r="H2132" s="5" t="s">
        <v>8786</v>
      </c>
      <c r="I2132" s="6" t="s">
        <v>39</v>
      </c>
      <c r="J2132" s="6">
        <v>0</v>
      </c>
      <c r="K2132" s="6">
        <v>430000000</v>
      </c>
      <c r="L2132" s="5" t="s">
        <v>40</v>
      </c>
      <c r="M2132" s="6" t="s">
        <v>94</v>
      </c>
      <c r="N2132" s="6" t="s">
        <v>95</v>
      </c>
      <c r="O2132" s="6" t="s">
        <v>43</v>
      </c>
      <c r="P2132" s="6" t="s">
        <v>44</v>
      </c>
      <c r="Q2132" s="6" t="s">
        <v>51</v>
      </c>
      <c r="R2132" s="6">
        <v>715</v>
      </c>
      <c r="S2132" s="6" t="s">
        <v>191</v>
      </c>
      <c r="T2132" s="41">
        <v>30</v>
      </c>
      <c r="U2132" s="41">
        <v>100</v>
      </c>
      <c r="V2132" s="41">
        <f t="shared" si="157"/>
        <v>3000</v>
      </c>
      <c r="W2132" s="41">
        <f t="shared" si="158"/>
        <v>3360.0000000000005</v>
      </c>
      <c r="X2132" s="6"/>
      <c r="Y2132" s="6">
        <v>2016</v>
      </c>
      <c r="Z2132" s="42"/>
    </row>
    <row r="2133" spans="1:26" ht="51" x14ac:dyDescent="0.2">
      <c r="A2133" s="6" t="s">
        <v>8787</v>
      </c>
      <c r="B2133" s="5" t="s">
        <v>32</v>
      </c>
      <c r="C2133" s="5" t="s">
        <v>8788</v>
      </c>
      <c r="D2133" s="5" t="s">
        <v>8789</v>
      </c>
      <c r="E2133" s="5" t="s">
        <v>8790</v>
      </c>
      <c r="F2133" s="5" t="s">
        <v>8791</v>
      </c>
      <c r="G2133" s="5" t="s">
        <v>183</v>
      </c>
      <c r="H2133" s="5" t="s">
        <v>8792</v>
      </c>
      <c r="I2133" s="6" t="s">
        <v>39</v>
      </c>
      <c r="J2133" s="6">
        <v>0</v>
      </c>
      <c r="K2133" s="6">
        <v>430000000</v>
      </c>
      <c r="L2133" s="5" t="s">
        <v>40</v>
      </c>
      <c r="M2133" s="6" t="s">
        <v>94</v>
      </c>
      <c r="N2133" s="6" t="s">
        <v>95</v>
      </c>
      <c r="O2133" s="6" t="s">
        <v>43</v>
      </c>
      <c r="P2133" s="6" t="s">
        <v>44</v>
      </c>
      <c r="Q2133" s="6" t="s">
        <v>51</v>
      </c>
      <c r="R2133" s="6" t="s">
        <v>96</v>
      </c>
      <c r="S2133" s="6" t="s">
        <v>97</v>
      </c>
      <c r="T2133" s="41">
        <v>50</v>
      </c>
      <c r="U2133" s="41">
        <v>100</v>
      </c>
      <c r="V2133" s="41">
        <f t="shared" si="157"/>
        <v>5000</v>
      </c>
      <c r="W2133" s="41">
        <f t="shared" si="158"/>
        <v>5600.0000000000009</v>
      </c>
      <c r="X2133" s="6"/>
      <c r="Y2133" s="6">
        <v>2016</v>
      </c>
      <c r="Z2133" s="42"/>
    </row>
    <row r="2134" spans="1:26" ht="51" x14ac:dyDescent="0.2">
      <c r="A2134" s="6" t="s">
        <v>8793</v>
      </c>
      <c r="B2134" s="5" t="s">
        <v>32</v>
      </c>
      <c r="C2134" s="5" t="s">
        <v>8794</v>
      </c>
      <c r="D2134" s="5" t="s">
        <v>8795</v>
      </c>
      <c r="E2134" s="5" t="s">
        <v>8796</v>
      </c>
      <c r="F2134" s="5" t="s">
        <v>8797</v>
      </c>
      <c r="G2134" s="5" t="s">
        <v>183</v>
      </c>
      <c r="H2134" s="5" t="s">
        <v>8798</v>
      </c>
      <c r="I2134" s="6" t="s">
        <v>39</v>
      </c>
      <c r="J2134" s="6">
        <v>0</v>
      </c>
      <c r="K2134" s="6">
        <v>430000000</v>
      </c>
      <c r="L2134" s="5" t="s">
        <v>40</v>
      </c>
      <c r="M2134" s="6" t="s">
        <v>94</v>
      </c>
      <c r="N2134" s="6" t="s">
        <v>95</v>
      </c>
      <c r="O2134" s="6" t="s">
        <v>43</v>
      </c>
      <c r="P2134" s="6" t="s">
        <v>44</v>
      </c>
      <c r="Q2134" s="6" t="s">
        <v>51</v>
      </c>
      <c r="R2134" s="6" t="s">
        <v>96</v>
      </c>
      <c r="S2134" s="6" t="s">
        <v>97</v>
      </c>
      <c r="T2134" s="41">
        <v>50</v>
      </c>
      <c r="U2134" s="41">
        <v>100</v>
      </c>
      <c r="V2134" s="41">
        <f t="shared" si="157"/>
        <v>5000</v>
      </c>
      <c r="W2134" s="41">
        <f t="shared" si="158"/>
        <v>5600.0000000000009</v>
      </c>
      <c r="X2134" s="6"/>
      <c r="Y2134" s="6">
        <v>2016</v>
      </c>
      <c r="Z2134" s="42"/>
    </row>
    <row r="2135" spans="1:26" ht="51" x14ac:dyDescent="0.2">
      <c r="A2135" s="6" t="s">
        <v>8799</v>
      </c>
      <c r="B2135" s="5" t="s">
        <v>32</v>
      </c>
      <c r="C2135" s="5" t="s">
        <v>8800</v>
      </c>
      <c r="D2135" s="5" t="s">
        <v>8801</v>
      </c>
      <c r="E2135" s="5" t="s">
        <v>8802</v>
      </c>
      <c r="F2135" s="5" t="s">
        <v>8803</v>
      </c>
      <c r="G2135" s="5" t="s">
        <v>183</v>
      </c>
      <c r="H2135" s="5" t="s">
        <v>8804</v>
      </c>
      <c r="I2135" s="6" t="s">
        <v>39</v>
      </c>
      <c r="J2135" s="6">
        <v>0</v>
      </c>
      <c r="K2135" s="6">
        <v>430000000</v>
      </c>
      <c r="L2135" s="5" t="s">
        <v>40</v>
      </c>
      <c r="M2135" s="6" t="s">
        <v>94</v>
      </c>
      <c r="N2135" s="6" t="s">
        <v>95</v>
      </c>
      <c r="O2135" s="6" t="s">
        <v>43</v>
      </c>
      <c r="P2135" s="6" t="s">
        <v>44</v>
      </c>
      <c r="Q2135" s="6" t="s">
        <v>51</v>
      </c>
      <c r="R2135" s="6" t="s">
        <v>231</v>
      </c>
      <c r="S2135" s="6" t="s">
        <v>232</v>
      </c>
      <c r="T2135" s="41">
        <v>50</v>
      </c>
      <c r="U2135" s="41">
        <v>200</v>
      </c>
      <c r="V2135" s="41">
        <f t="shared" si="157"/>
        <v>10000</v>
      </c>
      <c r="W2135" s="41">
        <f t="shared" si="158"/>
        <v>11200.000000000002</v>
      </c>
      <c r="X2135" s="6"/>
      <c r="Y2135" s="6">
        <v>2016</v>
      </c>
      <c r="Z2135" s="42"/>
    </row>
    <row r="2136" spans="1:26" ht="51" x14ac:dyDescent="0.2">
      <c r="A2136" s="6" t="s">
        <v>8805</v>
      </c>
      <c r="B2136" s="5" t="s">
        <v>32</v>
      </c>
      <c r="C2136" s="5" t="s">
        <v>8806</v>
      </c>
      <c r="D2136" s="5" t="s">
        <v>6478</v>
      </c>
      <c r="E2136" s="5" t="s">
        <v>8807</v>
      </c>
      <c r="F2136" s="5" t="s">
        <v>8808</v>
      </c>
      <c r="G2136" s="5" t="s">
        <v>183</v>
      </c>
      <c r="H2136" s="5" t="s">
        <v>8809</v>
      </c>
      <c r="I2136" s="6" t="s">
        <v>39</v>
      </c>
      <c r="J2136" s="6">
        <v>0</v>
      </c>
      <c r="K2136" s="6">
        <v>430000000</v>
      </c>
      <c r="L2136" s="5" t="s">
        <v>40</v>
      </c>
      <c r="M2136" s="6" t="s">
        <v>94</v>
      </c>
      <c r="N2136" s="6" t="s">
        <v>95</v>
      </c>
      <c r="O2136" s="6" t="s">
        <v>43</v>
      </c>
      <c r="P2136" s="6" t="s">
        <v>44</v>
      </c>
      <c r="Q2136" s="6" t="s">
        <v>51</v>
      </c>
      <c r="R2136" s="6" t="s">
        <v>96</v>
      </c>
      <c r="S2136" s="6" t="s">
        <v>97</v>
      </c>
      <c r="T2136" s="41">
        <v>30</v>
      </c>
      <c r="U2136" s="41">
        <v>100</v>
      </c>
      <c r="V2136" s="41">
        <f t="shared" si="157"/>
        <v>3000</v>
      </c>
      <c r="W2136" s="41">
        <f t="shared" si="158"/>
        <v>3360.0000000000005</v>
      </c>
      <c r="X2136" s="6"/>
      <c r="Y2136" s="6">
        <v>2016</v>
      </c>
      <c r="Z2136" s="42"/>
    </row>
    <row r="2137" spans="1:26" ht="51" x14ac:dyDescent="0.2">
      <c r="A2137" s="6" t="s">
        <v>8810</v>
      </c>
      <c r="B2137" s="5" t="s">
        <v>32</v>
      </c>
      <c r="C2137" s="5" t="s">
        <v>8811</v>
      </c>
      <c r="D2137" s="5" t="s">
        <v>6471</v>
      </c>
      <c r="E2137" s="5" t="s">
        <v>8812</v>
      </c>
      <c r="F2137" s="5" t="s">
        <v>8813</v>
      </c>
      <c r="G2137" s="5" t="s">
        <v>8814</v>
      </c>
      <c r="H2137" s="5" t="s">
        <v>8815</v>
      </c>
      <c r="I2137" s="6" t="s">
        <v>39</v>
      </c>
      <c r="J2137" s="6">
        <v>0</v>
      </c>
      <c r="K2137" s="6">
        <v>430000000</v>
      </c>
      <c r="L2137" s="5" t="s">
        <v>40</v>
      </c>
      <c r="M2137" s="6" t="s">
        <v>94</v>
      </c>
      <c r="N2137" s="6" t="s">
        <v>95</v>
      </c>
      <c r="O2137" s="6" t="s">
        <v>43</v>
      </c>
      <c r="P2137" s="6" t="s">
        <v>44</v>
      </c>
      <c r="Q2137" s="6" t="s">
        <v>51</v>
      </c>
      <c r="R2137" s="6" t="s">
        <v>96</v>
      </c>
      <c r="S2137" s="6" t="s">
        <v>97</v>
      </c>
      <c r="T2137" s="41">
        <v>2</v>
      </c>
      <c r="U2137" s="41">
        <v>20250</v>
      </c>
      <c r="V2137" s="41">
        <f t="shared" si="157"/>
        <v>40500</v>
      </c>
      <c r="W2137" s="41">
        <f t="shared" si="158"/>
        <v>45360.000000000007</v>
      </c>
      <c r="X2137" s="6"/>
      <c r="Y2137" s="6">
        <v>2016</v>
      </c>
      <c r="Z2137" s="42"/>
    </row>
    <row r="2138" spans="1:26" ht="51" x14ac:dyDescent="0.2">
      <c r="A2138" s="6" t="s">
        <v>8816</v>
      </c>
      <c r="B2138" s="5" t="s">
        <v>32</v>
      </c>
      <c r="C2138" s="5" t="s">
        <v>8817</v>
      </c>
      <c r="D2138" s="5" t="s">
        <v>8711</v>
      </c>
      <c r="E2138" s="5" t="s">
        <v>8818</v>
      </c>
      <c r="F2138" s="5" t="s">
        <v>8819</v>
      </c>
      <c r="G2138" s="5" t="s">
        <v>8820</v>
      </c>
      <c r="H2138" s="5" t="s">
        <v>8821</v>
      </c>
      <c r="I2138" s="6" t="s">
        <v>39</v>
      </c>
      <c r="J2138" s="6">
        <v>0</v>
      </c>
      <c r="K2138" s="6">
        <v>430000000</v>
      </c>
      <c r="L2138" s="5" t="s">
        <v>40</v>
      </c>
      <c r="M2138" s="6" t="s">
        <v>94</v>
      </c>
      <c r="N2138" s="6" t="s">
        <v>95</v>
      </c>
      <c r="O2138" s="6" t="s">
        <v>43</v>
      </c>
      <c r="P2138" s="6" t="s">
        <v>44</v>
      </c>
      <c r="Q2138" s="6" t="s">
        <v>51</v>
      </c>
      <c r="R2138" s="6" t="s">
        <v>96</v>
      </c>
      <c r="S2138" s="6" t="s">
        <v>97</v>
      </c>
      <c r="T2138" s="41">
        <v>30</v>
      </c>
      <c r="U2138" s="41">
        <v>1500</v>
      </c>
      <c r="V2138" s="41">
        <f t="shared" si="157"/>
        <v>45000</v>
      </c>
      <c r="W2138" s="41">
        <f t="shared" si="158"/>
        <v>50400.000000000007</v>
      </c>
      <c r="X2138" s="6"/>
      <c r="Y2138" s="6">
        <v>2016</v>
      </c>
      <c r="Z2138" s="42"/>
    </row>
    <row r="2139" spans="1:26" ht="51" x14ac:dyDescent="0.2">
      <c r="A2139" s="6" t="s">
        <v>8822</v>
      </c>
      <c r="B2139" s="5" t="s">
        <v>32</v>
      </c>
      <c r="C2139" s="5" t="s">
        <v>8823</v>
      </c>
      <c r="D2139" s="5" t="s">
        <v>8824</v>
      </c>
      <c r="E2139" s="5" t="s">
        <v>8825</v>
      </c>
      <c r="F2139" s="5" t="s">
        <v>8735</v>
      </c>
      <c r="G2139" s="5" t="s">
        <v>8826</v>
      </c>
      <c r="H2139" s="5" t="s">
        <v>8827</v>
      </c>
      <c r="I2139" s="6" t="s">
        <v>39</v>
      </c>
      <c r="J2139" s="6">
        <v>0</v>
      </c>
      <c r="K2139" s="6">
        <v>430000000</v>
      </c>
      <c r="L2139" s="5" t="s">
        <v>40</v>
      </c>
      <c r="M2139" s="6" t="s">
        <v>94</v>
      </c>
      <c r="N2139" s="6" t="s">
        <v>95</v>
      </c>
      <c r="O2139" s="6" t="s">
        <v>43</v>
      </c>
      <c r="P2139" s="6" t="s">
        <v>44</v>
      </c>
      <c r="Q2139" s="6" t="s">
        <v>51</v>
      </c>
      <c r="R2139" s="6" t="s">
        <v>96</v>
      </c>
      <c r="S2139" s="6" t="s">
        <v>97</v>
      </c>
      <c r="T2139" s="41">
        <v>10</v>
      </c>
      <c r="U2139" s="41">
        <v>1000</v>
      </c>
      <c r="V2139" s="41">
        <f t="shared" si="157"/>
        <v>10000</v>
      </c>
      <c r="W2139" s="41">
        <f t="shared" si="158"/>
        <v>11200.000000000002</v>
      </c>
      <c r="X2139" s="6"/>
      <c r="Y2139" s="6">
        <v>2016</v>
      </c>
      <c r="Z2139" s="42"/>
    </row>
    <row r="2140" spans="1:26" ht="51" x14ac:dyDescent="0.2">
      <c r="A2140" s="6" t="s">
        <v>8828</v>
      </c>
      <c r="B2140" s="5" t="s">
        <v>32</v>
      </c>
      <c r="C2140" s="5" t="s">
        <v>8829</v>
      </c>
      <c r="D2140" s="5" t="s">
        <v>6478</v>
      </c>
      <c r="E2140" s="5" t="s">
        <v>8830</v>
      </c>
      <c r="F2140" s="5" t="s">
        <v>8831</v>
      </c>
      <c r="G2140" s="5" t="s">
        <v>183</v>
      </c>
      <c r="H2140" s="5" t="s">
        <v>8832</v>
      </c>
      <c r="I2140" s="6" t="s">
        <v>39</v>
      </c>
      <c r="J2140" s="6">
        <v>0</v>
      </c>
      <c r="K2140" s="6">
        <v>430000000</v>
      </c>
      <c r="L2140" s="5" t="s">
        <v>40</v>
      </c>
      <c r="M2140" s="6" t="s">
        <v>94</v>
      </c>
      <c r="N2140" s="6" t="s">
        <v>95</v>
      </c>
      <c r="O2140" s="6" t="s">
        <v>43</v>
      </c>
      <c r="P2140" s="6" t="s">
        <v>44</v>
      </c>
      <c r="Q2140" s="6" t="s">
        <v>51</v>
      </c>
      <c r="R2140" s="6" t="s">
        <v>96</v>
      </c>
      <c r="S2140" s="6" t="s">
        <v>97</v>
      </c>
      <c r="T2140" s="41">
        <v>20</v>
      </c>
      <c r="U2140" s="41">
        <v>100</v>
      </c>
      <c r="V2140" s="41">
        <f t="shared" si="157"/>
        <v>2000</v>
      </c>
      <c r="W2140" s="41">
        <f t="shared" si="158"/>
        <v>2240</v>
      </c>
      <c r="X2140" s="6"/>
      <c r="Y2140" s="6">
        <v>2016</v>
      </c>
      <c r="Z2140" s="42"/>
    </row>
    <row r="2141" spans="1:26" ht="51" x14ac:dyDescent="0.2">
      <c r="A2141" s="6" t="s">
        <v>8833</v>
      </c>
      <c r="B2141" s="5" t="s">
        <v>32</v>
      </c>
      <c r="C2141" s="5" t="s">
        <v>8834</v>
      </c>
      <c r="D2141" s="5" t="s">
        <v>5500</v>
      </c>
      <c r="E2141" s="5" t="s">
        <v>8835</v>
      </c>
      <c r="F2141" s="5" t="s">
        <v>8836</v>
      </c>
      <c r="G2141" s="5" t="s">
        <v>8837</v>
      </c>
      <c r="H2141" s="5" t="s">
        <v>8838</v>
      </c>
      <c r="I2141" s="6" t="s">
        <v>39</v>
      </c>
      <c r="J2141" s="6">
        <v>0</v>
      </c>
      <c r="K2141" s="6">
        <v>430000000</v>
      </c>
      <c r="L2141" s="5" t="s">
        <v>40</v>
      </c>
      <c r="M2141" s="6" t="s">
        <v>94</v>
      </c>
      <c r="N2141" s="6" t="s">
        <v>95</v>
      </c>
      <c r="O2141" s="6" t="s">
        <v>43</v>
      </c>
      <c r="P2141" s="6" t="s">
        <v>44</v>
      </c>
      <c r="Q2141" s="6" t="s">
        <v>51</v>
      </c>
      <c r="R2141" s="6" t="s">
        <v>96</v>
      </c>
      <c r="S2141" s="6" t="s">
        <v>97</v>
      </c>
      <c r="T2141" s="41">
        <v>20</v>
      </c>
      <c r="U2141" s="41">
        <v>100</v>
      </c>
      <c r="V2141" s="41">
        <f t="shared" si="157"/>
        <v>2000</v>
      </c>
      <c r="W2141" s="41">
        <f t="shared" si="158"/>
        <v>2240</v>
      </c>
      <c r="X2141" s="6"/>
      <c r="Y2141" s="6">
        <v>2016</v>
      </c>
      <c r="Z2141" s="42"/>
    </row>
    <row r="2142" spans="1:26" ht="51" x14ac:dyDescent="0.2">
      <c r="A2142" s="6" t="s">
        <v>8839</v>
      </c>
      <c r="B2142" s="5" t="s">
        <v>32</v>
      </c>
      <c r="C2142" s="5" t="s">
        <v>8840</v>
      </c>
      <c r="D2142" s="5" t="s">
        <v>5660</v>
      </c>
      <c r="E2142" s="5" t="s">
        <v>8841</v>
      </c>
      <c r="F2142" s="5" t="s">
        <v>8842</v>
      </c>
      <c r="G2142" s="5" t="s">
        <v>8841</v>
      </c>
      <c r="H2142" s="5" t="s">
        <v>8843</v>
      </c>
      <c r="I2142" s="6" t="s">
        <v>39</v>
      </c>
      <c r="J2142" s="6">
        <v>0</v>
      </c>
      <c r="K2142" s="6">
        <v>430000000</v>
      </c>
      <c r="L2142" s="5" t="s">
        <v>40</v>
      </c>
      <c r="M2142" s="6" t="s">
        <v>94</v>
      </c>
      <c r="N2142" s="6" t="s">
        <v>95</v>
      </c>
      <c r="O2142" s="6" t="s">
        <v>43</v>
      </c>
      <c r="P2142" s="6" t="s">
        <v>44</v>
      </c>
      <c r="Q2142" s="6" t="s">
        <v>51</v>
      </c>
      <c r="R2142" s="6" t="s">
        <v>96</v>
      </c>
      <c r="S2142" s="6" t="s">
        <v>97</v>
      </c>
      <c r="T2142" s="41">
        <v>4</v>
      </c>
      <c r="U2142" s="41">
        <v>100</v>
      </c>
      <c r="V2142" s="41">
        <f t="shared" si="157"/>
        <v>400</v>
      </c>
      <c r="W2142" s="41">
        <f t="shared" si="158"/>
        <v>448.00000000000006</v>
      </c>
      <c r="X2142" s="6"/>
      <c r="Y2142" s="6">
        <v>2016</v>
      </c>
      <c r="Z2142" s="42"/>
    </row>
    <row r="2143" spans="1:26" ht="51" x14ac:dyDescent="0.2">
      <c r="A2143" s="6" t="s">
        <v>8844</v>
      </c>
      <c r="B2143" s="5" t="s">
        <v>32</v>
      </c>
      <c r="C2143" s="5" t="s">
        <v>8845</v>
      </c>
      <c r="D2143" s="5" t="s">
        <v>4564</v>
      </c>
      <c r="E2143" s="5" t="s">
        <v>8846</v>
      </c>
      <c r="F2143" s="5" t="s">
        <v>8847</v>
      </c>
      <c r="G2143" s="5" t="s">
        <v>8848</v>
      </c>
      <c r="H2143" s="5" t="s">
        <v>8849</v>
      </c>
      <c r="I2143" s="6" t="s">
        <v>39</v>
      </c>
      <c r="J2143" s="6">
        <v>0</v>
      </c>
      <c r="K2143" s="6">
        <v>430000000</v>
      </c>
      <c r="L2143" s="5" t="s">
        <v>40</v>
      </c>
      <c r="M2143" s="6" t="s">
        <v>94</v>
      </c>
      <c r="N2143" s="6" t="s">
        <v>95</v>
      </c>
      <c r="O2143" s="6" t="s">
        <v>43</v>
      </c>
      <c r="P2143" s="6" t="s">
        <v>44</v>
      </c>
      <c r="Q2143" s="6" t="s">
        <v>51</v>
      </c>
      <c r="R2143" s="6" t="s">
        <v>96</v>
      </c>
      <c r="S2143" s="6" t="s">
        <v>97</v>
      </c>
      <c r="T2143" s="41">
        <v>4</v>
      </c>
      <c r="U2143" s="41">
        <v>7500</v>
      </c>
      <c r="V2143" s="41">
        <f t="shared" si="157"/>
        <v>30000</v>
      </c>
      <c r="W2143" s="41">
        <f t="shared" si="158"/>
        <v>33600</v>
      </c>
      <c r="X2143" s="6"/>
      <c r="Y2143" s="6">
        <v>2016</v>
      </c>
      <c r="Z2143" s="42"/>
    </row>
    <row r="2144" spans="1:26" ht="51" x14ac:dyDescent="0.2">
      <c r="A2144" s="6" t="s">
        <v>8850</v>
      </c>
      <c r="B2144" s="5" t="s">
        <v>32</v>
      </c>
      <c r="C2144" s="5" t="s">
        <v>8851</v>
      </c>
      <c r="D2144" s="5" t="s">
        <v>4564</v>
      </c>
      <c r="E2144" s="5" t="s">
        <v>8846</v>
      </c>
      <c r="F2144" s="5" t="s">
        <v>8852</v>
      </c>
      <c r="G2144" s="5" t="s">
        <v>8853</v>
      </c>
      <c r="H2144" s="5" t="s">
        <v>8854</v>
      </c>
      <c r="I2144" s="6" t="s">
        <v>39</v>
      </c>
      <c r="J2144" s="6">
        <v>0</v>
      </c>
      <c r="K2144" s="6">
        <v>430000000</v>
      </c>
      <c r="L2144" s="5" t="s">
        <v>40</v>
      </c>
      <c r="M2144" s="6" t="s">
        <v>94</v>
      </c>
      <c r="N2144" s="6" t="s">
        <v>95</v>
      </c>
      <c r="O2144" s="6" t="s">
        <v>43</v>
      </c>
      <c r="P2144" s="6" t="s">
        <v>44</v>
      </c>
      <c r="Q2144" s="6" t="s">
        <v>51</v>
      </c>
      <c r="R2144" s="6" t="s">
        <v>96</v>
      </c>
      <c r="S2144" s="6" t="s">
        <v>97</v>
      </c>
      <c r="T2144" s="41">
        <v>4</v>
      </c>
      <c r="U2144" s="41">
        <v>5000</v>
      </c>
      <c r="V2144" s="41">
        <f t="shared" si="157"/>
        <v>20000</v>
      </c>
      <c r="W2144" s="41">
        <f t="shared" si="158"/>
        <v>22400.000000000004</v>
      </c>
      <c r="X2144" s="6"/>
      <c r="Y2144" s="6">
        <v>2016</v>
      </c>
      <c r="Z2144" s="42"/>
    </row>
    <row r="2145" spans="1:26" ht="63.75" x14ac:dyDescent="0.2">
      <c r="A2145" s="6" t="s">
        <v>8855</v>
      </c>
      <c r="B2145" s="5" t="s">
        <v>32</v>
      </c>
      <c r="C2145" s="5" t="s">
        <v>8856</v>
      </c>
      <c r="D2145" s="5" t="s">
        <v>4395</v>
      </c>
      <c r="E2145" s="5" t="s">
        <v>4396</v>
      </c>
      <c r="F2145" s="5" t="s">
        <v>8857</v>
      </c>
      <c r="G2145" s="5" t="s">
        <v>8858</v>
      </c>
      <c r="H2145" s="5" t="s">
        <v>8859</v>
      </c>
      <c r="I2145" s="6" t="s">
        <v>60</v>
      </c>
      <c r="J2145" s="6">
        <v>0</v>
      </c>
      <c r="K2145" s="6">
        <v>430000000</v>
      </c>
      <c r="L2145" s="5" t="s">
        <v>40</v>
      </c>
      <c r="M2145" s="6" t="s">
        <v>41</v>
      </c>
      <c r="N2145" s="6" t="s">
        <v>95</v>
      </c>
      <c r="O2145" s="6" t="s">
        <v>43</v>
      </c>
      <c r="P2145" s="6" t="s">
        <v>44</v>
      </c>
      <c r="Q2145" s="6" t="s">
        <v>51</v>
      </c>
      <c r="R2145" s="6" t="s">
        <v>96</v>
      </c>
      <c r="S2145" s="6" t="s">
        <v>97</v>
      </c>
      <c r="T2145" s="41">
        <v>3</v>
      </c>
      <c r="U2145" s="41">
        <v>135000</v>
      </c>
      <c r="V2145" s="41">
        <f t="shared" si="157"/>
        <v>405000</v>
      </c>
      <c r="W2145" s="41">
        <f t="shared" si="158"/>
        <v>453600.00000000006</v>
      </c>
      <c r="X2145" s="6"/>
      <c r="Y2145" s="6">
        <v>2016</v>
      </c>
      <c r="Z2145" s="42"/>
    </row>
    <row r="2146" spans="1:26" ht="191.25" x14ac:dyDescent="0.2">
      <c r="A2146" s="6" t="s">
        <v>8860</v>
      </c>
      <c r="B2146" s="5" t="s">
        <v>32</v>
      </c>
      <c r="C2146" s="5" t="s">
        <v>2763</v>
      </c>
      <c r="D2146" s="5" t="s">
        <v>2764</v>
      </c>
      <c r="E2146" s="5" t="s">
        <v>4381</v>
      </c>
      <c r="F2146" s="5" t="s">
        <v>2766</v>
      </c>
      <c r="G2146" s="5" t="s">
        <v>8861</v>
      </c>
      <c r="H2146" s="5" t="s">
        <v>8862</v>
      </c>
      <c r="I2146" s="6" t="s">
        <v>60</v>
      </c>
      <c r="J2146" s="6">
        <v>0</v>
      </c>
      <c r="K2146" s="6">
        <v>430000000</v>
      </c>
      <c r="L2146" s="5" t="s">
        <v>40</v>
      </c>
      <c r="M2146" s="6" t="s">
        <v>41</v>
      </c>
      <c r="N2146" s="6" t="s">
        <v>95</v>
      </c>
      <c r="O2146" s="6" t="s">
        <v>43</v>
      </c>
      <c r="P2146" s="6" t="s">
        <v>44</v>
      </c>
      <c r="Q2146" s="6" t="s">
        <v>51</v>
      </c>
      <c r="R2146" s="6" t="s">
        <v>96</v>
      </c>
      <c r="S2146" s="6" t="s">
        <v>97</v>
      </c>
      <c r="T2146" s="41">
        <v>1</v>
      </c>
      <c r="U2146" s="41">
        <v>135000</v>
      </c>
      <c r="V2146" s="41">
        <f t="shared" si="157"/>
        <v>135000</v>
      </c>
      <c r="W2146" s="41">
        <f t="shared" si="158"/>
        <v>151200</v>
      </c>
      <c r="X2146" s="6"/>
      <c r="Y2146" s="6">
        <v>2016</v>
      </c>
      <c r="Z2146" s="42"/>
    </row>
    <row r="2147" spans="1:26" ht="51" x14ac:dyDescent="0.2">
      <c r="A2147" s="6" t="s">
        <v>8863</v>
      </c>
      <c r="B2147" s="5" t="s">
        <v>32</v>
      </c>
      <c r="C2147" s="5" t="s">
        <v>2763</v>
      </c>
      <c r="D2147" s="5" t="s">
        <v>2764</v>
      </c>
      <c r="E2147" s="5" t="s">
        <v>4381</v>
      </c>
      <c r="F2147" s="5" t="s">
        <v>2766</v>
      </c>
      <c r="G2147" s="5" t="s">
        <v>8864</v>
      </c>
      <c r="H2147" s="5" t="s">
        <v>8865</v>
      </c>
      <c r="I2147" s="6" t="s">
        <v>60</v>
      </c>
      <c r="J2147" s="6">
        <v>0</v>
      </c>
      <c r="K2147" s="6">
        <v>430000000</v>
      </c>
      <c r="L2147" s="5" t="s">
        <v>40</v>
      </c>
      <c r="M2147" s="6" t="s">
        <v>41</v>
      </c>
      <c r="N2147" s="6" t="s">
        <v>95</v>
      </c>
      <c r="O2147" s="6" t="s">
        <v>43</v>
      </c>
      <c r="P2147" s="6" t="s">
        <v>44</v>
      </c>
      <c r="Q2147" s="6" t="s">
        <v>51</v>
      </c>
      <c r="R2147" s="6" t="s">
        <v>96</v>
      </c>
      <c r="S2147" s="6" t="s">
        <v>97</v>
      </c>
      <c r="T2147" s="41">
        <v>4</v>
      </c>
      <c r="U2147" s="41">
        <v>168750</v>
      </c>
      <c r="V2147" s="41">
        <f t="shared" si="157"/>
        <v>675000</v>
      </c>
      <c r="W2147" s="41">
        <f t="shared" si="158"/>
        <v>756000.00000000012</v>
      </c>
      <c r="X2147" s="6"/>
      <c r="Y2147" s="6">
        <v>2016</v>
      </c>
      <c r="Z2147" s="42"/>
    </row>
    <row r="2148" spans="1:26" ht="51" x14ac:dyDescent="0.2">
      <c r="A2148" s="6" t="s">
        <v>8866</v>
      </c>
      <c r="B2148" s="5" t="s">
        <v>32</v>
      </c>
      <c r="C2148" s="5" t="s">
        <v>2944</v>
      </c>
      <c r="D2148" s="5" t="s">
        <v>8867</v>
      </c>
      <c r="E2148" s="5" t="s">
        <v>8868</v>
      </c>
      <c r="F2148" s="5" t="s">
        <v>8869</v>
      </c>
      <c r="G2148" s="5" t="s">
        <v>8869</v>
      </c>
      <c r="H2148" s="5" t="s">
        <v>8870</v>
      </c>
      <c r="I2148" s="6" t="s">
        <v>39</v>
      </c>
      <c r="J2148" s="6">
        <v>0</v>
      </c>
      <c r="K2148" s="6">
        <v>430000000</v>
      </c>
      <c r="L2148" s="5" t="s">
        <v>40</v>
      </c>
      <c r="M2148" s="6" t="s">
        <v>41</v>
      </c>
      <c r="N2148" s="6" t="s">
        <v>95</v>
      </c>
      <c r="O2148" s="6" t="s">
        <v>43</v>
      </c>
      <c r="P2148" s="6" t="s">
        <v>44</v>
      </c>
      <c r="Q2148" s="6" t="s">
        <v>51</v>
      </c>
      <c r="R2148" s="6" t="s">
        <v>96</v>
      </c>
      <c r="S2148" s="6" t="s">
        <v>97</v>
      </c>
      <c r="T2148" s="41">
        <v>1</v>
      </c>
      <c r="U2148" s="41">
        <v>607500</v>
      </c>
      <c r="V2148" s="41">
        <f t="shared" si="157"/>
        <v>607500</v>
      </c>
      <c r="W2148" s="41">
        <f t="shared" si="158"/>
        <v>680400.00000000012</v>
      </c>
      <c r="X2148" s="6"/>
      <c r="Y2148" s="6">
        <v>2016</v>
      </c>
      <c r="Z2148" s="42"/>
    </row>
    <row r="2149" spans="1:26" ht="51" x14ac:dyDescent="0.2">
      <c r="A2149" s="6" t="s">
        <v>8871</v>
      </c>
      <c r="B2149" s="5" t="s">
        <v>32</v>
      </c>
      <c r="C2149" s="5" t="s">
        <v>7448</v>
      </c>
      <c r="D2149" s="5" t="s">
        <v>4201</v>
      </c>
      <c r="E2149" s="5" t="s">
        <v>7449</v>
      </c>
      <c r="F2149" s="5" t="s">
        <v>7450</v>
      </c>
      <c r="G2149" s="5" t="s">
        <v>7449</v>
      </c>
      <c r="H2149" s="5" t="s">
        <v>8872</v>
      </c>
      <c r="I2149" s="6" t="s">
        <v>39</v>
      </c>
      <c r="J2149" s="6">
        <v>0</v>
      </c>
      <c r="K2149" s="6">
        <v>430000000</v>
      </c>
      <c r="L2149" s="5" t="s">
        <v>40</v>
      </c>
      <c r="M2149" s="6" t="s">
        <v>94</v>
      </c>
      <c r="N2149" s="6" t="s">
        <v>42</v>
      </c>
      <c r="O2149" s="6" t="s">
        <v>43</v>
      </c>
      <c r="P2149" s="6" t="s">
        <v>303</v>
      </c>
      <c r="Q2149" s="6" t="s">
        <v>51</v>
      </c>
      <c r="R2149" s="6" t="s">
        <v>96</v>
      </c>
      <c r="S2149" s="6" t="s">
        <v>97</v>
      </c>
      <c r="T2149" s="41">
        <v>50</v>
      </c>
      <c r="U2149" s="41">
        <v>50</v>
      </c>
      <c r="V2149" s="41">
        <f t="shared" si="157"/>
        <v>2500</v>
      </c>
      <c r="W2149" s="41">
        <f t="shared" si="158"/>
        <v>2800.0000000000005</v>
      </c>
      <c r="X2149" s="6"/>
      <c r="Y2149" s="6">
        <v>2016</v>
      </c>
      <c r="Z2149" s="42"/>
    </row>
    <row r="2150" spans="1:26" ht="51" x14ac:dyDescent="0.2">
      <c r="A2150" s="6" t="s">
        <v>8873</v>
      </c>
      <c r="B2150" s="5" t="s">
        <v>32</v>
      </c>
      <c r="C2150" s="5" t="s">
        <v>4166</v>
      </c>
      <c r="D2150" s="5" t="s">
        <v>4167</v>
      </c>
      <c r="E2150" s="5" t="s">
        <v>8874</v>
      </c>
      <c r="F2150" s="5" t="s">
        <v>4169</v>
      </c>
      <c r="G2150" s="5" t="s">
        <v>8875</v>
      </c>
      <c r="H2150" s="5" t="s">
        <v>8876</v>
      </c>
      <c r="I2150" s="6" t="s">
        <v>39</v>
      </c>
      <c r="J2150" s="6">
        <v>0</v>
      </c>
      <c r="K2150" s="6">
        <v>430000000</v>
      </c>
      <c r="L2150" s="5" t="s">
        <v>40</v>
      </c>
      <c r="M2150" s="6" t="s">
        <v>94</v>
      </c>
      <c r="N2150" s="6" t="s">
        <v>42</v>
      </c>
      <c r="O2150" s="6" t="s">
        <v>43</v>
      </c>
      <c r="P2150" s="6" t="s">
        <v>303</v>
      </c>
      <c r="Q2150" s="6" t="s">
        <v>51</v>
      </c>
      <c r="R2150" s="6" t="s">
        <v>96</v>
      </c>
      <c r="S2150" s="6" t="s">
        <v>97</v>
      </c>
      <c r="T2150" s="41">
        <v>20</v>
      </c>
      <c r="U2150" s="41">
        <v>256.5</v>
      </c>
      <c r="V2150" s="41">
        <f t="shared" si="157"/>
        <v>5130</v>
      </c>
      <c r="W2150" s="41">
        <f t="shared" si="158"/>
        <v>5745.6</v>
      </c>
      <c r="X2150" s="6"/>
      <c r="Y2150" s="6">
        <v>2016</v>
      </c>
      <c r="Z2150" s="42"/>
    </row>
    <row r="2151" spans="1:26" ht="51" x14ac:dyDescent="0.2">
      <c r="A2151" s="6" t="s">
        <v>8877</v>
      </c>
      <c r="B2151" s="5" t="s">
        <v>32</v>
      </c>
      <c r="C2151" s="5" t="s">
        <v>277</v>
      </c>
      <c r="D2151" s="5" t="s">
        <v>278</v>
      </c>
      <c r="E2151" s="5" t="s">
        <v>8878</v>
      </c>
      <c r="F2151" s="5" t="s">
        <v>280</v>
      </c>
      <c r="G2151" s="5" t="s">
        <v>8879</v>
      </c>
      <c r="H2151" s="5" t="s">
        <v>8880</v>
      </c>
      <c r="I2151" s="6" t="s">
        <v>39</v>
      </c>
      <c r="J2151" s="6">
        <v>0</v>
      </c>
      <c r="K2151" s="6">
        <v>430000000</v>
      </c>
      <c r="L2151" s="5" t="s">
        <v>40</v>
      </c>
      <c r="M2151" s="6" t="s">
        <v>94</v>
      </c>
      <c r="N2151" s="6" t="s">
        <v>42</v>
      </c>
      <c r="O2151" s="6" t="s">
        <v>43</v>
      </c>
      <c r="P2151" s="6" t="s">
        <v>303</v>
      </c>
      <c r="Q2151" s="6" t="s">
        <v>51</v>
      </c>
      <c r="R2151" s="6" t="s">
        <v>96</v>
      </c>
      <c r="S2151" s="6" t="s">
        <v>97</v>
      </c>
      <c r="T2151" s="41">
        <v>50</v>
      </c>
      <c r="U2151" s="41">
        <v>655</v>
      </c>
      <c r="V2151" s="41">
        <f t="shared" si="157"/>
        <v>32750</v>
      </c>
      <c r="W2151" s="41">
        <f t="shared" si="158"/>
        <v>36680</v>
      </c>
      <c r="X2151" s="6"/>
      <c r="Y2151" s="6">
        <v>2016</v>
      </c>
      <c r="Z2151" s="42"/>
    </row>
    <row r="2152" spans="1:26" ht="51" x14ac:dyDescent="0.2">
      <c r="A2152" s="6" t="s">
        <v>8881</v>
      </c>
      <c r="B2152" s="5" t="s">
        <v>32</v>
      </c>
      <c r="C2152" s="5" t="s">
        <v>277</v>
      </c>
      <c r="D2152" s="5" t="s">
        <v>278</v>
      </c>
      <c r="E2152" s="5" t="s">
        <v>291</v>
      </c>
      <c r="F2152" s="5" t="s">
        <v>280</v>
      </c>
      <c r="G2152" s="5" t="s">
        <v>8882</v>
      </c>
      <c r="H2152" s="5" t="s">
        <v>8883</v>
      </c>
      <c r="I2152" s="6" t="s">
        <v>39</v>
      </c>
      <c r="J2152" s="6">
        <v>0</v>
      </c>
      <c r="K2152" s="6">
        <v>430000000</v>
      </c>
      <c r="L2152" s="5" t="s">
        <v>40</v>
      </c>
      <c r="M2152" s="6" t="s">
        <v>94</v>
      </c>
      <c r="N2152" s="6" t="s">
        <v>42</v>
      </c>
      <c r="O2152" s="6" t="s">
        <v>43</v>
      </c>
      <c r="P2152" s="6" t="s">
        <v>303</v>
      </c>
      <c r="Q2152" s="6" t="s">
        <v>51</v>
      </c>
      <c r="R2152" s="6" t="s">
        <v>96</v>
      </c>
      <c r="S2152" s="6" t="s">
        <v>97</v>
      </c>
      <c r="T2152" s="41">
        <v>10</v>
      </c>
      <c r="U2152" s="41">
        <v>1500</v>
      </c>
      <c r="V2152" s="41">
        <f t="shared" si="157"/>
        <v>15000</v>
      </c>
      <c r="W2152" s="41">
        <f t="shared" si="158"/>
        <v>16800</v>
      </c>
      <c r="X2152" s="6"/>
      <c r="Y2152" s="6">
        <v>2016</v>
      </c>
      <c r="Z2152" s="42"/>
    </row>
    <row r="2153" spans="1:26" ht="51" x14ac:dyDescent="0.2">
      <c r="A2153" s="6" t="s">
        <v>8884</v>
      </c>
      <c r="B2153" s="5" t="s">
        <v>32</v>
      </c>
      <c r="C2153" s="5" t="s">
        <v>8885</v>
      </c>
      <c r="D2153" s="5" t="s">
        <v>462</v>
      </c>
      <c r="E2153" s="5" t="s">
        <v>8886</v>
      </c>
      <c r="F2153" s="5" t="s">
        <v>8887</v>
      </c>
      <c r="G2153" s="5" t="s">
        <v>8888</v>
      </c>
      <c r="H2153" s="5" t="s">
        <v>8889</v>
      </c>
      <c r="I2153" s="6" t="s">
        <v>39</v>
      </c>
      <c r="J2153" s="6">
        <v>0</v>
      </c>
      <c r="K2153" s="6">
        <v>430000000</v>
      </c>
      <c r="L2153" s="5" t="s">
        <v>40</v>
      </c>
      <c r="M2153" s="6" t="s">
        <v>94</v>
      </c>
      <c r="N2153" s="6" t="s">
        <v>42</v>
      </c>
      <c r="O2153" s="6" t="s">
        <v>43</v>
      </c>
      <c r="P2153" s="6" t="s">
        <v>303</v>
      </c>
      <c r="Q2153" s="6" t="s">
        <v>51</v>
      </c>
      <c r="R2153" s="6" t="s">
        <v>96</v>
      </c>
      <c r="S2153" s="6" t="s">
        <v>97</v>
      </c>
      <c r="T2153" s="41">
        <v>10</v>
      </c>
      <c r="U2153" s="41">
        <v>250</v>
      </c>
      <c r="V2153" s="41">
        <f t="shared" si="157"/>
        <v>2500</v>
      </c>
      <c r="W2153" s="41">
        <f t="shared" si="158"/>
        <v>2800.0000000000005</v>
      </c>
      <c r="X2153" s="6"/>
      <c r="Y2153" s="6">
        <v>2016</v>
      </c>
      <c r="Z2153" s="42"/>
    </row>
    <row r="2154" spans="1:26" ht="51" x14ac:dyDescent="0.2">
      <c r="A2154" s="6" t="s">
        <v>8890</v>
      </c>
      <c r="B2154" s="5" t="s">
        <v>32</v>
      </c>
      <c r="C2154" s="5" t="s">
        <v>8891</v>
      </c>
      <c r="D2154" s="5" t="s">
        <v>8892</v>
      </c>
      <c r="E2154" s="5" t="s">
        <v>8893</v>
      </c>
      <c r="F2154" s="5" t="s">
        <v>8894</v>
      </c>
      <c r="G2154" s="5" t="s">
        <v>8895</v>
      </c>
      <c r="H2154" s="5" t="s">
        <v>8896</v>
      </c>
      <c r="I2154" s="6" t="s">
        <v>47</v>
      </c>
      <c r="J2154" s="6">
        <v>0</v>
      </c>
      <c r="K2154" s="6">
        <v>430000000</v>
      </c>
      <c r="L2154" s="5" t="s">
        <v>40</v>
      </c>
      <c r="M2154" s="6" t="s">
        <v>94</v>
      </c>
      <c r="N2154" s="6" t="s">
        <v>42</v>
      </c>
      <c r="O2154" s="6" t="s">
        <v>43</v>
      </c>
      <c r="P2154" s="6" t="s">
        <v>303</v>
      </c>
      <c r="Q2154" s="6" t="s">
        <v>51</v>
      </c>
      <c r="R2154" s="6" t="s">
        <v>96</v>
      </c>
      <c r="S2154" s="6" t="s">
        <v>97</v>
      </c>
      <c r="T2154" s="41">
        <v>2</v>
      </c>
      <c r="U2154" s="41">
        <v>20250</v>
      </c>
      <c r="V2154" s="41"/>
      <c r="W2154" s="41"/>
      <c r="X2154" s="6"/>
      <c r="Y2154" s="6">
        <v>2016</v>
      </c>
      <c r="Z2154" s="6" t="s">
        <v>1629</v>
      </c>
    </row>
    <row r="2155" spans="1:26" ht="51" x14ac:dyDescent="0.2">
      <c r="A2155" s="6" t="s">
        <v>8897</v>
      </c>
      <c r="B2155" s="5" t="s">
        <v>32</v>
      </c>
      <c r="C2155" s="5" t="s">
        <v>8898</v>
      </c>
      <c r="D2155" s="5" t="s">
        <v>8899</v>
      </c>
      <c r="E2155" s="5" t="s">
        <v>8900</v>
      </c>
      <c r="F2155" s="5" t="s">
        <v>8901</v>
      </c>
      <c r="G2155" s="5" t="s">
        <v>8900</v>
      </c>
      <c r="H2155" s="5" t="s">
        <v>8902</v>
      </c>
      <c r="I2155" s="6" t="s">
        <v>47</v>
      </c>
      <c r="J2155" s="6">
        <v>0</v>
      </c>
      <c r="K2155" s="6">
        <v>430000000</v>
      </c>
      <c r="L2155" s="5" t="s">
        <v>40</v>
      </c>
      <c r="M2155" s="6" t="s">
        <v>94</v>
      </c>
      <c r="N2155" s="6" t="s">
        <v>42</v>
      </c>
      <c r="O2155" s="6" t="s">
        <v>43</v>
      </c>
      <c r="P2155" s="6" t="s">
        <v>303</v>
      </c>
      <c r="Q2155" s="6" t="s">
        <v>51</v>
      </c>
      <c r="R2155" s="6" t="s">
        <v>96</v>
      </c>
      <c r="S2155" s="6" t="s">
        <v>97</v>
      </c>
      <c r="T2155" s="41">
        <v>1</v>
      </c>
      <c r="U2155" s="41">
        <v>40500</v>
      </c>
      <c r="V2155" s="41"/>
      <c r="W2155" s="41"/>
      <c r="X2155" s="6"/>
      <c r="Y2155" s="6">
        <v>2016</v>
      </c>
      <c r="Z2155" s="6" t="s">
        <v>1629</v>
      </c>
    </row>
    <row r="2156" spans="1:26" ht="51" x14ac:dyDescent="0.2">
      <c r="A2156" s="6" t="s">
        <v>8903</v>
      </c>
      <c r="B2156" s="5" t="s">
        <v>32</v>
      </c>
      <c r="C2156" s="5" t="s">
        <v>8499</v>
      </c>
      <c r="D2156" s="5" t="s">
        <v>4961</v>
      </c>
      <c r="E2156" s="5" t="s">
        <v>8904</v>
      </c>
      <c r="F2156" s="5" t="s">
        <v>4962</v>
      </c>
      <c r="G2156" s="5" t="s">
        <v>8904</v>
      </c>
      <c r="H2156" s="5" t="s">
        <v>8905</v>
      </c>
      <c r="I2156" s="6" t="s">
        <v>39</v>
      </c>
      <c r="J2156" s="6">
        <v>0</v>
      </c>
      <c r="K2156" s="6">
        <v>430000000</v>
      </c>
      <c r="L2156" s="5" t="s">
        <v>40</v>
      </c>
      <c r="M2156" s="6" t="s">
        <v>94</v>
      </c>
      <c r="N2156" s="6" t="s">
        <v>42</v>
      </c>
      <c r="O2156" s="6" t="s">
        <v>43</v>
      </c>
      <c r="P2156" s="6" t="s">
        <v>303</v>
      </c>
      <c r="Q2156" s="6" t="s">
        <v>51</v>
      </c>
      <c r="R2156" s="6" t="s">
        <v>96</v>
      </c>
      <c r="S2156" s="6" t="s">
        <v>97</v>
      </c>
      <c r="T2156" s="41">
        <v>3</v>
      </c>
      <c r="U2156" s="41">
        <v>13500</v>
      </c>
      <c r="V2156" s="41"/>
      <c r="W2156" s="41"/>
      <c r="X2156" s="6"/>
      <c r="Y2156" s="6">
        <v>2016</v>
      </c>
      <c r="Z2156" s="6" t="s">
        <v>1629</v>
      </c>
    </row>
    <row r="2157" spans="1:26" ht="51" x14ac:dyDescent="0.2">
      <c r="A2157" s="6" t="s">
        <v>8906</v>
      </c>
      <c r="B2157" s="5" t="s">
        <v>32</v>
      </c>
      <c r="C2157" s="5" t="s">
        <v>5044</v>
      </c>
      <c r="D2157" s="5" t="s">
        <v>5045</v>
      </c>
      <c r="E2157" s="5" t="s">
        <v>8907</v>
      </c>
      <c r="F2157" s="5" t="s">
        <v>821</v>
      </c>
      <c r="G2157" s="5" t="s">
        <v>8907</v>
      </c>
      <c r="H2157" s="5" t="s">
        <v>8908</v>
      </c>
      <c r="I2157" s="6" t="s">
        <v>39</v>
      </c>
      <c r="J2157" s="6">
        <v>0</v>
      </c>
      <c r="K2157" s="6">
        <v>430000000</v>
      </c>
      <c r="L2157" s="5" t="s">
        <v>40</v>
      </c>
      <c r="M2157" s="6" t="s">
        <v>94</v>
      </c>
      <c r="N2157" s="6" t="s">
        <v>42</v>
      </c>
      <c r="O2157" s="6" t="s">
        <v>43</v>
      </c>
      <c r="P2157" s="6" t="s">
        <v>303</v>
      </c>
      <c r="Q2157" s="6" t="s">
        <v>51</v>
      </c>
      <c r="R2157" s="6">
        <v>704</v>
      </c>
      <c r="S2157" s="6" t="s">
        <v>62</v>
      </c>
      <c r="T2157" s="41">
        <v>3</v>
      </c>
      <c r="U2157" s="41">
        <v>6750</v>
      </c>
      <c r="V2157" s="41"/>
      <c r="W2157" s="41"/>
      <c r="X2157" s="6"/>
      <c r="Y2157" s="6">
        <v>2016</v>
      </c>
      <c r="Z2157" s="6" t="s">
        <v>1629</v>
      </c>
    </row>
    <row r="2158" spans="1:26" ht="51" x14ac:dyDescent="0.2">
      <c r="A2158" s="6" t="s">
        <v>8909</v>
      </c>
      <c r="B2158" s="5" t="s">
        <v>32</v>
      </c>
      <c r="C2158" s="5" t="s">
        <v>5044</v>
      </c>
      <c r="D2158" s="5" t="s">
        <v>5045</v>
      </c>
      <c r="E2158" s="5" t="s">
        <v>8910</v>
      </c>
      <c r="F2158" s="5" t="s">
        <v>821</v>
      </c>
      <c r="G2158" s="5" t="s">
        <v>8910</v>
      </c>
      <c r="H2158" s="5" t="s">
        <v>8911</v>
      </c>
      <c r="I2158" s="6" t="s">
        <v>39</v>
      </c>
      <c r="J2158" s="6">
        <v>0</v>
      </c>
      <c r="K2158" s="6">
        <v>430000000</v>
      </c>
      <c r="L2158" s="5" t="s">
        <v>40</v>
      </c>
      <c r="M2158" s="6" t="s">
        <v>94</v>
      </c>
      <c r="N2158" s="6" t="s">
        <v>42</v>
      </c>
      <c r="O2158" s="6" t="s">
        <v>43</v>
      </c>
      <c r="P2158" s="6" t="s">
        <v>303</v>
      </c>
      <c r="Q2158" s="6" t="s">
        <v>51</v>
      </c>
      <c r="R2158" s="6">
        <v>704</v>
      </c>
      <c r="S2158" s="6" t="s">
        <v>62</v>
      </c>
      <c r="T2158" s="41">
        <v>1</v>
      </c>
      <c r="U2158" s="41">
        <v>10125</v>
      </c>
      <c r="V2158" s="41"/>
      <c r="W2158" s="41"/>
      <c r="X2158" s="6"/>
      <c r="Y2158" s="6">
        <v>2016</v>
      </c>
      <c r="Z2158" s="6" t="s">
        <v>1629</v>
      </c>
    </row>
    <row r="2159" spans="1:26" ht="51" x14ac:dyDescent="0.2">
      <c r="A2159" s="6" t="s">
        <v>8912</v>
      </c>
      <c r="B2159" s="5" t="s">
        <v>32</v>
      </c>
      <c r="C2159" s="5" t="s">
        <v>8913</v>
      </c>
      <c r="D2159" s="5" t="s">
        <v>8914</v>
      </c>
      <c r="E2159" s="5" t="s">
        <v>8915</v>
      </c>
      <c r="F2159" s="5" t="s">
        <v>8916</v>
      </c>
      <c r="G2159" s="5" t="s">
        <v>8917</v>
      </c>
      <c r="H2159" s="5" t="s">
        <v>8918</v>
      </c>
      <c r="I2159" s="6" t="s">
        <v>47</v>
      </c>
      <c r="J2159" s="6">
        <v>0</v>
      </c>
      <c r="K2159" s="6">
        <v>430000000</v>
      </c>
      <c r="L2159" s="5" t="s">
        <v>40</v>
      </c>
      <c r="M2159" s="6" t="s">
        <v>94</v>
      </c>
      <c r="N2159" s="6" t="s">
        <v>42</v>
      </c>
      <c r="O2159" s="6" t="s">
        <v>43</v>
      </c>
      <c r="P2159" s="6" t="s">
        <v>303</v>
      </c>
      <c r="Q2159" s="6" t="s">
        <v>51</v>
      </c>
      <c r="R2159" s="6" t="s">
        <v>96</v>
      </c>
      <c r="S2159" s="6" t="s">
        <v>97</v>
      </c>
      <c r="T2159" s="41">
        <v>2</v>
      </c>
      <c r="U2159" s="41">
        <v>101250</v>
      </c>
      <c r="V2159" s="41"/>
      <c r="W2159" s="41"/>
      <c r="X2159" s="6"/>
      <c r="Y2159" s="6">
        <v>2016</v>
      </c>
      <c r="Z2159" s="6" t="s">
        <v>1629</v>
      </c>
    </row>
    <row r="2160" spans="1:26" ht="51" x14ac:dyDescent="0.2">
      <c r="A2160" s="6" t="s">
        <v>8919</v>
      </c>
      <c r="B2160" s="5" t="s">
        <v>32</v>
      </c>
      <c r="C2160" s="5" t="s">
        <v>8913</v>
      </c>
      <c r="D2160" s="5" t="s">
        <v>8914</v>
      </c>
      <c r="E2160" s="5" t="s">
        <v>8920</v>
      </c>
      <c r="F2160" s="5" t="s">
        <v>8916</v>
      </c>
      <c r="G2160" s="5" t="s">
        <v>8921</v>
      </c>
      <c r="H2160" s="5" t="s">
        <v>8922</v>
      </c>
      <c r="I2160" s="6" t="s">
        <v>47</v>
      </c>
      <c r="J2160" s="6">
        <v>0</v>
      </c>
      <c r="K2160" s="6">
        <v>430000000</v>
      </c>
      <c r="L2160" s="5" t="s">
        <v>40</v>
      </c>
      <c r="M2160" s="6" t="s">
        <v>94</v>
      </c>
      <c r="N2160" s="6" t="s">
        <v>42</v>
      </c>
      <c r="O2160" s="6" t="s">
        <v>43</v>
      </c>
      <c r="P2160" s="6" t="s">
        <v>303</v>
      </c>
      <c r="Q2160" s="6" t="s">
        <v>51</v>
      </c>
      <c r="R2160" s="6" t="s">
        <v>96</v>
      </c>
      <c r="S2160" s="6" t="s">
        <v>97</v>
      </c>
      <c r="T2160" s="41">
        <v>2</v>
      </c>
      <c r="U2160" s="41">
        <v>202500</v>
      </c>
      <c r="V2160" s="41"/>
      <c r="W2160" s="41"/>
      <c r="X2160" s="6"/>
      <c r="Y2160" s="6">
        <v>2016</v>
      </c>
      <c r="Z2160" s="6" t="s">
        <v>1629</v>
      </c>
    </row>
    <row r="2161" spans="1:26" ht="51" x14ac:dyDescent="0.2">
      <c r="A2161" s="6" t="s">
        <v>8923</v>
      </c>
      <c r="B2161" s="5" t="s">
        <v>32</v>
      </c>
      <c r="C2161" s="5" t="s">
        <v>8924</v>
      </c>
      <c r="D2161" s="5" t="s">
        <v>2304</v>
      </c>
      <c r="E2161" s="5" t="s">
        <v>8925</v>
      </c>
      <c r="F2161" s="5" t="s">
        <v>8926</v>
      </c>
      <c r="G2161" s="5" t="s">
        <v>8927</v>
      </c>
      <c r="H2161" s="5" t="s">
        <v>8928</v>
      </c>
      <c r="I2161" s="6" t="s">
        <v>47</v>
      </c>
      <c r="J2161" s="6">
        <v>0</v>
      </c>
      <c r="K2161" s="6">
        <v>430000000</v>
      </c>
      <c r="L2161" s="5" t="s">
        <v>40</v>
      </c>
      <c r="M2161" s="6" t="s">
        <v>41</v>
      </c>
      <c r="N2161" s="6" t="s">
        <v>73</v>
      </c>
      <c r="O2161" s="6" t="s">
        <v>43</v>
      </c>
      <c r="P2161" s="6" t="s">
        <v>84</v>
      </c>
      <c r="Q2161" s="6" t="s">
        <v>51</v>
      </c>
      <c r="R2161" s="6" t="s">
        <v>96</v>
      </c>
      <c r="S2161" s="6" t="s">
        <v>97</v>
      </c>
      <c r="T2161" s="41">
        <v>1</v>
      </c>
      <c r="U2161" s="41">
        <v>772369.99199999997</v>
      </c>
      <c r="V2161" s="41">
        <f>T2161*U2161</f>
        <v>772369.99199999997</v>
      </c>
      <c r="W2161" s="41">
        <f>V2161*1.12</f>
        <v>865054.39104000002</v>
      </c>
      <c r="X2161" s="6"/>
      <c r="Y2161" s="6">
        <v>2016</v>
      </c>
      <c r="Z2161" s="42"/>
    </row>
    <row r="2162" spans="1:26" ht="51" x14ac:dyDescent="0.2">
      <c r="A2162" s="6" t="s">
        <v>8929</v>
      </c>
      <c r="B2162" s="5" t="s">
        <v>32</v>
      </c>
      <c r="C2162" s="5" t="s">
        <v>8930</v>
      </c>
      <c r="D2162" s="5" t="s">
        <v>8931</v>
      </c>
      <c r="E2162" s="5" t="s">
        <v>8932</v>
      </c>
      <c r="F2162" s="5" t="s">
        <v>8933</v>
      </c>
      <c r="G2162" s="5" t="s">
        <v>8934</v>
      </c>
      <c r="H2162" s="5" t="s">
        <v>8935</v>
      </c>
      <c r="I2162" s="6" t="s">
        <v>60</v>
      </c>
      <c r="J2162" s="6">
        <v>0</v>
      </c>
      <c r="K2162" s="6">
        <v>430000000</v>
      </c>
      <c r="L2162" s="5" t="s">
        <v>40</v>
      </c>
      <c r="M2162" s="6" t="s">
        <v>41</v>
      </c>
      <c r="N2162" s="6" t="s">
        <v>73</v>
      </c>
      <c r="O2162" s="6" t="s">
        <v>43</v>
      </c>
      <c r="P2162" s="6" t="s">
        <v>84</v>
      </c>
      <c r="Q2162" s="6" t="s">
        <v>51</v>
      </c>
      <c r="R2162" s="6" t="s">
        <v>96</v>
      </c>
      <c r="S2162" s="6" t="s">
        <v>97</v>
      </c>
      <c r="T2162" s="41">
        <v>4</v>
      </c>
      <c r="U2162" s="41">
        <v>27000</v>
      </c>
      <c r="V2162" s="41">
        <f>T2162*U2162</f>
        <v>108000</v>
      </c>
      <c r="W2162" s="41">
        <f>V2162*1.12</f>
        <v>120960.00000000001</v>
      </c>
      <c r="X2162" s="6"/>
      <c r="Y2162" s="6">
        <v>2016</v>
      </c>
      <c r="Z2162" s="42"/>
    </row>
    <row r="2163" spans="1:26" ht="51" x14ac:dyDescent="0.2">
      <c r="A2163" s="6" t="s">
        <v>8936</v>
      </c>
      <c r="B2163" s="5" t="s">
        <v>32</v>
      </c>
      <c r="C2163" s="5" t="s">
        <v>8937</v>
      </c>
      <c r="D2163" s="5" t="s">
        <v>2815</v>
      </c>
      <c r="E2163" s="5" t="s">
        <v>8938</v>
      </c>
      <c r="F2163" s="5" t="s">
        <v>8939</v>
      </c>
      <c r="G2163" s="5" t="s">
        <v>8940</v>
      </c>
      <c r="H2163" s="5" t="s">
        <v>8941</v>
      </c>
      <c r="I2163" s="6" t="s">
        <v>60</v>
      </c>
      <c r="J2163" s="6">
        <v>0</v>
      </c>
      <c r="K2163" s="6">
        <v>430000000</v>
      </c>
      <c r="L2163" s="5" t="s">
        <v>40</v>
      </c>
      <c r="M2163" s="6" t="s">
        <v>41</v>
      </c>
      <c r="N2163" s="6" t="s">
        <v>73</v>
      </c>
      <c r="O2163" s="6" t="s">
        <v>43</v>
      </c>
      <c r="P2163" s="6" t="s">
        <v>84</v>
      </c>
      <c r="Q2163" s="6" t="s">
        <v>51</v>
      </c>
      <c r="R2163" s="6" t="s">
        <v>96</v>
      </c>
      <c r="S2163" s="6" t="s">
        <v>97</v>
      </c>
      <c r="T2163" s="41">
        <v>20</v>
      </c>
      <c r="U2163" s="41">
        <v>1053</v>
      </c>
      <c r="V2163" s="41">
        <f>T2163*U2163</f>
        <v>21060</v>
      </c>
      <c r="W2163" s="41">
        <f>V2163*1.12</f>
        <v>23587.200000000001</v>
      </c>
      <c r="X2163" s="6"/>
      <c r="Y2163" s="6">
        <v>2016</v>
      </c>
      <c r="Z2163" s="42"/>
    </row>
    <row r="2164" spans="1:26" ht="51" x14ac:dyDescent="0.2">
      <c r="A2164" s="6" t="s">
        <v>8942</v>
      </c>
      <c r="B2164" s="5" t="s">
        <v>32</v>
      </c>
      <c r="C2164" s="5" t="s">
        <v>8943</v>
      </c>
      <c r="D2164" s="5" t="s">
        <v>1527</v>
      </c>
      <c r="E2164" s="5" t="s">
        <v>8944</v>
      </c>
      <c r="F2164" s="5" t="s">
        <v>8945</v>
      </c>
      <c r="G2164" s="5" t="s">
        <v>8944</v>
      </c>
      <c r="H2164" s="5" t="s">
        <v>8946</v>
      </c>
      <c r="I2164" s="6" t="s">
        <v>47</v>
      </c>
      <c r="J2164" s="6">
        <v>0</v>
      </c>
      <c r="K2164" s="6">
        <v>430000000</v>
      </c>
      <c r="L2164" s="5" t="s">
        <v>40</v>
      </c>
      <c r="M2164" s="6" t="s">
        <v>41</v>
      </c>
      <c r="N2164" s="6" t="s">
        <v>73</v>
      </c>
      <c r="O2164" s="6" t="s">
        <v>43</v>
      </c>
      <c r="P2164" s="6" t="s">
        <v>84</v>
      </c>
      <c r="Q2164" s="6" t="s">
        <v>51</v>
      </c>
      <c r="R2164" s="6" t="s">
        <v>96</v>
      </c>
      <c r="S2164" s="6" t="s">
        <v>97</v>
      </c>
      <c r="T2164" s="41">
        <v>1</v>
      </c>
      <c r="U2164" s="41">
        <v>60750</v>
      </c>
      <c r="V2164" s="41">
        <f>T2164*U2164</f>
        <v>60750</v>
      </c>
      <c r="W2164" s="41">
        <f>V2164*1.12</f>
        <v>68040</v>
      </c>
      <c r="X2164" s="6"/>
      <c r="Y2164" s="6">
        <v>2016</v>
      </c>
      <c r="Z2164" s="42"/>
    </row>
    <row r="2165" spans="1:26" ht="51" x14ac:dyDescent="0.2">
      <c r="A2165" s="6" t="s">
        <v>8947</v>
      </c>
      <c r="B2165" s="5" t="s">
        <v>32</v>
      </c>
      <c r="C2165" s="5" t="s">
        <v>2756</v>
      </c>
      <c r="D2165" s="5" t="s">
        <v>2757</v>
      </c>
      <c r="E2165" s="5" t="s">
        <v>8948</v>
      </c>
      <c r="F2165" s="5" t="s">
        <v>2759</v>
      </c>
      <c r="G2165" s="5" t="s">
        <v>8949</v>
      </c>
      <c r="H2165" s="5" t="s">
        <v>8950</v>
      </c>
      <c r="I2165" s="6" t="s">
        <v>47</v>
      </c>
      <c r="J2165" s="6">
        <v>0</v>
      </c>
      <c r="K2165" s="6">
        <v>430000000</v>
      </c>
      <c r="L2165" s="5" t="s">
        <v>40</v>
      </c>
      <c r="M2165" s="6" t="s">
        <v>94</v>
      </c>
      <c r="N2165" s="6" t="s">
        <v>73</v>
      </c>
      <c r="O2165" s="6" t="s">
        <v>43</v>
      </c>
      <c r="P2165" s="6" t="s">
        <v>84</v>
      </c>
      <c r="Q2165" s="6" t="s">
        <v>51</v>
      </c>
      <c r="R2165" s="6" t="s">
        <v>96</v>
      </c>
      <c r="S2165" s="6" t="s">
        <v>97</v>
      </c>
      <c r="T2165" s="41">
        <v>10</v>
      </c>
      <c r="U2165" s="41">
        <v>67500</v>
      </c>
      <c r="V2165" s="41">
        <f>T2165*U2165</f>
        <v>675000</v>
      </c>
      <c r="W2165" s="41">
        <f>V2165*1.12</f>
        <v>756000.00000000012</v>
      </c>
      <c r="X2165" s="6"/>
      <c r="Y2165" s="6">
        <v>2016</v>
      </c>
      <c r="Z2165" s="42"/>
    </row>
    <row r="2166" spans="1:26" ht="127.5" x14ac:dyDescent="0.2">
      <c r="A2166" s="6" t="s">
        <v>8951</v>
      </c>
      <c r="B2166" s="5" t="s">
        <v>32</v>
      </c>
      <c r="C2166" s="5" t="s">
        <v>4374</v>
      </c>
      <c r="D2166" s="5" t="s">
        <v>4375</v>
      </c>
      <c r="E2166" s="5" t="s">
        <v>8952</v>
      </c>
      <c r="F2166" s="5" t="s">
        <v>4377</v>
      </c>
      <c r="G2166" s="5" t="s">
        <v>8953</v>
      </c>
      <c r="H2166" s="5" t="s">
        <v>8954</v>
      </c>
      <c r="I2166" s="6" t="s">
        <v>60</v>
      </c>
      <c r="J2166" s="6">
        <v>0</v>
      </c>
      <c r="K2166" s="6">
        <v>430000000</v>
      </c>
      <c r="L2166" s="5" t="s">
        <v>40</v>
      </c>
      <c r="M2166" s="6" t="s">
        <v>41</v>
      </c>
      <c r="N2166" s="6" t="s">
        <v>73</v>
      </c>
      <c r="O2166" s="6" t="s">
        <v>43</v>
      </c>
      <c r="P2166" s="6" t="s">
        <v>84</v>
      </c>
      <c r="Q2166" s="6" t="s">
        <v>51</v>
      </c>
      <c r="R2166" s="6" t="s">
        <v>96</v>
      </c>
      <c r="S2166" s="6" t="s">
        <v>97</v>
      </c>
      <c r="T2166" s="41">
        <v>5</v>
      </c>
      <c r="U2166" s="41">
        <v>100000</v>
      </c>
      <c r="V2166" s="41"/>
      <c r="W2166" s="41"/>
      <c r="X2166" s="6"/>
      <c r="Y2166" s="6">
        <v>2016</v>
      </c>
      <c r="Z2166" s="6"/>
    </row>
    <row r="2167" spans="1:26" ht="127.5" x14ac:dyDescent="0.2">
      <c r="A2167" s="6" t="s">
        <v>8955</v>
      </c>
      <c r="B2167" s="5" t="s">
        <v>32</v>
      </c>
      <c r="C2167" s="5" t="s">
        <v>4374</v>
      </c>
      <c r="D2167" s="5" t="s">
        <v>4375</v>
      </c>
      <c r="E2167" s="5" t="s">
        <v>8952</v>
      </c>
      <c r="F2167" s="5" t="s">
        <v>4377</v>
      </c>
      <c r="G2167" s="5" t="s">
        <v>8953</v>
      </c>
      <c r="H2167" s="5" t="s">
        <v>8954</v>
      </c>
      <c r="I2167" s="6" t="s">
        <v>60</v>
      </c>
      <c r="J2167" s="6">
        <v>0</v>
      </c>
      <c r="K2167" s="6">
        <v>430000000</v>
      </c>
      <c r="L2167" s="5" t="s">
        <v>40</v>
      </c>
      <c r="M2167" s="6" t="s">
        <v>685</v>
      </c>
      <c r="N2167" s="6" t="s">
        <v>73</v>
      </c>
      <c r="O2167" s="6" t="s">
        <v>43</v>
      </c>
      <c r="P2167" s="6" t="s">
        <v>84</v>
      </c>
      <c r="Q2167" s="6" t="s">
        <v>51</v>
      </c>
      <c r="R2167" s="6" t="s">
        <v>96</v>
      </c>
      <c r="S2167" s="6" t="s">
        <v>97</v>
      </c>
      <c r="T2167" s="41">
        <v>5</v>
      </c>
      <c r="U2167" s="41">
        <v>100000</v>
      </c>
      <c r="V2167" s="41">
        <f>T2167*U2167</f>
        <v>500000</v>
      </c>
      <c r="W2167" s="41">
        <f>V2167*1.12</f>
        <v>560000</v>
      </c>
      <c r="X2167" s="6"/>
      <c r="Y2167" s="6">
        <v>2016</v>
      </c>
      <c r="Z2167" s="6" t="s">
        <v>686</v>
      </c>
    </row>
    <row r="2168" spans="1:26" ht="51" x14ac:dyDescent="0.2">
      <c r="A2168" s="6" t="s">
        <v>8956</v>
      </c>
      <c r="B2168" s="5" t="s">
        <v>32</v>
      </c>
      <c r="C2168" s="5" t="s">
        <v>8957</v>
      </c>
      <c r="D2168" s="5" t="s">
        <v>161</v>
      </c>
      <c r="E2168" s="5" t="s">
        <v>8958</v>
      </c>
      <c r="F2168" s="5" t="s">
        <v>8959</v>
      </c>
      <c r="G2168" s="5" t="s">
        <v>8960</v>
      </c>
      <c r="H2168" s="5" t="s">
        <v>8961</v>
      </c>
      <c r="I2168" s="6" t="s">
        <v>47</v>
      </c>
      <c r="J2168" s="6">
        <v>0</v>
      </c>
      <c r="K2168" s="6">
        <v>430000000</v>
      </c>
      <c r="L2168" s="5" t="s">
        <v>40</v>
      </c>
      <c r="M2168" s="6" t="s">
        <v>41</v>
      </c>
      <c r="N2168" s="6" t="s">
        <v>73</v>
      </c>
      <c r="O2168" s="6" t="s">
        <v>43</v>
      </c>
      <c r="P2168" s="6" t="s">
        <v>84</v>
      </c>
      <c r="Q2168" s="6" t="s">
        <v>51</v>
      </c>
      <c r="R2168" s="6" t="s">
        <v>96</v>
      </c>
      <c r="S2168" s="6" t="s">
        <v>97</v>
      </c>
      <c r="T2168" s="41">
        <v>28</v>
      </c>
      <c r="U2168" s="41">
        <v>675</v>
      </c>
      <c r="V2168" s="41"/>
      <c r="W2168" s="41"/>
      <c r="X2168" s="6"/>
      <c r="Y2168" s="6">
        <v>2016</v>
      </c>
      <c r="Z2168" s="6" t="s">
        <v>1629</v>
      </c>
    </row>
    <row r="2169" spans="1:26" ht="89.25" x14ac:dyDescent="0.2">
      <c r="A2169" s="6" t="s">
        <v>8962</v>
      </c>
      <c r="B2169" s="5" t="s">
        <v>32</v>
      </c>
      <c r="C2169" s="5" t="s">
        <v>8963</v>
      </c>
      <c r="D2169" s="5" t="s">
        <v>8964</v>
      </c>
      <c r="E2169" s="5" t="s">
        <v>8965</v>
      </c>
      <c r="F2169" s="5" t="s">
        <v>8966</v>
      </c>
      <c r="G2169" s="5" t="s">
        <v>8967</v>
      </c>
      <c r="H2169" s="5" t="s">
        <v>8968</v>
      </c>
      <c r="I2169" s="6" t="s">
        <v>39</v>
      </c>
      <c r="J2169" s="6">
        <v>0</v>
      </c>
      <c r="K2169" s="6">
        <v>430000000</v>
      </c>
      <c r="L2169" s="5" t="s">
        <v>40</v>
      </c>
      <c r="M2169" s="6" t="s">
        <v>41</v>
      </c>
      <c r="N2169" s="6" t="s">
        <v>73</v>
      </c>
      <c r="O2169" s="6" t="s">
        <v>43</v>
      </c>
      <c r="P2169" s="6" t="s">
        <v>84</v>
      </c>
      <c r="Q2169" s="6" t="s">
        <v>51</v>
      </c>
      <c r="R2169" s="6" t="s">
        <v>96</v>
      </c>
      <c r="S2169" s="6" t="s">
        <v>97</v>
      </c>
      <c r="T2169" s="41">
        <v>40</v>
      </c>
      <c r="U2169" s="41">
        <v>43200</v>
      </c>
      <c r="V2169" s="41">
        <f>T2169*U2169</f>
        <v>1728000</v>
      </c>
      <c r="W2169" s="41">
        <f>V2169*1.12</f>
        <v>1935360.0000000002</v>
      </c>
      <c r="X2169" s="6"/>
      <c r="Y2169" s="6">
        <v>2016</v>
      </c>
      <c r="Z2169" s="42"/>
    </row>
    <row r="2170" spans="1:26" ht="51" x14ac:dyDescent="0.2">
      <c r="A2170" s="6" t="s">
        <v>8969</v>
      </c>
      <c r="B2170" s="5" t="s">
        <v>32</v>
      </c>
      <c r="C2170" s="5" t="s">
        <v>8970</v>
      </c>
      <c r="D2170" s="5" t="s">
        <v>8971</v>
      </c>
      <c r="E2170" s="5" t="s">
        <v>8972</v>
      </c>
      <c r="F2170" s="5" t="s">
        <v>8973</v>
      </c>
      <c r="G2170" s="5" t="s">
        <v>8974</v>
      </c>
      <c r="H2170" s="5" t="s">
        <v>8975</v>
      </c>
      <c r="I2170" s="6" t="s">
        <v>39</v>
      </c>
      <c r="J2170" s="6">
        <v>0</v>
      </c>
      <c r="K2170" s="6">
        <v>430000000</v>
      </c>
      <c r="L2170" s="5" t="s">
        <v>40</v>
      </c>
      <c r="M2170" s="6" t="s">
        <v>94</v>
      </c>
      <c r="N2170" s="6" t="s">
        <v>73</v>
      </c>
      <c r="O2170" s="6" t="s">
        <v>43</v>
      </c>
      <c r="P2170" s="6" t="s">
        <v>84</v>
      </c>
      <c r="Q2170" s="6" t="s">
        <v>51</v>
      </c>
      <c r="R2170" s="6" t="s">
        <v>96</v>
      </c>
      <c r="S2170" s="6" t="s">
        <v>97</v>
      </c>
      <c r="T2170" s="41">
        <v>2</v>
      </c>
      <c r="U2170" s="41">
        <v>135000</v>
      </c>
      <c r="V2170" s="41"/>
      <c r="W2170" s="41"/>
      <c r="X2170" s="6"/>
      <c r="Y2170" s="6">
        <v>2016</v>
      </c>
      <c r="Z2170" s="6" t="s">
        <v>1629</v>
      </c>
    </row>
    <row r="2171" spans="1:26" ht="114.75" x14ac:dyDescent="0.2">
      <c r="A2171" s="6" t="s">
        <v>8976</v>
      </c>
      <c r="B2171" s="5" t="s">
        <v>32</v>
      </c>
      <c r="C2171" s="5" t="s">
        <v>4523</v>
      </c>
      <c r="D2171" s="5" t="s">
        <v>4524</v>
      </c>
      <c r="E2171" s="5" t="s">
        <v>8977</v>
      </c>
      <c r="F2171" s="5" t="s">
        <v>4526</v>
      </c>
      <c r="G2171" s="5" t="s">
        <v>8978</v>
      </c>
      <c r="H2171" s="5" t="s">
        <v>8979</v>
      </c>
      <c r="I2171" s="6" t="s">
        <v>60</v>
      </c>
      <c r="J2171" s="6">
        <v>0</v>
      </c>
      <c r="K2171" s="6">
        <v>430000000</v>
      </c>
      <c r="L2171" s="5" t="s">
        <v>40</v>
      </c>
      <c r="M2171" s="6" t="s">
        <v>41</v>
      </c>
      <c r="N2171" s="6" t="s">
        <v>73</v>
      </c>
      <c r="O2171" s="6" t="s">
        <v>43</v>
      </c>
      <c r="P2171" s="6" t="s">
        <v>84</v>
      </c>
      <c r="Q2171" s="6" t="s">
        <v>51</v>
      </c>
      <c r="R2171" s="6" t="s">
        <v>96</v>
      </c>
      <c r="S2171" s="6" t="s">
        <v>97</v>
      </c>
      <c r="T2171" s="41">
        <v>1</v>
      </c>
      <c r="U2171" s="41">
        <v>1350000</v>
      </c>
      <c r="V2171" s="41"/>
      <c r="W2171" s="41"/>
      <c r="X2171" s="6"/>
      <c r="Y2171" s="6">
        <v>2016</v>
      </c>
      <c r="Z2171" s="6"/>
    </row>
    <row r="2172" spans="1:26" ht="114.75" x14ac:dyDescent="0.2">
      <c r="A2172" s="6" t="s">
        <v>8980</v>
      </c>
      <c r="B2172" s="5" t="s">
        <v>32</v>
      </c>
      <c r="C2172" s="5" t="s">
        <v>4523</v>
      </c>
      <c r="D2172" s="5" t="s">
        <v>4524</v>
      </c>
      <c r="E2172" s="5" t="s">
        <v>8977</v>
      </c>
      <c r="F2172" s="5" t="s">
        <v>4526</v>
      </c>
      <c r="G2172" s="5" t="s">
        <v>8978</v>
      </c>
      <c r="H2172" s="5" t="s">
        <v>8979</v>
      </c>
      <c r="I2172" s="6" t="s">
        <v>60</v>
      </c>
      <c r="J2172" s="6">
        <v>0</v>
      </c>
      <c r="K2172" s="6">
        <v>430000000</v>
      </c>
      <c r="L2172" s="5" t="s">
        <v>40</v>
      </c>
      <c r="M2172" s="6" t="s">
        <v>685</v>
      </c>
      <c r="N2172" s="6" t="s">
        <v>73</v>
      </c>
      <c r="O2172" s="6" t="s">
        <v>43</v>
      </c>
      <c r="P2172" s="6" t="s">
        <v>84</v>
      </c>
      <c r="Q2172" s="6" t="s">
        <v>51</v>
      </c>
      <c r="R2172" s="6" t="s">
        <v>96</v>
      </c>
      <c r="S2172" s="6" t="s">
        <v>97</v>
      </c>
      <c r="T2172" s="41">
        <v>1</v>
      </c>
      <c r="U2172" s="41">
        <v>1350000</v>
      </c>
      <c r="V2172" s="41">
        <f>T2172*U2172</f>
        <v>1350000</v>
      </c>
      <c r="W2172" s="41">
        <f>V2172*1.12</f>
        <v>1512000.0000000002</v>
      </c>
      <c r="X2172" s="6"/>
      <c r="Y2172" s="6">
        <v>2016</v>
      </c>
      <c r="Z2172" s="6" t="s">
        <v>686</v>
      </c>
    </row>
    <row r="2173" spans="1:26" ht="51" x14ac:dyDescent="0.2">
      <c r="A2173" s="6" t="s">
        <v>8981</v>
      </c>
      <c r="B2173" s="5" t="s">
        <v>32</v>
      </c>
      <c r="C2173" s="5" t="s">
        <v>8982</v>
      </c>
      <c r="D2173" s="5" t="s">
        <v>8983</v>
      </c>
      <c r="E2173" s="5" t="s">
        <v>8984</v>
      </c>
      <c r="F2173" s="5" t="s">
        <v>8985</v>
      </c>
      <c r="G2173" s="5" t="s">
        <v>8986</v>
      </c>
      <c r="H2173" s="5" t="s">
        <v>8987</v>
      </c>
      <c r="I2173" s="6" t="s">
        <v>39</v>
      </c>
      <c r="J2173" s="6">
        <v>0</v>
      </c>
      <c r="K2173" s="6">
        <v>430000000</v>
      </c>
      <c r="L2173" s="5" t="s">
        <v>40</v>
      </c>
      <c r="M2173" s="6" t="s">
        <v>41</v>
      </c>
      <c r="N2173" s="6" t="s">
        <v>73</v>
      </c>
      <c r="O2173" s="6" t="s">
        <v>43</v>
      </c>
      <c r="P2173" s="6" t="s">
        <v>84</v>
      </c>
      <c r="Q2173" s="6" t="s">
        <v>51</v>
      </c>
      <c r="R2173" s="6" t="s">
        <v>96</v>
      </c>
      <c r="S2173" s="6" t="s">
        <v>97</v>
      </c>
      <c r="T2173" s="41">
        <v>1</v>
      </c>
      <c r="U2173" s="41">
        <v>128250</v>
      </c>
      <c r="V2173" s="41"/>
      <c r="W2173" s="41"/>
      <c r="X2173" s="6"/>
      <c r="Y2173" s="6">
        <v>2016</v>
      </c>
      <c r="Z2173" s="6" t="s">
        <v>1629</v>
      </c>
    </row>
    <row r="2174" spans="1:26" ht="51" x14ac:dyDescent="0.2">
      <c r="A2174" s="6" t="s">
        <v>8988</v>
      </c>
      <c r="B2174" s="5" t="s">
        <v>32</v>
      </c>
      <c r="C2174" s="5" t="s">
        <v>8989</v>
      </c>
      <c r="D2174" s="5" t="s">
        <v>8990</v>
      </c>
      <c r="E2174" s="5" t="s">
        <v>8991</v>
      </c>
      <c r="F2174" s="5" t="s">
        <v>8992</v>
      </c>
      <c r="G2174" s="5" t="s">
        <v>8993</v>
      </c>
      <c r="H2174" s="5" t="s">
        <v>8994</v>
      </c>
      <c r="I2174" s="6" t="s">
        <v>39</v>
      </c>
      <c r="J2174" s="6">
        <v>0</v>
      </c>
      <c r="K2174" s="6">
        <v>430000000</v>
      </c>
      <c r="L2174" s="5" t="s">
        <v>40</v>
      </c>
      <c r="M2174" s="6" t="s">
        <v>94</v>
      </c>
      <c r="N2174" s="6" t="s">
        <v>73</v>
      </c>
      <c r="O2174" s="6" t="s">
        <v>43</v>
      </c>
      <c r="P2174" s="6" t="s">
        <v>84</v>
      </c>
      <c r="Q2174" s="6" t="s">
        <v>51</v>
      </c>
      <c r="R2174" s="6" t="s">
        <v>96</v>
      </c>
      <c r="S2174" s="6" t="s">
        <v>97</v>
      </c>
      <c r="T2174" s="41">
        <v>20</v>
      </c>
      <c r="U2174" s="41">
        <v>13500</v>
      </c>
      <c r="V2174" s="41"/>
      <c r="W2174" s="41"/>
      <c r="X2174" s="6"/>
      <c r="Y2174" s="6">
        <v>2016</v>
      </c>
      <c r="Z2174" s="6" t="s">
        <v>1629</v>
      </c>
    </row>
    <row r="2175" spans="1:26" ht="51" x14ac:dyDescent="0.2">
      <c r="A2175" s="6" t="s">
        <v>8995</v>
      </c>
      <c r="B2175" s="5" t="s">
        <v>32</v>
      </c>
      <c r="C2175" s="5" t="s">
        <v>8996</v>
      </c>
      <c r="D2175" s="5" t="s">
        <v>8997</v>
      </c>
      <c r="E2175" s="5" t="s">
        <v>8998</v>
      </c>
      <c r="F2175" s="5" t="s">
        <v>8999</v>
      </c>
      <c r="G2175" s="5" t="s">
        <v>9000</v>
      </c>
      <c r="H2175" s="5" t="s">
        <v>9001</v>
      </c>
      <c r="I2175" s="6" t="s">
        <v>39</v>
      </c>
      <c r="J2175" s="6">
        <v>0</v>
      </c>
      <c r="K2175" s="6">
        <v>430000000</v>
      </c>
      <c r="L2175" s="5" t="s">
        <v>40</v>
      </c>
      <c r="M2175" s="6" t="s">
        <v>94</v>
      </c>
      <c r="N2175" s="6" t="s">
        <v>73</v>
      </c>
      <c r="O2175" s="6" t="s">
        <v>43</v>
      </c>
      <c r="P2175" s="6" t="s">
        <v>84</v>
      </c>
      <c r="Q2175" s="6" t="s">
        <v>51</v>
      </c>
      <c r="R2175" s="6" t="s">
        <v>96</v>
      </c>
      <c r="S2175" s="6" t="s">
        <v>97</v>
      </c>
      <c r="T2175" s="41">
        <v>40</v>
      </c>
      <c r="U2175" s="41">
        <v>25000</v>
      </c>
      <c r="V2175" s="41">
        <f>T2175*U2175</f>
        <v>1000000</v>
      </c>
      <c r="W2175" s="41">
        <f>V2175*1.12</f>
        <v>1120000</v>
      </c>
      <c r="X2175" s="6"/>
      <c r="Y2175" s="6">
        <v>2016</v>
      </c>
      <c r="Z2175" s="42"/>
    </row>
    <row r="2176" spans="1:26" ht="51" x14ac:dyDescent="0.2">
      <c r="A2176" s="6" t="s">
        <v>9002</v>
      </c>
      <c r="B2176" s="5" t="s">
        <v>32</v>
      </c>
      <c r="C2176" s="5" t="s">
        <v>4541</v>
      </c>
      <c r="D2176" s="5" t="s">
        <v>4542</v>
      </c>
      <c r="E2176" s="5" t="s">
        <v>9003</v>
      </c>
      <c r="F2176" s="5" t="s">
        <v>4544</v>
      </c>
      <c r="G2176" s="5" t="s">
        <v>9003</v>
      </c>
      <c r="H2176" s="5" t="s">
        <v>9004</v>
      </c>
      <c r="I2176" s="6" t="s">
        <v>47</v>
      </c>
      <c r="J2176" s="6">
        <v>0</v>
      </c>
      <c r="K2176" s="6">
        <v>430000000</v>
      </c>
      <c r="L2176" s="5" t="s">
        <v>40</v>
      </c>
      <c r="M2176" s="6" t="s">
        <v>41</v>
      </c>
      <c r="N2176" s="6" t="s">
        <v>73</v>
      </c>
      <c r="O2176" s="6" t="s">
        <v>43</v>
      </c>
      <c r="P2176" s="6" t="s">
        <v>84</v>
      </c>
      <c r="Q2176" s="6" t="s">
        <v>51</v>
      </c>
      <c r="R2176" s="6" t="s">
        <v>1788</v>
      </c>
      <c r="S2176" s="6" t="s">
        <v>1789</v>
      </c>
      <c r="T2176" s="41">
        <v>200</v>
      </c>
      <c r="U2176" s="41">
        <v>188811</v>
      </c>
      <c r="V2176" s="41">
        <f>T2176*U2176</f>
        <v>37762200</v>
      </c>
      <c r="W2176" s="41">
        <f>V2176*1.12</f>
        <v>42293664.000000007</v>
      </c>
      <c r="X2176" s="6"/>
      <c r="Y2176" s="6">
        <v>2016</v>
      </c>
      <c r="Z2176" s="42"/>
    </row>
    <row r="2177" spans="1:26" ht="51" x14ac:dyDescent="0.2">
      <c r="A2177" s="6" t="s">
        <v>9005</v>
      </c>
      <c r="B2177" s="5" t="s">
        <v>32</v>
      </c>
      <c r="C2177" s="5" t="s">
        <v>9006</v>
      </c>
      <c r="D2177" s="5" t="s">
        <v>8125</v>
      </c>
      <c r="E2177" s="5" t="s">
        <v>3571</v>
      </c>
      <c r="F2177" s="5" t="s">
        <v>9007</v>
      </c>
      <c r="G2177" s="5" t="s">
        <v>9008</v>
      </c>
      <c r="H2177" s="5" t="s">
        <v>9009</v>
      </c>
      <c r="I2177" s="6" t="s">
        <v>47</v>
      </c>
      <c r="J2177" s="6">
        <v>0</v>
      </c>
      <c r="K2177" s="6">
        <v>430000000</v>
      </c>
      <c r="L2177" s="5" t="s">
        <v>40</v>
      </c>
      <c r="M2177" s="6" t="s">
        <v>94</v>
      </c>
      <c r="N2177" s="6" t="s">
        <v>73</v>
      </c>
      <c r="O2177" s="6" t="s">
        <v>43</v>
      </c>
      <c r="P2177" s="6" t="s">
        <v>84</v>
      </c>
      <c r="Q2177" s="6" t="s">
        <v>51</v>
      </c>
      <c r="R2177" s="6" t="s">
        <v>96</v>
      </c>
      <c r="S2177" s="6" t="s">
        <v>97</v>
      </c>
      <c r="T2177" s="41">
        <v>2</v>
      </c>
      <c r="U2177" s="41">
        <v>24300</v>
      </c>
      <c r="V2177" s="41">
        <f>T2177*U2177</f>
        <v>48600</v>
      </c>
      <c r="W2177" s="41">
        <f>V2177*1.12</f>
        <v>54432.000000000007</v>
      </c>
      <c r="X2177" s="6"/>
      <c r="Y2177" s="6">
        <v>2016</v>
      </c>
      <c r="Z2177" s="42"/>
    </row>
    <row r="2178" spans="1:26" ht="63.75" x14ac:dyDescent="0.2">
      <c r="A2178" s="6" t="s">
        <v>9010</v>
      </c>
      <c r="B2178" s="5" t="s">
        <v>32</v>
      </c>
      <c r="C2178" s="5" t="s">
        <v>9011</v>
      </c>
      <c r="D2178" s="5" t="s">
        <v>9012</v>
      </c>
      <c r="E2178" s="5" t="s">
        <v>9013</v>
      </c>
      <c r="F2178" s="5" t="s">
        <v>9014</v>
      </c>
      <c r="G2178" s="5" t="s">
        <v>9015</v>
      </c>
      <c r="H2178" s="5" t="s">
        <v>9016</v>
      </c>
      <c r="I2178" s="6" t="s">
        <v>60</v>
      </c>
      <c r="J2178" s="6">
        <v>0</v>
      </c>
      <c r="K2178" s="6">
        <v>430000000</v>
      </c>
      <c r="L2178" s="5" t="s">
        <v>40</v>
      </c>
      <c r="M2178" s="6" t="s">
        <v>41</v>
      </c>
      <c r="N2178" s="6" t="s">
        <v>73</v>
      </c>
      <c r="O2178" s="6" t="s">
        <v>43</v>
      </c>
      <c r="P2178" s="6" t="s">
        <v>84</v>
      </c>
      <c r="Q2178" s="6" t="s">
        <v>51</v>
      </c>
      <c r="R2178" s="6" t="s">
        <v>75</v>
      </c>
      <c r="S2178" s="6" t="s">
        <v>76</v>
      </c>
      <c r="T2178" s="41">
        <v>1</v>
      </c>
      <c r="U2178" s="41">
        <v>4725000</v>
      </c>
      <c r="V2178" s="41">
        <f>T2178*U2178</f>
        <v>4725000</v>
      </c>
      <c r="W2178" s="41">
        <f>V2178*1.12</f>
        <v>5292000.0000000009</v>
      </c>
      <c r="X2178" s="6"/>
      <c r="Y2178" s="6">
        <v>2016</v>
      </c>
      <c r="Z2178" s="42"/>
    </row>
    <row r="2179" spans="1:26" ht="63.75" x14ac:dyDescent="0.2">
      <c r="A2179" s="6" t="s">
        <v>9017</v>
      </c>
      <c r="B2179" s="5" t="s">
        <v>32</v>
      </c>
      <c r="C2179" s="5" t="s">
        <v>6380</v>
      </c>
      <c r="D2179" s="5" t="s">
        <v>4819</v>
      </c>
      <c r="E2179" s="5" t="s">
        <v>9018</v>
      </c>
      <c r="F2179" s="5" t="s">
        <v>6382</v>
      </c>
      <c r="G2179" s="5" t="s">
        <v>9019</v>
      </c>
      <c r="H2179" s="5" t="s">
        <v>9020</v>
      </c>
      <c r="I2179" s="6" t="s">
        <v>39</v>
      </c>
      <c r="J2179" s="6">
        <v>0</v>
      </c>
      <c r="K2179" s="6">
        <v>430000000</v>
      </c>
      <c r="L2179" s="5" t="s">
        <v>40</v>
      </c>
      <c r="M2179" s="6" t="s">
        <v>94</v>
      </c>
      <c r="N2179" s="6" t="s">
        <v>73</v>
      </c>
      <c r="O2179" s="6" t="s">
        <v>43</v>
      </c>
      <c r="P2179" s="6" t="s">
        <v>84</v>
      </c>
      <c r="Q2179" s="6" t="s">
        <v>51</v>
      </c>
      <c r="R2179" s="6" t="s">
        <v>1490</v>
      </c>
      <c r="S2179" s="6" t="s">
        <v>1491</v>
      </c>
      <c r="T2179" s="41">
        <v>10</v>
      </c>
      <c r="U2179" s="41">
        <v>20250</v>
      </c>
      <c r="V2179" s="41"/>
      <c r="W2179" s="41"/>
      <c r="X2179" s="6"/>
      <c r="Y2179" s="6">
        <v>2016</v>
      </c>
      <c r="Z2179" s="6" t="s">
        <v>1629</v>
      </c>
    </row>
    <row r="2180" spans="1:26" ht="51" x14ac:dyDescent="0.2">
      <c r="A2180" s="6" t="s">
        <v>9021</v>
      </c>
      <c r="B2180" s="5" t="s">
        <v>32</v>
      </c>
      <c r="C2180" s="5" t="s">
        <v>9022</v>
      </c>
      <c r="D2180" s="5" t="s">
        <v>4939</v>
      </c>
      <c r="E2180" s="5" t="s">
        <v>9023</v>
      </c>
      <c r="F2180" s="5" t="s">
        <v>9024</v>
      </c>
      <c r="G2180" s="5" t="s">
        <v>9025</v>
      </c>
      <c r="H2180" s="5" t="s">
        <v>9026</v>
      </c>
      <c r="I2180" s="6" t="s">
        <v>47</v>
      </c>
      <c r="J2180" s="6">
        <v>0</v>
      </c>
      <c r="K2180" s="6">
        <v>430000000</v>
      </c>
      <c r="L2180" s="5" t="s">
        <v>40</v>
      </c>
      <c r="M2180" s="6" t="s">
        <v>41</v>
      </c>
      <c r="N2180" s="6" t="s">
        <v>73</v>
      </c>
      <c r="O2180" s="6" t="s">
        <v>43</v>
      </c>
      <c r="P2180" s="6" t="s">
        <v>84</v>
      </c>
      <c r="Q2180" s="6" t="s">
        <v>51</v>
      </c>
      <c r="R2180" s="6" t="s">
        <v>96</v>
      </c>
      <c r="S2180" s="6" t="s">
        <v>97</v>
      </c>
      <c r="T2180" s="41">
        <v>2</v>
      </c>
      <c r="U2180" s="41">
        <v>40500</v>
      </c>
      <c r="V2180" s="41"/>
      <c r="W2180" s="41"/>
      <c r="X2180" s="6"/>
      <c r="Y2180" s="6">
        <v>2016</v>
      </c>
      <c r="Z2180" s="6" t="s">
        <v>1629</v>
      </c>
    </row>
    <row r="2181" spans="1:26" ht="51" x14ac:dyDescent="0.2">
      <c r="A2181" s="6" t="s">
        <v>9027</v>
      </c>
      <c r="B2181" s="5" t="s">
        <v>32</v>
      </c>
      <c r="C2181" s="5" t="s">
        <v>1905</v>
      </c>
      <c r="D2181" s="5" t="s">
        <v>1906</v>
      </c>
      <c r="E2181" s="5" t="s">
        <v>9028</v>
      </c>
      <c r="F2181" s="5" t="s">
        <v>999</v>
      </c>
      <c r="G2181" s="5" t="s">
        <v>9029</v>
      </c>
      <c r="H2181" s="5" t="s">
        <v>9030</v>
      </c>
      <c r="I2181" s="6" t="s">
        <v>47</v>
      </c>
      <c r="J2181" s="6">
        <v>0</v>
      </c>
      <c r="K2181" s="6">
        <v>430000000</v>
      </c>
      <c r="L2181" s="5" t="s">
        <v>40</v>
      </c>
      <c r="M2181" s="6" t="s">
        <v>41</v>
      </c>
      <c r="N2181" s="6" t="s">
        <v>73</v>
      </c>
      <c r="O2181" s="6" t="s">
        <v>43</v>
      </c>
      <c r="P2181" s="6" t="s">
        <v>84</v>
      </c>
      <c r="Q2181" s="6" t="s">
        <v>51</v>
      </c>
      <c r="R2181" s="6" t="s">
        <v>96</v>
      </c>
      <c r="S2181" s="6" t="s">
        <v>97</v>
      </c>
      <c r="T2181" s="41">
        <v>6</v>
      </c>
      <c r="U2181" s="41">
        <v>13500</v>
      </c>
      <c r="V2181" s="41">
        <f>T2181*U2181</f>
        <v>81000</v>
      </c>
      <c r="W2181" s="41">
        <f>V2181*1.12</f>
        <v>90720.000000000015</v>
      </c>
      <c r="X2181" s="6"/>
      <c r="Y2181" s="6">
        <v>2016</v>
      </c>
      <c r="Z2181" s="42"/>
    </row>
    <row r="2182" spans="1:26" ht="51" x14ac:dyDescent="0.2">
      <c r="A2182" s="6" t="s">
        <v>9031</v>
      </c>
      <c r="B2182" s="5" t="s">
        <v>32</v>
      </c>
      <c r="C2182" s="5" t="s">
        <v>2114</v>
      </c>
      <c r="D2182" s="5" t="s">
        <v>2115</v>
      </c>
      <c r="E2182" s="5" t="s">
        <v>9032</v>
      </c>
      <c r="F2182" s="5" t="s">
        <v>2117</v>
      </c>
      <c r="G2182" s="5" t="s">
        <v>9033</v>
      </c>
      <c r="H2182" s="5" t="s">
        <v>9034</v>
      </c>
      <c r="I2182" s="6" t="s">
        <v>47</v>
      </c>
      <c r="J2182" s="6">
        <v>0</v>
      </c>
      <c r="K2182" s="6">
        <v>430000000</v>
      </c>
      <c r="L2182" s="5" t="s">
        <v>40</v>
      </c>
      <c r="M2182" s="6" t="s">
        <v>41</v>
      </c>
      <c r="N2182" s="6" t="s">
        <v>73</v>
      </c>
      <c r="O2182" s="6" t="s">
        <v>43</v>
      </c>
      <c r="P2182" s="6" t="s">
        <v>84</v>
      </c>
      <c r="Q2182" s="6" t="s">
        <v>51</v>
      </c>
      <c r="R2182" s="6" t="s">
        <v>96</v>
      </c>
      <c r="S2182" s="6" t="s">
        <v>97</v>
      </c>
      <c r="T2182" s="41">
        <v>6</v>
      </c>
      <c r="U2182" s="41">
        <v>67500</v>
      </c>
      <c r="V2182" s="41">
        <f>T2182*U2182</f>
        <v>405000</v>
      </c>
      <c r="W2182" s="41">
        <f>V2182*1.12</f>
        <v>453600.00000000006</v>
      </c>
      <c r="X2182" s="6"/>
      <c r="Y2182" s="6">
        <v>2016</v>
      </c>
      <c r="Z2182" s="42"/>
    </row>
    <row r="2183" spans="1:26" ht="51" x14ac:dyDescent="0.2">
      <c r="A2183" s="6" t="s">
        <v>9035</v>
      </c>
      <c r="B2183" s="5" t="s">
        <v>32</v>
      </c>
      <c r="C2183" s="5" t="s">
        <v>2049</v>
      </c>
      <c r="D2183" s="5" t="s">
        <v>2050</v>
      </c>
      <c r="E2183" s="5" t="s">
        <v>9036</v>
      </c>
      <c r="F2183" s="5" t="s">
        <v>9037</v>
      </c>
      <c r="G2183" s="5" t="s">
        <v>9038</v>
      </c>
      <c r="H2183" s="5" t="s">
        <v>9039</v>
      </c>
      <c r="I2183" s="6" t="s">
        <v>47</v>
      </c>
      <c r="J2183" s="6">
        <v>0</v>
      </c>
      <c r="K2183" s="6">
        <v>430000000</v>
      </c>
      <c r="L2183" s="5" t="s">
        <v>40</v>
      </c>
      <c r="M2183" s="6" t="s">
        <v>41</v>
      </c>
      <c r="N2183" s="6" t="s">
        <v>73</v>
      </c>
      <c r="O2183" s="6" t="s">
        <v>43</v>
      </c>
      <c r="P2183" s="6" t="s">
        <v>84</v>
      </c>
      <c r="Q2183" s="6" t="s">
        <v>51</v>
      </c>
      <c r="R2183" s="6" t="s">
        <v>96</v>
      </c>
      <c r="S2183" s="6" t="s">
        <v>97</v>
      </c>
      <c r="T2183" s="41">
        <v>6</v>
      </c>
      <c r="U2183" s="41">
        <v>540000</v>
      </c>
      <c r="V2183" s="41">
        <f>T2183*U2183</f>
        <v>3240000</v>
      </c>
      <c r="W2183" s="41">
        <f>V2183*1.12</f>
        <v>3628800.0000000005</v>
      </c>
      <c r="X2183" s="6"/>
      <c r="Y2183" s="6">
        <v>2016</v>
      </c>
      <c r="Z2183" s="42"/>
    </row>
    <row r="2184" spans="1:26" ht="51" x14ac:dyDescent="0.2">
      <c r="A2184" s="6" t="s">
        <v>9040</v>
      </c>
      <c r="B2184" s="5" t="s">
        <v>32</v>
      </c>
      <c r="C2184" s="5" t="s">
        <v>9041</v>
      </c>
      <c r="D2184" s="5" t="s">
        <v>9042</v>
      </c>
      <c r="E2184" s="5" t="s">
        <v>9043</v>
      </c>
      <c r="F2184" s="5" t="s">
        <v>9044</v>
      </c>
      <c r="G2184" s="5" t="s">
        <v>9045</v>
      </c>
      <c r="H2184" s="5" t="s">
        <v>9046</v>
      </c>
      <c r="I2184" s="6" t="s">
        <v>60</v>
      </c>
      <c r="J2184" s="6">
        <v>0</v>
      </c>
      <c r="K2184" s="6">
        <v>430000000</v>
      </c>
      <c r="L2184" s="5" t="s">
        <v>40</v>
      </c>
      <c r="M2184" s="6" t="s">
        <v>41</v>
      </c>
      <c r="N2184" s="6" t="s">
        <v>73</v>
      </c>
      <c r="O2184" s="6" t="s">
        <v>43</v>
      </c>
      <c r="P2184" s="6" t="s">
        <v>84</v>
      </c>
      <c r="Q2184" s="6" t="s">
        <v>51</v>
      </c>
      <c r="R2184" s="6" t="s">
        <v>96</v>
      </c>
      <c r="S2184" s="6" t="s">
        <v>97</v>
      </c>
      <c r="T2184" s="41">
        <v>1</v>
      </c>
      <c r="U2184" s="41">
        <v>1350000</v>
      </c>
      <c r="V2184" s="41"/>
      <c r="W2184" s="41"/>
      <c r="X2184" s="6"/>
      <c r="Y2184" s="6">
        <v>2016</v>
      </c>
      <c r="Z2184" s="6" t="s">
        <v>1629</v>
      </c>
    </row>
    <row r="2185" spans="1:26" ht="51" x14ac:dyDescent="0.2">
      <c r="A2185" s="6" t="s">
        <v>9047</v>
      </c>
      <c r="B2185" s="5" t="s">
        <v>32</v>
      </c>
      <c r="C2185" s="5" t="s">
        <v>9048</v>
      </c>
      <c r="D2185" s="5" t="s">
        <v>9049</v>
      </c>
      <c r="E2185" s="5" t="s">
        <v>9050</v>
      </c>
      <c r="F2185" s="5" t="s">
        <v>9051</v>
      </c>
      <c r="G2185" s="5" t="s">
        <v>9052</v>
      </c>
      <c r="H2185" s="5" t="s">
        <v>9053</v>
      </c>
      <c r="I2185" s="6" t="s">
        <v>47</v>
      </c>
      <c r="J2185" s="6">
        <v>0</v>
      </c>
      <c r="K2185" s="6">
        <v>430000000</v>
      </c>
      <c r="L2185" s="5" t="s">
        <v>40</v>
      </c>
      <c r="M2185" s="6" t="s">
        <v>94</v>
      </c>
      <c r="N2185" s="6" t="s">
        <v>73</v>
      </c>
      <c r="O2185" s="6" t="s">
        <v>43</v>
      </c>
      <c r="P2185" s="6" t="s">
        <v>84</v>
      </c>
      <c r="Q2185" s="6" t="s">
        <v>51</v>
      </c>
      <c r="R2185" s="6" t="s">
        <v>96</v>
      </c>
      <c r="S2185" s="6" t="s">
        <v>97</v>
      </c>
      <c r="T2185" s="41">
        <v>1</v>
      </c>
      <c r="U2185" s="41">
        <v>135000</v>
      </c>
      <c r="V2185" s="41"/>
      <c r="W2185" s="41"/>
      <c r="X2185" s="6"/>
      <c r="Y2185" s="6">
        <v>2016</v>
      </c>
      <c r="Z2185" s="6" t="s">
        <v>686</v>
      </c>
    </row>
    <row r="2186" spans="1:26" ht="51" x14ac:dyDescent="0.2">
      <c r="A2186" s="6" t="s">
        <v>9054</v>
      </c>
      <c r="B2186" s="5" t="s">
        <v>32</v>
      </c>
      <c r="C2186" s="5" t="s">
        <v>9048</v>
      </c>
      <c r="D2186" s="5" t="s">
        <v>9049</v>
      </c>
      <c r="E2186" s="5" t="s">
        <v>9050</v>
      </c>
      <c r="F2186" s="5" t="s">
        <v>9051</v>
      </c>
      <c r="G2186" s="5" t="s">
        <v>9052</v>
      </c>
      <c r="H2186" s="5" t="s">
        <v>9053</v>
      </c>
      <c r="I2186" s="6" t="s">
        <v>47</v>
      </c>
      <c r="J2186" s="6">
        <v>0</v>
      </c>
      <c r="K2186" s="6">
        <v>430000000</v>
      </c>
      <c r="L2186" s="5" t="s">
        <v>40</v>
      </c>
      <c r="M2186" s="6" t="s">
        <v>685</v>
      </c>
      <c r="N2186" s="6" t="s">
        <v>73</v>
      </c>
      <c r="O2186" s="6" t="s">
        <v>43</v>
      </c>
      <c r="P2186" s="6" t="s">
        <v>84</v>
      </c>
      <c r="Q2186" s="6" t="s">
        <v>51</v>
      </c>
      <c r="R2186" s="6" t="s">
        <v>96</v>
      </c>
      <c r="S2186" s="6" t="s">
        <v>97</v>
      </c>
      <c r="T2186" s="41">
        <v>1</v>
      </c>
      <c r="U2186" s="41">
        <v>135000</v>
      </c>
      <c r="V2186" s="41"/>
      <c r="W2186" s="41"/>
      <c r="X2186" s="6"/>
      <c r="Y2186" s="6">
        <v>2016</v>
      </c>
      <c r="Z2186" s="6" t="s">
        <v>1629</v>
      </c>
    </row>
    <row r="2187" spans="1:26" ht="51" x14ac:dyDescent="0.2">
      <c r="A2187" s="6" t="s">
        <v>9055</v>
      </c>
      <c r="B2187" s="5" t="s">
        <v>32</v>
      </c>
      <c r="C2187" s="5" t="s">
        <v>9056</v>
      </c>
      <c r="D2187" s="5" t="s">
        <v>9057</v>
      </c>
      <c r="E2187" s="5" t="s">
        <v>9058</v>
      </c>
      <c r="F2187" s="5" t="s">
        <v>9059</v>
      </c>
      <c r="G2187" s="5" t="s">
        <v>9060</v>
      </c>
      <c r="H2187" s="5" t="s">
        <v>9061</v>
      </c>
      <c r="I2187" s="6" t="s">
        <v>47</v>
      </c>
      <c r="J2187" s="6">
        <v>0</v>
      </c>
      <c r="K2187" s="6">
        <v>430000000</v>
      </c>
      <c r="L2187" s="5" t="s">
        <v>40</v>
      </c>
      <c r="M2187" s="6" t="s">
        <v>94</v>
      </c>
      <c r="N2187" s="6" t="s">
        <v>73</v>
      </c>
      <c r="O2187" s="6" t="s">
        <v>43</v>
      </c>
      <c r="P2187" s="6" t="s">
        <v>84</v>
      </c>
      <c r="Q2187" s="6" t="s">
        <v>51</v>
      </c>
      <c r="R2187" s="6" t="s">
        <v>96</v>
      </c>
      <c r="S2187" s="6" t="s">
        <v>97</v>
      </c>
      <c r="T2187" s="41">
        <v>2</v>
      </c>
      <c r="U2187" s="41">
        <v>2350000</v>
      </c>
      <c r="V2187" s="41">
        <f>T2187*U2187</f>
        <v>4700000</v>
      </c>
      <c r="W2187" s="41">
        <f>V2187*1.12</f>
        <v>5264000.0000000009</v>
      </c>
      <c r="X2187" s="6"/>
      <c r="Y2187" s="6">
        <v>2016</v>
      </c>
      <c r="Z2187" s="42"/>
    </row>
    <row r="2188" spans="1:26" ht="51" x14ac:dyDescent="0.2">
      <c r="A2188" s="6" t="s">
        <v>9062</v>
      </c>
      <c r="B2188" s="5" t="s">
        <v>32</v>
      </c>
      <c r="C2188" s="5" t="s">
        <v>9063</v>
      </c>
      <c r="D2188" s="5" t="s">
        <v>1906</v>
      </c>
      <c r="E2188" s="5" t="s">
        <v>9064</v>
      </c>
      <c r="F2188" s="5" t="s">
        <v>9065</v>
      </c>
      <c r="G2188" s="5" t="s">
        <v>9066</v>
      </c>
      <c r="H2188" s="5" t="s">
        <v>9067</v>
      </c>
      <c r="I2188" s="6" t="s">
        <v>47</v>
      </c>
      <c r="J2188" s="6">
        <v>0</v>
      </c>
      <c r="K2188" s="6">
        <v>430000000</v>
      </c>
      <c r="L2188" s="5" t="s">
        <v>40</v>
      </c>
      <c r="M2188" s="6" t="s">
        <v>94</v>
      </c>
      <c r="N2188" s="6" t="s">
        <v>73</v>
      </c>
      <c r="O2188" s="6" t="s">
        <v>43</v>
      </c>
      <c r="P2188" s="6" t="s">
        <v>84</v>
      </c>
      <c r="Q2188" s="6" t="s">
        <v>51</v>
      </c>
      <c r="R2188" s="6" t="s">
        <v>96</v>
      </c>
      <c r="S2188" s="6" t="s">
        <v>97</v>
      </c>
      <c r="T2188" s="41">
        <v>10</v>
      </c>
      <c r="U2188" s="41">
        <v>202500</v>
      </c>
      <c r="V2188" s="41">
        <f>T2188*U2188</f>
        <v>2025000</v>
      </c>
      <c r="W2188" s="41">
        <f>V2188*1.12</f>
        <v>2268000</v>
      </c>
      <c r="X2188" s="6"/>
      <c r="Y2188" s="6">
        <v>2016</v>
      </c>
      <c r="Z2188" s="42"/>
    </row>
    <row r="2189" spans="1:26" ht="51" x14ac:dyDescent="0.2">
      <c r="A2189" s="6" t="s">
        <v>9068</v>
      </c>
      <c r="B2189" s="5" t="s">
        <v>32</v>
      </c>
      <c r="C2189" s="5" t="s">
        <v>9069</v>
      </c>
      <c r="D2189" s="5" t="s">
        <v>1751</v>
      </c>
      <c r="E2189" s="5" t="s">
        <v>9070</v>
      </c>
      <c r="F2189" s="5" t="s">
        <v>9071</v>
      </c>
      <c r="G2189" s="5" t="s">
        <v>9072</v>
      </c>
      <c r="H2189" s="5" t="s">
        <v>9073</v>
      </c>
      <c r="I2189" s="6" t="s">
        <v>47</v>
      </c>
      <c r="J2189" s="6">
        <v>0</v>
      </c>
      <c r="K2189" s="6">
        <v>430000000</v>
      </c>
      <c r="L2189" s="5" t="s">
        <v>40</v>
      </c>
      <c r="M2189" s="6" t="s">
        <v>94</v>
      </c>
      <c r="N2189" s="6" t="s">
        <v>73</v>
      </c>
      <c r="O2189" s="6" t="s">
        <v>43</v>
      </c>
      <c r="P2189" s="6" t="s">
        <v>84</v>
      </c>
      <c r="Q2189" s="6" t="s">
        <v>51</v>
      </c>
      <c r="R2189" s="6" t="s">
        <v>96</v>
      </c>
      <c r="S2189" s="6" t="s">
        <v>97</v>
      </c>
      <c r="T2189" s="41">
        <v>1</v>
      </c>
      <c r="U2189" s="41">
        <v>5400000</v>
      </c>
      <c r="V2189" s="41"/>
      <c r="W2189" s="41"/>
      <c r="X2189" s="6"/>
      <c r="Y2189" s="6">
        <v>2016</v>
      </c>
      <c r="Z2189" s="6" t="s">
        <v>1629</v>
      </c>
    </row>
    <row r="2190" spans="1:26" ht="51" x14ac:dyDescent="0.2">
      <c r="A2190" s="6" t="s">
        <v>9074</v>
      </c>
      <c r="B2190" s="5" t="s">
        <v>32</v>
      </c>
      <c r="C2190" s="5" t="s">
        <v>9075</v>
      </c>
      <c r="D2190" s="5" t="s">
        <v>2304</v>
      </c>
      <c r="E2190" s="5" t="s">
        <v>9076</v>
      </c>
      <c r="F2190" s="5" t="s">
        <v>9077</v>
      </c>
      <c r="G2190" s="5" t="s">
        <v>9078</v>
      </c>
      <c r="H2190" s="5" t="s">
        <v>9079</v>
      </c>
      <c r="I2190" s="6" t="s">
        <v>47</v>
      </c>
      <c r="J2190" s="6">
        <v>0</v>
      </c>
      <c r="K2190" s="6">
        <v>430000000</v>
      </c>
      <c r="L2190" s="5" t="s">
        <v>40</v>
      </c>
      <c r="M2190" s="6" t="s">
        <v>94</v>
      </c>
      <c r="N2190" s="6" t="s">
        <v>73</v>
      </c>
      <c r="O2190" s="6" t="s">
        <v>43</v>
      </c>
      <c r="P2190" s="6" t="s">
        <v>84</v>
      </c>
      <c r="Q2190" s="6" t="s">
        <v>51</v>
      </c>
      <c r="R2190" s="6" t="s">
        <v>96</v>
      </c>
      <c r="S2190" s="6" t="s">
        <v>97</v>
      </c>
      <c r="T2190" s="41">
        <v>1</v>
      </c>
      <c r="U2190" s="41">
        <v>5400000</v>
      </c>
      <c r="V2190" s="41"/>
      <c r="W2190" s="41"/>
      <c r="X2190" s="6"/>
      <c r="Y2190" s="6">
        <v>2016</v>
      </c>
      <c r="Z2190" s="5"/>
    </row>
    <row r="2191" spans="1:26" ht="51" x14ac:dyDescent="0.2">
      <c r="A2191" s="6" t="s">
        <v>9080</v>
      </c>
      <c r="B2191" s="5" t="s">
        <v>32</v>
      </c>
      <c r="C2191" s="5" t="s">
        <v>9075</v>
      </c>
      <c r="D2191" s="5" t="s">
        <v>2304</v>
      </c>
      <c r="E2191" s="5" t="s">
        <v>9076</v>
      </c>
      <c r="F2191" s="5" t="s">
        <v>9077</v>
      </c>
      <c r="G2191" s="5" t="s">
        <v>9078</v>
      </c>
      <c r="H2191" s="5" t="s">
        <v>9079</v>
      </c>
      <c r="I2191" s="6" t="s">
        <v>47</v>
      </c>
      <c r="J2191" s="6">
        <v>0</v>
      </c>
      <c r="K2191" s="6">
        <v>430000000</v>
      </c>
      <c r="L2191" s="5" t="s">
        <v>40</v>
      </c>
      <c r="M2191" s="6" t="s">
        <v>591</v>
      </c>
      <c r="N2191" s="6" t="s">
        <v>73</v>
      </c>
      <c r="O2191" s="6" t="s">
        <v>43</v>
      </c>
      <c r="P2191" s="6" t="s">
        <v>9081</v>
      </c>
      <c r="Q2191" s="6" t="s">
        <v>51</v>
      </c>
      <c r="R2191" s="6" t="s">
        <v>96</v>
      </c>
      <c r="S2191" s="6" t="s">
        <v>97</v>
      </c>
      <c r="T2191" s="41">
        <v>1</v>
      </c>
      <c r="U2191" s="41">
        <v>9072400</v>
      </c>
      <c r="V2191" s="41">
        <f>T2191*U2191</f>
        <v>9072400</v>
      </c>
      <c r="W2191" s="41">
        <f>V2191*1.12</f>
        <v>10161088.000000002</v>
      </c>
      <c r="X2191" s="6"/>
      <c r="Y2191" s="6">
        <v>2016</v>
      </c>
      <c r="Z2191" s="6" t="s">
        <v>567</v>
      </c>
    </row>
    <row r="2192" spans="1:26" ht="382.5" x14ac:dyDescent="0.2">
      <c r="A2192" s="6" t="s">
        <v>9082</v>
      </c>
      <c r="B2192" s="5" t="s">
        <v>32</v>
      </c>
      <c r="C2192" s="5" t="s">
        <v>9083</v>
      </c>
      <c r="D2192" s="5" t="s">
        <v>9084</v>
      </c>
      <c r="E2192" s="5" t="s">
        <v>9085</v>
      </c>
      <c r="F2192" s="5" t="s">
        <v>9086</v>
      </c>
      <c r="G2192" s="5" t="s">
        <v>9087</v>
      </c>
      <c r="H2192" s="5" t="s">
        <v>9088</v>
      </c>
      <c r="I2192" s="6" t="s">
        <v>47</v>
      </c>
      <c r="J2192" s="6">
        <v>0</v>
      </c>
      <c r="K2192" s="6">
        <v>430000000</v>
      </c>
      <c r="L2192" s="5" t="s">
        <v>40</v>
      </c>
      <c r="M2192" s="6" t="s">
        <v>94</v>
      </c>
      <c r="N2192" s="6" t="s">
        <v>73</v>
      </c>
      <c r="O2192" s="6" t="s">
        <v>43</v>
      </c>
      <c r="P2192" s="6" t="s">
        <v>84</v>
      </c>
      <c r="Q2192" s="6" t="s">
        <v>51</v>
      </c>
      <c r="R2192" s="6" t="s">
        <v>96</v>
      </c>
      <c r="S2192" s="6" t="s">
        <v>97</v>
      </c>
      <c r="T2192" s="41">
        <v>2</v>
      </c>
      <c r="U2192" s="41">
        <v>135000</v>
      </c>
      <c r="V2192" s="41">
        <f>T2192*U2192</f>
        <v>270000</v>
      </c>
      <c r="W2192" s="41">
        <f>V2192*1.12</f>
        <v>302400</v>
      </c>
      <c r="X2192" s="6"/>
      <c r="Y2192" s="6">
        <v>2016</v>
      </c>
      <c r="Z2192" s="42"/>
    </row>
    <row r="2193" spans="1:26" ht="51" x14ac:dyDescent="0.2">
      <c r="A2193" s="6" t="s">
        <v>9089</v>
      </c>
      <c r="B2193" s="5" t="s">
        <v>32</v>
      </c>
      <c r="C2193" s="5" t="s">
        <v>9090</v>
      </c>
      <c r="D2193" s="5" t="s">
        <v>9091</v>
      </c>
      <c r="E2193" s="5" t="s">
        <v>9092</v>
      </c>
      <c r="F2193" s="5" t="s">
        <v>9093</v>
      </c>
      <c r="G2193" s="5" t="s">
        <v>9092</v>
      </c>
      <c r="H2193" s="5" t="s">
        <v>9094</v>
      </c>
      <c r="I2193" s="6" t="s">
        <v>47</v>
      </c>
      <c r="J2193" s="6">
        <v>0</v>
      </c>
      <c r="K2193" s="6">
        <v>430000000</v>
      </c>
      <c r="L2193" s="5" t="s">
        <v>40</v>
      </c>
      <c r="M2193" s="6" t="s">
        <v>41</v>
      </c>
      <c r="N2193" s="6" t="s">
        <v>73</v>
      </c>
      <c r="O2193" s="6" t="s">
        <v>43</v>
      </c>
      <c r="P2193" s="6" t="s">
        <v>84</v>
      </c>
      <c r="Q2193" s="6" t="s">
        <v>51</v>
      </c>
      <c r="R2193" s="6" t="s">
        <v>96</v>
      </c>
      <c r="S2193" s="6" t="s">
        <v>97</v>
      </c>
      <c r="T2193" s="41">
        <v>4</v>
      </c>
      <c r="U2193" s="41">
        <v>202500</v>
      </c>
      <c r="V2193" s="41"/>
      <c r="W2193" s="41"/>
      <c r="X2193" s="6"/>
      <c r="Y2193" s="6">
        <v>2016</v>
      </c>
      <c r="Z2193" s="6"/>
    </row>
    <row r="2194" spans="1:26" ht="51" x14ac:dyDescent="0.2">
      <c r="A2194" s="6" t="s">
        <v>9095</v>
      </c>
      <c r="B2194" s="5" t="s">
        <v>32</v>
      </c>
      <c r="C2194" s="5" t="s">
        <v>9090</v>
      </c>
      <c r="D2194" s="5" t="s">
        <v>9091</v>
      </c>
      <c r="E2194" s="5" t="s">
        <v>9092</v>
      </c>
      <c r="F2194" s="5" t="s">
        <v>9093</v>
      </c>
      <c r="G2194" s="5" t="s">
        <v>9092</v>
      </c>
      <c r="H2194" s="5" t="s">
        <v>9094</v>
      </c>
      <c r="I2194" s="6" t="s">
        <v>47</v>
      </c>
      <c r="J2194" s="6">
        <v>0</v>
      </c>
      <c r="K2194" s="6">
        <v>430000000</v>
      </c>
      <c r="L2194" s="5" t="s">
        <v>40</v>
      </c>
      <c r="M2194" s="6" t="s">
        <v>685</v>
      </c>
      <c r="N2194" s="6" t="s">
        <v>73</v>
      </c>
      <c r="O2194" s="6" t="s">
        <v>43</v>
      </c>
      <c r="P2194" s="6" t="s">
        <v>84</v>
      </c>
      <c r="Q2194" s="6" t="s">
        <v>51</v>
      </c>
      <c r="R2194" s="6" t="s">
        <v>96</v>
      </c>
      <c r="S2194" s="6" t="s">
        <v>97</v>
      </c>
      <c r="T2194" s="41">
        <v>4</v>
      </c>
      <c r="U2194" s="41">
        <v>202500</v>
      </c>
      <c r="V2194" s="41">
        <f t="shared" ref="V2194:V2214" si="159">T2194*U2194</f>
        <v>810000</v>
      </c>
      <c r="W2194" s="41">
        <f t="shared" ref="W2194:W2214" si="160">V2194*1.12</f>
        <v>907200.00000000012</v>
      </c>
      <c r="X2194" s="6"/>
      <c r="Y2194" s="6">
        <v>2016</v>
      </c>
      <c r="Z2194" s="6" t="s">
        <v>686</v>
      </c>
    </row>
    <row r="2195" spans="1:26" ht="51" x14ac:dyDescent="0.2">
      <c r="A2195" s="6" t="s">
        <v>9096</v>
      </c>
      <c r="B2195" s="5" t="s">
        <v>32</v>
      </c>
      <c r="C2195" s="5" t="s">
        <v>9097</v>
      </c>
      <c r="D2195" s="5" t="s">
        <v>9098</v>
      </c>
      <c r="E2195" s="5" t="s">
        <v>9099</v>
      </c>
      <c r="F2195" s="5" t="s">
        <v>9100</v>
      </c>
      <c r="G2195" s="5" t="s">
        <v>9099</v>
      </c>
      <c r="H2195" s="5" t="s">
        <v>9101</v>
      </c>
      <c r="I2195" s="6" t="s">
        <v>60</v>
      </c>
      <c r="J2195" s="6">
        <v>0</v>
      </c>
      <c r="K2195" s="6">
        <v>430000000</v>
      </c>
      <c r="L2195" s="5" t="s">
        <v>40</v>
      </c>
      <c r="M2195" s="6" t="s">
        <v>41</v>
      </c>
      <c r="N2195" s="6" t="s">
        <v>73</v>
      </c>
      <c r="O2195" s="6" t="s">
        <v>43</v>
      </c>
      <c r="P2195" s="6" t="s">
        <v>84</v>
      </c>
      <c r="Q2195" s="6" t="s">
        <v>51</v>
      </c>
      <c r="R2195" s="6" t="s">
        <v>96</v>
      </c>
      <c r="S2195" s="6" t="s">
        <v>97</v>
      </c>
      <c r="T2195" s="41">
        <v>2</v>
      </c>
      <c r="U2195" s="41">
        <v>202500</v>
      </c>
      <c r="V2195" s="41">
        <f t="shared" si="159"/>
        <v>405000</v>
      </c>
      <c r="W2195" s="41">
        <f t="shared" si="160"/>
        <v>453600.00000000006</v>
      </c>
      <c r="X2195" s="6"/>
      <c r="Y2195" s="6">
        <v>2016</v>
      </c>
      <c r="Z2195" s="42"/>
    </row>
    <row r="2196" spans="1:26" ht="51" x14ac:dyDescent="0.2">
      <c r="A2196" s="6" t="s">
        <v>9102</v>
      </c>
      <c r="B2196" s="5" t="s">
        <v>32</v>
      </c>
      <c r="C2196" s="5" t="s">
        <v>9103</v>
      </c>
      <c r="D2196" s="5" t="s">
        <v>9104</v>
      </c>
      <c r="E2196" s="5" t="s">
        <v>9105</v>
      </c>
      <c r="F2196" s="5" t="s">
        <v>9106</v>
      </c>
      <c r="G2196" s="5" t="s">
        <v>9107</v>
      </c>
      <c r="H2196" s="5" t="s">
        <v>9108</v>
      </c>
      <c r="I2196" s="6" t="s">
        <v>60</v>
      </c>
      <c r="J2196" s="6">
        <v>0</v>
      </c>
      <c r="K2196" s="6">
        <v>430000000</v>
      </c>
      <c r="L2196" s="5" t="s">
        <v>40</v>
      </c>
      <c r="M2196" s="6" t="s">
        <v>41</v>
      </c>
      <c r="N2196" s="6" t="s">
        <v>73</v>
      </c>
      <c r="O2196" s="6" t="s">
        <v>43</v>
      </c>
      <c r="P2196" s="6" t="s">
        <v>84</v>
      </c>
      <c r="Q2196" s="6" t="s">
        <v>51</v>
      </c>
      <c r="R2196" s="6" t="s">
        <v>96</v>
      </c>
      <c r="S2196" s="6" t="s">
        <v>97</v>
      </c>
      <c r="T2196" s="41">
        <v>1</v>
      </c>
      <c r="U2196" s="41">
        <v>337500</v>
      </c>
      <c r="V2196" s="41">
        <f t="shared" si="159"/>
        <v>337500</v>
      </c>
      <c r="W2196" s="41">
        <f t="shared" si="160"/>
        <v>378000.00000000006</v>
      </c>
      <c r="X2196" s="6"/>
      <c r="Y2196" s="6">
        <v>2016</v>
      </c>
      <c r="Z2196" s="42"/>
    </row>
    <row r="2197" spans="1:26" ht="51" x14ac:dyDescent="0.2">
      <c r="A2197" s="6" t="s">
        <v>9109</v>
      </c>
      <c r="B2197" s="5" t="s">
        <v>32</v>
      </c>
      <c r="C2197" s="5" t="s">
        <v>9110</v>
      </c>
      <c r="D2197" s="5" t="s">
        <v>9111</v>
      </c>
      <c r="E2197" s="5" t="s">
        <v>9112</v>
      </c>
      <c r="F2197" s="5" t="s">
        <v>9113</v>
      </c>
      <c r="G2197" s="5" t="s">
        <v>9114</v>
      </c>
      <c r="H2197" s="5" t="s">
        <v>9115</v>
      </c>
      <c r="I2197" s="6" t="s">
        <v>60</v>
      </c>
      <c r="J2197" s="6">
        <v>0</v>
      </c>
      <c r="K2197" s="6">
        <v>430000000</v>
      </c>
      <c r="L2197" s="5" t="s">
        <v>40</v>
      </c>
      <c r="M2197" s="6" t="s">
        <v>41</v>
      </c>
      <c r="N2197" s="6" t="s">
        <v>73</v>
      </c>
      <c r="O2197" s="6" t="s">
        <v>43</v>
      </c>
      <c r="P2197" s="6" t="s">
        <v>84</v>
      </c>
      <c r="Q2197" s="6" t="s">
        <v>51</v>
      </c>
      <c r="R2197" s="6" t="s">
        <v>96</v>
      </c>
      <c r="S2197" s="6" t="s">
        <v>97</v>
      </c>
      <c r="T2197" s="41">
        <v>2</v>
      </c>
      <c r="U2197" s="41">
        <v>202500</v>
      </c>
      <c r="V2197" s="41">
        <f t="shared" si="159"/>
        <v>405000</v>
      </c>
      <c r="W2197" s="41">
        <f t="shared" si="160"/>
        <v>453600.00000000006</v>
      </c>
      <c r="X2197" s="6"/>
      <c r="Y2197" s="6">
        <v>2016</v>
      </c>
      <c r="Z2197" s="42"/>
    </row>
    <row r="2198" spans="1:26" ht="51" x14ac:dyDescent="0.2">
      <c r="A2198" s="6" t="s">
        <v>9116</v>
      </c>
      <c r="B2198" s="5" t="s">
        <v>32</v>
      </c>
      <c r="C2198" s="5" t="s">
        <v>9117</v>
      </c>
      <c r="D2198" s="5" t="s">
        <v>7098</v>
      </c>
      <c r="E2198" s="5" t="s">
        <v>9118</v>
      </c>
      <c r="F2198" s="5" t="s">
        <v>9119</v>
      </c>
      <c r="G2198" s="5" t="s">
        <v>9120</v>
      </c>
      <c r="H2198" s="5" t="s">
        <v>9121</v>
      </c>
      <c r="I2198" s="6" t="s">
        <v>60</v>
      </c>
      <c r="J2198" s="6">
        <v>0</v>
      </c>
      <c r="K2198" s="6">
        <v>430000000</v>
      </c>
      <c r="L2198" s="5" t="s">
        <v>40</v>
      </c>
      <c r="M2198" s="6" t="s">
        <v>41</v>
      </c>
      <c r="N2198" s="6" t="s">
        <v>73</v>
      </c>
      <c r="O2198" s="6" t="s">
        <v>43</v>
      </c>
      <c r="P2198" s="6" t="s">
        <v>84</v>
      </c>
      <c r="Q2198" s="6" t="s">
        <v>51</v>
      </c>
      <c r="R2198" s="6" t="s">
        <v>75</v>
      </c>
      <c r="S2198" s="6" t="s">
        <v>76</v>
      </c>
      <c r="T2198" s="41">
        <v>1</v>
      </c>
      <c r="U2198" s="41">
        <v>1350000</v>
      </c>
      <c r="V2198" s="41">
        <f t="shared" si="159"/>
        <v>1350000</v>
      </c>
      <c r="W2198" s="41">
        <f t="shared" si="160"/>
        <v>1512000.0000000002</v>
      </c>
      <c r="X2198" s="6"/>
      <c r="Y2198" s="6">
        <v>2016</v>
      </c>
      <c r="Z2198" s="42"/>
    </row>
    <row r="2199" spans="1:26" ht="51" x14ac:dyDescent="0.2">
      <c r="A2199" s="6" t="s">
        <v>9122</v>
      </c>
      <c r="B2199" s="5" t="s">
        <v>32</v>
      </c>
      <c r="C2199" s="5" t="s">
        <v>9117</v>
      </c>
      <c r="D2199" s="5" t="s">
        <v>7098</v>
      </c>
      <c r="E2199" s="5" t="s">
        <v>9123</v>
      </c>
      <c r="F2199" s="5" t="s">
        <v>9119</v>
      </c>
      <c r="G2199" s="5" t="s">
        <v>9124</v>
      </c>
      <c r="H2199" s="5" t="s">
        <v>9125</v>
      </c>
      <c r="I2199" s="6" t="s">
        <v>60</v>
      </c>
      <c r="J2199" s="6">
        <v>0</v>
      </c>
      <c r="K2199" s="6">
        <v>430000000</v>
      </c>
      <c r="L2199" s="5" t="s">
        <v>40</v>
      </c>
      <c r="M2199" s="6" t="s">
        <v>41</v>
      </c>
      <c r="N2199" s="6" t="s">
        <v>73</v>
      </c>
      <c r="O2199" s="6" t="s">
        <v>43</v>
      </c>
      <c r="P2199" s="6" t="s">
        <v>84</v>
      </c>
      <c r="Q2199" s="6" t="s">
        <v>51</v>
      </c>
      <c r="R2199" s="6" t="s">
        <v>75</v>
      </c>
      <c r="S2199" s="6" t="s">
        <v>76</v>
      </c>
      <c r="T2199" s="41">
        <v>1</v>
      </c>
      <c r="U2199" s="41">
        <v>945000</v>
      </c>
      <c r="V2199" s="41">
        <f t="shared" si="159"/>
        <v>945000</v>
      </c>
      <c r="W2199" s="41">
        <f t="shared" si="160"/>
        <v>1058400</v>
      </c>
      <c r="X2199" s="6"/>
      <c r="Y2199" s="6">
        <v>2016</v>
      </c>
      <c r="Z2199" s="42"/>
    </row>
    <row r="2200" spans="1:26" ht="51" x14ac:dyDescent="0.2">
      <c r="A2200" s="6" t="s">
        <v>9126</v>
      </c>
      <c r="B2200" s="5" t="s">
        <v>32</v>
      </c>
      <c r="C2200" s="5" t="s">
        <v>8891</v>
      </c>
      <c r="D2200" s="5" t="s">
        <v>8892</v>
      </c>
      <c r="E2200" s="5" t="s">
        <v>9127</v>
      </c>
      <c r="F2200" s="5" t="s">
        <v>8894</v>
      </c>
      <c r="G2200" s="5" t="s">
        <v>9127</v>
      </c>
      <c r="H2200" s="5" t="s">
        <v>9128</v>
      </c>
      <c r="I2200" s="6" t="s">
        <v>60</v>
      </c>
      <c r="J2200" s="6">
        <v>0</v>
      </c>
      <c r="K2200" s="6">
        <v>430000000</v>
      </c>
      <c r="L2200" s="5" t="s">
        <v>40</v>
      </c>
      <c r="M2200" s="6" t="s">
        <v>94</v>
      </c>
      <c r="N2200" s="6" t="s">
        <v>73</v>
      </c>
      <c r="O2200" s="6" t="s">
        <v>43</v>
      </c>
      <c r="P2200" s="6" t="s">
        <v>84</v>
      </c>
      <c r="Q2200" s="6" t="s">
        <v>51</v>
      </c>
      <c r="R2200" s="6" t="s">
        <v>96</v>
      </c>
      <c r="S2200" s="6" t="s">
        <v>97</v>
      </c>
      <c r="T2200" s="41">
        <v>6</v>
      </c>
      <c r="U2200" s="41">
        <v>202500</v>
      </c>
      <c r="V2200" s="41">
        <f t="shared" si="159"/>
        <v>1215000</v>
      </c>
      <c r="W2200" s="41">
        <f t="shared" si="160"/>
        <v>1360800.0000000002</v>
      </c>
      <c r="X2200" s="6"/>
      <c r="Y2200" s="6">
        <v>2016</v>
      </c>
      <c r="Z2200" s="42"/>
    </row>
    <row r="2201" spans="1:26" ht="51" x14ac:dyDescent="0.2">
      <c r="A2201" s="6" t="s">
        <v>9129</v>
      </c>
      <c r="B2201" s="5" t="s">
        <v>32</v>
      </c>
      <c r="C2201" s="5" t="s">
        <v>8891</v>
      </c>
      <c r="D2201" s="5" t="s">
        <v>8892</v>
      </c>
      <c r="E2201" s="5" t="s">
        <v>9130</v>
      </c>
      <c r="F2201" s="5" t="s">
        <v>8894</v>
      </c>
      <c r="G2201" s="5" t="s">
        <v>9130</v>
      </c>
      <c r="H2201" s="5" t="s">
        <v>9131</v>
      </c>
      <c r="I2201" s="6" t="s">
        <v>60</v>
      </c>
      <c r="J2201" s="6">
        <v>0</v>
      </c>
      <c r="K2201" s="6">
        <v>430000000</v>
      </c>
      <c r="L2201" s="5" t="s">
        <v>40</v>
      </c>
      <c r="M2201" s="6" t="s">
        <v>94</v>
      </c>
      <c r="N2201" s="6" t="s">
        <v>73</v>
      </c>
      <c r="O2201" s="6" t="s">
        <v>43</v>
      </c>
      <c r="P2201" s="6" t="s">
        <v>84</v>
      </c>
      <c r="Q2201" s="6" t="s">
        <v>51</v>
      </c>
      <c r="R2201" s="6" t="s">
        <v>96</v>
      </c>
      <c r="S2201" s="6" t="s">
        <v>97</v>
      </c>
      <c r="T2201" s="41">
        <v>6</v>
      </c>
      <c r="U2201" s="41">
        <v>94500</v>
      </c>
      <c r="V2201" s="41">
        <f t="shared" si="159"/>
        <v>567000</v>
      </c>
      <c r="W2201" s="41">
        <f t="shared" si="160"/>
        <v>635040.00000000012</v>
      </c>
      <c r="X2201" s="6"/>
      <c r="Y2201" s="6">
        <v>2016</v>
      </c>
      <c r="Z2201" s="42"/>
    </row>
    <row r="2202" spans="1:26" ht="51" x14ac:dyDescent="0.2">
      <c r="A2202" s="6" t="s">
        <v>9132</v>
      </c>
      <c r="B2202" s="5" t="s">
        <v>32</v>
      </c>
      <c r="C2202" s="5" t="s">
        <v>9133</v>
      </c>
      <c r="D2202" s="5" t="s">
        <v>9134</v>
      </c>
      <c r="E2202" s="5" t="s">
        <v>9135</v>
      </c>
      <c r="F2202" s="5" t="s">
        <v>9136</v>
      </c>
      <c r="G2202" s="5" t="s">
        <v>9137</v>
      </c>
      <c r="H2202" s="5" t="s">
        <v>9138</v>
      </c>
      <c r="I2202" s="6" t="s">
        <v>60</v>
      </c>
      <c r="J2202" s="6">
        <v>0</v>
      </c>
      <c r="K2202" s="6">
        <v>430000000</v>
      </c>
      <c r="L2202" s="5" t="s">
        <v>40</v>
      </c>
      <c r="M2202" s="6" t="s">
        <v>41</v>
      </c>
      <c r="N2202" s="6" t="s">
        <v>73</v>
      </c>
      <c r="O2202" s="6" t="s">
        <v>43</v>
      </c>
      <c r="P2202" s="6" t="s">
        <v>84</v>
      </c>
      <c r="Q2202" s="6" t="s">
        <v>51</v>
      </c>
      <c r="R2202" s="6" t="s">
        <v>96</v>
      </c>
      <c r="S2202" s="6" t="s">
        <v>97</v>
      </c>
      <c r="T2202" s="41">
        <v>2</v>
      </c>
      <c r="U2202" s="41">
        <v>1620000</v>
      </c>
      <c r="V2202" s="41">
        <f t="shared" si="159"/>
        <v>3240000</v>
      </c>
      <c r="W2202" s="41">
        <f t="shared" si="160"/>
        <v>3628800.0000000005</v>
      </c>
      <c r="X2202" s="6"/>
      <c r="Y2202" s="6">
        <v>2016</v>
      </c>
      <c r="Z2202" s="42"/>
    </row>
    <row r="2203" spans="1:26" ht="51" x14ac:dyDescent="0.2">
      <c r="A2203" s="6" t="s">
        <v>9139</v>
      </c>
      <c r="B2203" s="5" t="s">
        <v>32</v>
      </c>
      <c r="C2203" s="5" t="s">
        <v>9140</v>
      </c>
      <c r="D2203" s="5" t="s">
        <v>1725</v>
      </c>
      <c r="E2203" s="5" t="s">
        <v>9141</v>
      </c>
      <c r="F2203" s="5" t="s">
        <v>9142</v>
      </c>
      <c r="G2203" s="5" t="s">
        <v>9143</v>
      </c>
      <c r="H2203" s="5" t="s">
        <v>9144</v>
      </c>
      <c r="I2203" s="6" t="s">
        <v>47</v>
      </c>
      <c r="J2203" s="6">
        <v>0</v>
      </c>
      <c r="K2203" s="6">
        <v>430000000</v>
      </c>
      <c r="L2203" s="5" t="s">
        <v>40</v>
      </c>
      <c r="M2203" s="6" t="s">
        <v>41</v>
      </c>
      <c r="N2203" s="6" t="s">
        <v>73</v>
      </c>
      <c r="O2203" s="6" t="s">
        <v>43</v>
      </c>
      <c r="P2203" s="6" t="s">
        <v>84</v>
      </c>
      <c r="Q2203" s="6" t="s">
        <v>51</v>
      </c>
      <c r="R2203" s="6">
        <v>112</v>
      </c>
      <c r="S2203" s="6" t="s">
        <v>1730</v>
      </c>
      <c r="T2203" s="41">
        <v>200</v>
      </c>
      <c r="U2203" s="41">
        <v>6750</v>
      </c>
      <c r="V2203" s="41">
        <f t="shared" si="159"/>
        <v>1350000</v>
      </c>
      <c r="W2203" s="41">
        <f t="shared" si="160"/>
        <v>1512000.0000000002</v>
      </c>
      <c r="X2203" s="6"/>
      <c r="Y2203" s="6">
        <v>2016</v>
      </c>
      <c r="Z2203" s="42"/>
    </row>
    <row r="2204" spans="1:26" ht="51" x14ac:dyDescent="0.2">
      <c r="A2204" s="6" t="s">
        <v>9145</v>
      </c>
      <c r="B2204" s="5" t="s">
        <v>32</v>
      </c>
      <c r="C2204" s="5" t="s">
        <v>9140</v>
      </c>
      <c r="D2204" s="5" t="s">
        <v>1725</v>
      </c>
      <c r="E2204" s="5" t="s">
        <v>9146</v>
      </c>
      <c r="F2204" s="5" t="s">
        <v>9142</v>
      </c>
      <c r="G2204" s="5" t="s">
        <v>9147</v>
      </c>
      <c r="H2204" s="5" t="s">
        <v>9148</v>
      </c>
      <c r="I2204" s="6" t="s">
        <v>47</v>
      </c>
      <c r="J2204" s="6">
        <v>0</v>
      </c>
      <c r="K2204" s="6">
        <v>430000000</v>
      </c>
      <c r="L2204" s="5" t="s">
        <v>40</v>
      </c>
      <c r="M2204" s="6" t="s">
        <v>41</v>
      </c>
      <c r="N2204" s="6" t="s">
        <v>73</v>
      </c>
      <c r="O2204" s="6" t="s">
        <v>43</v>
      </c>
      <c r="P2204" s="6" t="s">
        <v>84</v>
      </c>
      <c r="Q2204" s="6" t="s">
        <v>51</v>
      </c>
      <c r="R2204" s="6">
        <v>112</v>
      </c>
      <c r="S2204" s="6" t="s">
        <v>1730</v>
      </c>
      <c r="T2204" s="41">
        <v>50</v>
      </c>
      <c r="U2204" s="41">
        <v>4050</v>
      </c>
      <c r="V2204" s="41">
        <f t="shared" si="159"/>
        <v>202500</v>
      </c>
      <c r="W2204" s="41">
        <f t="shared" si="160"/>
        <v>226800.00000000003</v>
      </c>
      <c r="X2204" s="6"/>
      <c r="Y2204" s="6">
        <v>2016</v>
      </c>
      <c r="Z2204" s="42"/>
    </row>
    <row r="2205" spans="1:26" ht="51" x14ac:dyDescent="0.2">
      <c r="A2205" s="6" t="s">
        <v>9149</v>
      </c>
      <c r="B2205" s="5" t="s">
        <v>32</v>
      </c>
      <c r="C2205" s="5" t="s">
        <v>9150</v>
      </c>
      <c r="D2205" s="5" t="s">
        <v>7643</v>
      </c>
      <c r="E2205" s="5" t="s">
        <v>5320</v>
      </c>
      <c r="F2205" s="5" t="s">
        <v>9151</v>
      </c>
      <c r="G2205" s="5" t="s">
        <v>9152</v>
      </c>
      <c r="H2205" s="5" t="s">
        <v>9153</v>
      </c>
      <c r="I2205" s="6" t="s">
        <v>60</v>
      </c>
      <c r="J2205" s="6">
        <v>55</v>
      </c>
      <c r="K2205" s="6">
        <v>430000000</v>
      </c>
      <c r="L2205" s="5" t="s">
        <v>40</v>
      </c>
      <c r="M2205" s="6" t="s">
        <v>41</v>
      </c>
      <c r="N2205" s="6" t="s">
        <v>73</v>
      </c>
      <c r="O2205" s="6" t="s">
        <v>43</v>
      </c>
      <c r="P2205" s="6" t="s">
        <v>84</v>
      </c>
      <c r="Q2205" s="6" t="s">
        <v>45</v>
      </c>
      <c r="R2205" s="6" t="s">
        <v>96</v>
      </c>
      <c r="S2205" s="6" t="s">
        <v>97</v>
      </c>
      <c r="T2205" s="41">
        <v>30</v>
      </c>
      <c r="U2205" s="41">
        <v>13500</v>
      </c>
      <c r="V2205" s="41">
        <f t="shared" si="159"/>
        <v>405000</v>
      </c>
      <c r="W2205" s="41">
        <f t="shared" si="160"/>
        <v>453600.00000000006</v>
      </c>
      <c r="X2205" s="6" t="s">
        <v>47</v>
      </c>
      <c r="Y2205" s="6">
        <v>2016</v>
      </c>
      <c r="Z2205" s="42"/>
    </row>
    <row r="2206" spans="1:26" ht="51" x14ac:dyDescent="0.2">
      <c r="A2206" s="6" t="s">
        <v>9154</v>
      </c>
      <c r="B2206" s="5" t="s">
        <v>32</v>
      </c>
      <c r="C2206" s="5" t="s">
        <v>9150</v>
      </c>
      <c r="D2206" s="5" t="s">
        <v>7643</v>
      </c>
      <c r="E2206" s="5" t="s">
        <v>5320</v>
      </c>
      <c r="F2206" s="5" t="s">
        <v>9151</v>
      </c>
      <c r="G2206" s="5" t="s">
        <v>9155</v>
      </c>
      <c r="H2206" s="5" t="s">
        <v>9156</v>
      </c>
      <c r="I2206" s="6" t="s">
        <v>60</v>
      </c>
      <c r="J2206" s="6">
        <v>55</v>
      </c>
      <c r="K2206" s="6">
        <v>430000000</v>
      </c>
      <c r="L2206" s="5" t="s">
        <v>40</v>
      </c>
      <c r="M2206" s="6" t="s">
        <v>41</v>
      </c>
      <c r="N2206" s="6" t="s">
        <v>73</v>
      </c>
      <c r="O2206" s="6" t="s">
        <v>43</v>
      </c>
      <c r="P2206" s="6" t="s">
        <v>84</v>
      </c>
      <c r="Q2206" s="6" t="s">
        <v>45</v>
      </c>
      <c r="R2206" s="6" t="s">
        <v>96</v>
      </c>
      <c r="S2206" s="6" t="s">
        <v>97</v>
      </c>
      <c r="T2206" s="41">
        <v>15</v>
      </c>
      <c r="U2206" s="41">
        <v>20250</v>
      </c>
      <c r="V2206" s="41">
        <f t="shared" si="159"/>
        <v>303750</v>
      </c>
      <c r="W2206" s="41">
        <f t="shared" si="160"/>
        <v>340200.00000000006</v>
      </c>
      <c r="X2206" s="6" t="s">
        <v>47</v>
      </c>
      <c r="Y2206" s="6">
        <v>2016</v>
      </c>
      <c r="Z2206" s="42"/>
    </row>
    <row r="2207" spans="1:26" ht="51" x14ac:dyDescent="0.2">
      <c r="A2207" s="6" t="s">
        <v>9157</v>
      </c>
      <c r="B2207" s="5" t="s">
        <v>32</v>
      </c>
      <c r="C2207" s="5" t="s">
        <v>9150</v>
      </c>
      <c r="D2207" s="5" t="s">
        <v>7643</v>
      </c>
      <c r="E2207" s="5" t="s">
        <v>5320</v>
      </c>
      <c r="F2207" s="5" t="s">
        <v>9151</v>
      </c>
      <c r="G2207" s="5" t="s">
        <v>9158</v>
      </c>
      <c r="H2207" s="5" t="s">
        <v>9159</v>
      </c>
      <c r="I2207" s="6" t="s">
        <v>60</v>
      </c>
      <c r="J2207" s="6">
        <v>55</v>
      </c>
      <c r="K2207" s="6">
        <v>430000000</v>
      </c>
      <c r="L2207" s="5" t="s">
        <v>40</v>
      </c>
      <c r="M2207" s="6" t="s">
        <v>41</v>
      </c>
      <c r="N2207" s="6" t="s">
        <v>73</v>
      </c>
      <c r="O2207" s="6" t="s">
        <v>43</v>
      </c>
      <c r="P2207" s="6" t="s">
        <v>84</v>
      </c>
      <c r="Q2207" s="6" t="s">
        <v>45</v>
      </c>
      <c r="R2207" s="6" t="s">
        <v>96</v>
      </c>
      <c r="S2207" s="6" t="s">
        <v>97</v>
      </c>
      <c r="T2207" s="41">
        <v>15</v>
      </c>
      <c r="U2207" s="41">
        <v>20250</v>
      </c>
      <c r="V2207" s="41">
        <f t="shared" si="159"/>
        <v>303750</v>
      </c>
      <c r="W2207" s="41">
        <f t="shared" si="160"/>
        <v>340200.00000000006</v>
      </c>
      <c r="X2207" s="6" t="s">
        <v>47</v>
      </c>
      <c r="Y2207" s="6">
        <v>2016</v>
      </c>
      <c r="Z2207" s="42"/>
    </row>
    <row r="2208" spans="1:26" ht="51" x14ac:dyDescent="0.2">
      <c r="A2208" s="6" t="s">
        <v>9160</v>
      </c>
      <c r="B2208" s="5" t="s">
        <v>32</v>
      </c>
      <c r="C2208" s="5" t="s">
        <v>9150</v>
      </c>
      <c r="D2208" s="5" t="s">
        <v>7643</v>
      </c>
      <c r="E2208" s="5" t="s">
        <v>5320</v>
      </c>
      <c r="F2208" s="5" t="s">
        <v>9151</v>
      </c>
      <c r="G2208" s="5" t="s">
        <v>9161</v>
      </c>
      <c r="H2208" s="5" t="s">
        <v>9162</v>
      </c>
      <c r="I2208" s="6" t="s">
        <v>60</v>
      </c>
      <c r="J2208" s="6">
        <v>55</v>
      </c>
      <c r="K2208" s="6">
        <v>430000000</v>
      </c>
      <c r="L2208" s="5" t="s">
        <v>40</v>
      </c>
      <c r="M2208" s="6" t="s">
        <v>41</v>
      </c>
      <c r="N2208" s="6" t="s">
        <v>73</v>
      </c>
      <c r="O2208" s="6" t="s">
        <v>43</v>
      </c>
      <c r="P2208" s="6" t="s">
        <v>84</v>
      </c>
      <c r="Q2208" s="6" t="s">
        <v>45</v>
      </c>
      <c r="R2208" s="6" t="s">
        <v>96</v>
      </c>
      <c r="S2208" s="6" t="s">
        <v>97</v>
      </c>
      <c r="T2208" s="41">
        <v>15</v>
      </c>
      <c r="U2208" s="41">
        <v>27000</v>
      </c>
      <c r="V2208" s="41">
        <f t="shared" si="159"/>
        <v>405000</v>
      </c>
      <c r="W2208" s="41">
        <f t="shared" si="160"/>
        <v>453600.00000000006</v>
      </c>
      <c r="X2208" s="6" t="s">
        <v>47</v>
      </c>
      <c r="Y2208" s="6">
        <v>2016</v>
      </c>
      <c r="Z2208" s="42"/>
    </row>
    <row r="2209" spans="1:26" ht="51" x14ac:dyDescent="0.2">
      <c r="A2209" s="6" t="s">
        <v>9163</v>
      </c>
      <c r="B2209" s="5" t="s">
        <v>32</v>
      </c>
      <c r="C2209" s="5" t="s">
        <v>9150</v>
      </c>
      <c r="D2209" s="5" t="s">
        <v>7643</v>
      </c>
      <c r="E2209" s="5" t="s">
        <v>5320</v>
      </c>
      <c r="F2209" s="5" t="s">
        <v>9151</v>
      </c>
      <c r="G2209" s="5" t="s">
        <v>9164</v>
      </c>
      <c r="H2209" s="5" t="s">
        <v>9165</v>
      </c>
      <c r="I2209" s="6" t="s">
        <v>60</v>
      </c>
      <c r="J2209" s="6">
        <v>55</v>
      </c>
      <c r="K2209" s="6">
        <v>430000000</v>
      </c>
      <c r="L2209" s="5" t="s">
        <v>40</v>
      </c>
      <c r="M2209" s="6" t="s">
        <v>41</v>
      </c>
      <c r="N2209" s="6" t="s">
        <v>73</v>
      </c>
      <c r="O2209" s="6" t="s">
        <v>43</v>
      </c>
      <c r="P2209" s="6" t="s">
        <v>84</v>
      </c>
      <c r="Q2209" s="6" t="s">
        <v>45</v>
      </c>
      <c r="R2209" s="6" t="s">
        <v>96</v>
      </c>
      <c r="S2209" s="6" t="s">
        <v>97</v>
      </c>
      <c r="T2209" s="41">
        <v>15</v>
      </c>
      <c r="U2209" s="41">
        <v>40500</v>
      </c>
      <c r="V2209" s="41">
        <f t="shared" si="159"/>
        <v>607500</v>
      </c>
      <c r="W2209" s="41">
        <f t="shared" si="160"/>
        <v>680400.00000000012</v>
      </c>
      <c r="X2209" s="6" t="s">
        <v>47</v>
      </c>
      <c r="Y2209" s="6">
        <v>2016</v>
      </c>
      <c r="Z2209" s="42"/>
    </row>
    <row r="2210" spans="1:26" ht="51" x14ac:dyDescent="0.2">
      <c r="A2210" s="6" t="s">
        <v>9166</v>
      </c>
      <c r="B2210" s="5" t="s">
        <v>32</v>
      </c>
      <c r="C2210" s="5" t="s">
        <v>5332</v>
      </c>
      <c r="D2210" s="5" t="s">
        <v>1421</v>
      </c>
      <c r="E2210" s="5" t="s">
        <v>5333</v>
      </c>
      <c r="F2210" s="5" t="s">
        <v>5334</v>
      </c>
      <c r="G2210" s="5" t="s">
        <v>9167</v>
      </c>
      <c r="H2210" s="5" t="s">
        <v>9168</v>
      </c>
      <c r="I2210" s="6" t="s">
        <v>60</v>
      </c>
      <c r="J2210" s="6">
        <v>55</v>
      </c>
      <c r="K2210" s="6">
        <v>430000000</v>
      </c>
      <c r="L2210" s="5" t="s">
        <v>40</v>
      </c>
      <c r="M2210" s="6" t="s">
        <v>94</v>
      </c>
      <c r="N2210" s="6" t="s">
        <v>73</v>
      </c>
      <c r="O2210" s="6" t="s">
        <v>43</v>
      </c>
      <c r="P2210" s="6" t="s">
        <v>84</v>
      </c>
      <c r="Q2210" s="6" t="s">
        <v>45</v>
      </c>
      <c r="R2210" s="6" t="s">
        <v>96</v>
      </c>
      <c r="S2210" s="6" t="s">
        <v>97</v>
      </c>
      <c r="T2210" s="41">
        <v>30</v>
      </c>
      <c r="U2210" s="41">
        <v>20250</v>
      </c>
      <c r="V2210" s="41">
        <f t="shared" si="159"/>
        <v>607500</v>
      </c>
      <c r="W2210" s="41">
        <f t="shared" si="160"/>
        <v>680400.00000000012</v>
      </c>
      <c r="X2210" s="6" t="s">
        <v>47</v>
      </c>
      <c r="Y2210" s="6">
        <v>2016</v>
      </c>
      <c r="Z2210" s="42"/>
    </row>
    <row r="2211" spans="1:26" ht="51" x14ac:dyDescent="0.2">
      <c r="A2211" s="6" t="s">
        <v>9169</v>
      </c>
      <c r="B2211" s="5" t="s">
        <v>32</v>
      </c>
      <c r="C2211" s="5" t="s">
        <v>5332</v>
      </c>
      <c r="D2211" s="5" t="s">
        <v>1421</v>
      </c>
      <c r="E2211" s="5" t="s">
        <v>5333</v>
      </c>
      <c r="F2211" s="5" t="s">
        <v>5334</v>
      </c>
      <c r="G2211" s="5" t="s">
        <v>9170</v>
      </c>
      <c r="H2211" s="5" t="s">
        <v>9171</v>
      </c>
      <c r="I2211" s="6" t="s">
        <v>60</v>
      </c>
      <c r="J2211" s="6">
        <v>55</v>
      </c>
      <c r="K2211" s="6">
        <v>430000000</v>
      </c>
      <c r="L2211" s="5" t="s">
        <v>40</v>
      </c>
      <c r="M2211" s="6" t="s">
        <v>94</v>
      </c>
      <c r="N2211" s="6" t="s">
        <v>73</v>
      </c>
      <c r="O2211" s="6" t="s">
        <v>43</v>
      </c>
      <c r="P2211" s="6" t="s">
        <v>84</v>
      </c>
      <c r="Q2211" s="6" t="s">
        <v>45</v>
      </c>
      <c r="R2211" s="6" t="s">
        <v>96</v>
      </c>
      <c r="S2211" s="6" t="s">
        <v>97</v>
      </c>
      <c r="T2211" s="41">
        <v>15</v>
      </c>
      <c r="U2211" s="41">
        <v>27000</v>
      </c>
      <c r="V2211" s="41">
        <f t="shared" si="159"/>
        <v>405000</v>
      </c>
      <c r="W2211" s="41">
        <f t="shared" si="160"/>
        <v>453600.00000000006</v>
      </c>
      <c r="X2211" s="6" t="s">
        <v>47</v>
      </c>
      <c r="Y2211" s="6">
        <v>2016</v>
      </c>
      <c r="Z2211" s="42"/>
    </row>
    <row r="2212" spans="1:26" ht="51" x14ac:dyDescent="0.2">
      <c r="A2212" s="6" t="s">
        <v>9172</v>
      </c>
      <c r="B2212" s="5" t="s">
        <v>32</v>
      </c>
      <c r="C2212" s="5" t="s">
        <v>5332</v>
      </c>
      <c r="D2212" s="5" t="s">
        <v>1421</v>
      </c>
      <c r="E2212" s="5" t="s">
        <v>5333</v>
      </c>
      <c r="F2212" s="5" t="s">
        <v>5334</v>
      </c>
      <c r="G2212" s="5" t="s">
        <v>9173</v>
      </c>
      <c r="H2212" s="5" t="s">
        <v>9174</v>
      </c>
      <c r="I2212" s="6" t="s">
        <v>60</v>
      </c>
      <c r="J2212" s="6">
        <v>55</v>
      </c>
      <c r="K2212" s="6">
        <v>430000000</v>
      </c>
      <c r="L2212" s="5" t="s">
        <v>40</v>
      </c>
      <c r="M2212" s="6" t="s">
        <v>94</v>
      </c>
      <c r="N2212" s="6" t="s">
        <v>73</v>
      </c>
      <c r="O2212" s="6" t="s">
        <v>43</v>
      </c>
      <c r="P2212" s="6" t="s">
        <v>84</v>
      </c>
      <c r="Q2212" s="6" t="s">
        <v>45</v>
      </c>
      <c r="R2212" s="6" t="s">
        <v>96</v>
      </c>
      <c r="S2212" s="6" t="s">
        <v>97</v>
      </c>
      <c r="T2212" s="41">
        <v>15</v>
      </c>
      <c r="U2212" s="41">
        <v>37800</v>
      </c>
      <c r="V2212" s="41">
        <f t="shared" si="159"/>
        <v>567000</v>
      </c>
      <c r="W2212" s="41">
        <f t="shared" si="160"/>
        <v>635040.00000000012</v>
      </c>
      <c r="X2212" s="6" t="s">
        <v>47</v>
      </c>
      <c r="Y2212" s="6">
        <v>2016</v>
      </c>
      <c r="Z2212" s="42"/>
    </row>
    <row r="2213" spans="1:26" ht="51" x14ac:dyDescent="0.2">
      <c r="A2213" s="6" t="s">
        <v>9175</v>
      </c>
      <c r="B2213" s="5" t="s">
        <v>32</v>
      </c>
      <c r="C2213" s="5" t="s">
        <v>5332</v>
      </c>
      <c r="D2213" s="5" t="s">
        <v>1421</v>
      </c>
      <c r="E2213" s="5" t="s">
        <v>5333</v>
      </c>
      <c r="F2213" s="5" t="s">
        <v>5334</v>
      </c>
      <c r="G2213" s="5" t="s">
        <v>9176</v>
      </c>
      <c r="H2213" s="5" t="s">
        <v>9177</v>
      </c>
      <c r="I2213" s="6" t="s">
        <v>60</v>
      </c>
      <c r="J2213" s="6">
        <v>55</v>
      </c>
      <c r="K2213" s="6">
        <v>430000000</v>
      </c>
      <c r="L2213" s="5" t="s">
        <v>40</v>
      </c>
      <c r="M2213" s="6" t="s">
        <v>94</v>
      </c>
      <c r="N2213" s="6" t="s">
        <v>73</v>
      </c>
      <c r="O2213" s="6" t="s">
        <v>43</v>
      </c>
      <c r="P2213" s="6" t="s">
        <v>84</v>
      </c>
      <c r="Q2213" s="6" t="s">
        <v>45</v>
      </c>
      <c r="R2213" s="6" t="s">
        <v>96</v>
      </c>
      <c r="S2213" s="6" t="s">
        <v>97</v>
      </c>
      <c r="T2213" s="41">
        <v>10</v>
      </c>
      <c r="U2213" s="41">
        <v>54000</v>
      </c>
      <c r="V2213" s="41">
        <f t="shared" si="159"/>
        <v>540000</v>
      </c>
      <c r="W2213" s="41">
        <f t="shared" si="160"/>
        <v>604800</v>
      </c>
      <c r="X2213" s="6" t="s">
        <v>47</v>
      </c>
      <c r="Y2213" s="6">
        <v>2016</v>
      </c>
      <c r="Z2213" s="42"/>
    </row>
    <row r="2214" spans="1:26" ht="51" x14ac:dyDescent="0.2">
      <c r="A2214" s="6" t="s">
        <v>9178</v>
      </c>
      <c r="B2214" s="5" t="s">
        <v>32</v>
      </c>
      <c r="C2214" s="5" t="s">
        <v>5332</v>
      </c>
      <c r="D2214" s="5" t="s">
        <v>1421</v>
      </c>
      <c r="E2214" s="5" t="s">
        <v>5333</v>
      </c>
      <c r="F2214" s="5" t="s">
        <v>5334</v>
      </c>
      <c r="G2214" s="5" t="s">
        <v>9179</v>
      </c>
      <c r="H2214" s="5" t="s">
        <v>9180</v>
      </c>
      <c r="I2214" s="6" t="s">
        <v>60</v>
      </c>
      <c r="J2214" s="6">
        <v>55</v>
      </c>
      <c r="K2214" s="6">
        <v>430000000</v>
      </c>
      <c r="L2214" s="5" t="s">
        <v>40</v>
      </c>
      <c r="M2214" s="6" t="s">
        <v>94</v>
      </c>
      <c r="N2214" s="6" t="s">
        <v>73</v>
      </c>
      <c r="O2214" s="6" t="s">
        <v>43</v>
      </c>
      <c r="P2214" s="6" t="s">
        <v>84</v>
      </c>
      <c r="Q2214" s="6" t="s">
        <v>45</v>
      </c>
      <c r="R2214" s="6" t="s">
        <v>96</v>
      </c>
      <c r="S2214" s="6" t="s">
        <v>97</v>
      </c>
      <c r="T2214" s="41">
        <v>5</v>
      </c>
      <c r="U2214" s="41">
        <v>81000</v>
      </c>
      <c r="V2214" s="41">
        <f t="shared" si="159"/>
        <v>405000</v>
      </c>
      <c r="W2214" s="41">
        <f t="shared" si="160"/>
        <v>453600.00000000006</v>
      </c>
      <c r="X2214" s="6" t="s">
        <v>47</v>
      </c>
      <c r="Y2214" s="6">
        <v>2016</v>
      </c>
      <c r="Z2214" s="42"/>
    </row>
    <row r="2215" spans="1:26" ht="51" x14ac:dyDescent="0.2">
      <c r="A2215" s="6" t="s">
        <v>9181</v>
      </c>
      <c r="B2215" s="5" t="s">
        <v>32</v>
      </c>
      <c r="C2215" s="5" t="s">
        <v>1783</v>
      </c>
      <c r="D2215" s="5" t="s">
        <v>1775</v>
      </c>
      <c r="E2215" s="5" t="s">
        <v>9182</v>
      </c>
      <c r="F2215" s="5" t="s">
        <v>1785</v>
      </c>
      <c r="G2215" s="5" t="s">
        <v>9183</v>
      </c>
      <c r="H2215" s="5" t="s">
        <v>9184</v>
      </c>
      <c r="I2215" s="6" t="s">
        <v>47</v>
      </c>
      <c r="J2215" s="6">
        <v>0</v>
      </c>
      <c r="K2215" s="6">
        <v>430000000</v>
      </c>
      <c r="L2215" s="5" t="s">
        <v>40</v>
      </c>
      <c r="M2215" s="6" t="s">
        <v>94</v>
      </c>
      <c r="N2215" s="6" t="s">
        <v>73</v>
      </c>
      <c r="O2215" s="6" t="s">
        <v>43</v>
      </c>
      <c r="P2215" s="6" t="s">
        <v>84</v>
      </c>
      <c r="Q2215" s="6" t="s">
        <v>51</v>
      </c>
      <c r="R2215" s="6" t="s">
        <v>1575</v>
      </c>
      <c r="S2215" s="6" t="s">
        <v>1576</v>
      </c>
      <c r="T2215" s="41">
        <v>30</v>
      </c>
      <c r="U2215" s="41">
        <v>81000</v>
      </c>
      <c r="V2215" s="41"/>
      <c r="W2215" s="41"/>
      <c r="X2215" s="6"/>
      <c r="Y2215" s="6">
        <v>2016</v>
      </c>
      <c r="Z2215" s="5"/>
    </row>
    <row r="2216" spans="1:26" ht="51" x14ac:dyDescent="0.2">
      <c r="A2216" s="6" t="s">
        <v>9185</v>
      </c>
      <c r="B2216" s="5" t="s">
        <v>32</v>
      </c>
      <c r="C2216" s="5" t="s">
        <v>1783</v>
      </c>
      <c r="D2216" s="5" t="s">
        <v>1775</v>
      </c>
      <c r="E2216" s="5" t="s">
        <v>9182</v>
      </c>
      <c r="F2216" s="5" t="s">
        <v>1785</v>
      </c>
      <c r="G2216" s="5" t="s">
        <v>9183</v>
      </c>
      <c r="H2216" s="5" t="s">
        <v>9184</v>
      </c>
      <c r="I2216" s="6" t="s">
        <v>47</v>
      </c>
      <c r="J2216" s="6">
        <v>0</v>
      </c>
      <c r="K2216" s="6">
        <v>430000000</v>
      </c>
      <c r="L2216" s="5" t="s">
        <v>40</v>
      </c>
      <c r="M2216" s="6" t="s">
        <v>591</v>
      </c>
      <c r="N2216" s="6" t="s">
        <v>73</v>
      </c>
      <c r="O2216" s="6" t="s">
        <v>43</v>
      </c>
      <c r="P2216" s="6" t="s">
        <v>84</v>
      </c>
      <c r="Q2216" s="6" t="s">
        <v>51</v>
      </c>
      <c r="R2216" s="6" t="s">
        <v>1788</v>
      </c>
      <c r="S2216" s="6" t="s">
        <v>1789</v>
      </c>
      <c r="T2216" s="41">
        <v>10</v>
      </c>
      <c r="U2216" s="41">
        <v>191964.285714286</v>
      </c>
      <c r="V2216" s="41">
        <f t="shared" ref="V2216:V2222" si="161">T2216*U2216</f>
        <v>1919642.8571428601</v>
      </c>
      <c r="W2216" s="41">
        <f t="shared" ref="W2216:W2222" si="162">V2216*1.12</f>
        <v>2150000.0000000033</v>
      </c>
      <c r="X2216" s="6"/>
      <c r="Y2216" s="6">
        <v>2016</v>
      </c>
      <c r="Z2216" s="6" t="s">
        <v>9186</v>
      </c>
    </row>
    <row r="2217" spans="1:26" ht="51" x14ac:dyDescent="0.2">
      <c r="A2217" s="6" t="s">
        <v>9187</v>
      </c>
      <c r="B2217" s="5" t="s">
        <v>32</v>
      </c>
      <c r="C2217" s="5" t="s">
        <v>9188</v>
      </c>
      <c r="D2217" s="5" t="s">
        <v>9189</v>
      </c>
      <c r="E2217" s="5" t="s">
        <v>9190</v>
      </c>
      <c r="F2217" s="5" t="s">
        <v>9191</v>
      </c>
      <c r="G2217" s="5" t="s">
        <v>9192</v>
      </c>
      <c r="H2217" s="5" t="s">
        <v>9193</v>
      </c>
      <c r="I2217" s="6" t="s">
        <v>39</v>
      </c>
      <c r="J2217" s="6">
        <v>0</v>
      </c>
      <c r="K2217" s="6">
        <v>430000000</v>
      </c>
      <c r="L2217" s="5" t="s">
        <v>40</v>
      </c>
      <c r="M2217" s="6" t="s">
        <v>41</v>
      </c>
      <c r="N2217" s="6" t="s">
        <v>73</v>
      </c>
      <c r="O2217" s="6" t="s">
        <v>43</v>
      </c>
      <c r="P2217" s="6" t="s">
        <v>84</v>
      </c>
      <c r="Q2217" s="6" t="s">
        <v>51</v>
      </c>
      <c r="R2217" s="6" t="s">
        <v>1575</v>
      </c>
      <c r="S2217" s="6" t="s">
        <v>1576</v>
      </c>
      <c r="T2217" s="41">
        <v>20</v>
      </c>
      <c r="U2217" s="41">
        <v>4327.7219999999998</v>
      </c>
      <c r="V2217" s="41">
        <f t="shared" si="161"/>
        <v>86554.44</v>
      </c>
      <c r="W2217" s="41">
        <f t="shared" si="162"/>
        <v>96940.972800000018</v>
      </c>
      <c r="X2217" s="6"/>
      <c r="Y2217" s="6">
        <v>2016</v>
      </c>
      <c r="Z2217" s="42"/>
    </row>
    <row r="2218" spans="1:26" ht="51" x14ac:dyDescent="0.2">
      <c r="A2218" s="6" t="s">
        <v>9194</v>
      </c>
      <c r="B2218" s="5" t="s">
        <v>32</v>
      </c>
      <c r="C2218" s="5" t="s">
        <v>9188</v>
      </c>
      <c r="D2218" s="5" t="s">
        <v>9189</v>
      </c>
      <c r="E2218" s="5" t="s">
        <v>9190</v>
      </c>
      <c r="F2218" s="5" t="s">
        <v>9191</v>
      </c>
      <c r="G2218" s="5" t="s">
        <v>9195</v>
      </c>
      <c r="H2218" s="5" t="s">
        <v>9196</v>
      </c>
      <c r="I2218" s="6" t="s">
        <v>39</v>
      </c>
      <c r="J2218" s="6">
        <v>0</v>
      </c>
      <c r="K2218" s="6">
        <v>430000000</v>
      </c>
      <c r="L2218" s="5" t="s">
        <v>40</v>
      </c>
      <c r="M2218" s="6" t="s">
        <v>41</v>
      </c>
      <c r="N2218" s="6" t="s">
        <v>73</v>
      </c>
      <c r="O2218" s="6" t="s">
        <v>43</v>
      </c>
      <c r="P2218" s="6" t="s">
        <v>84</v>
      </c>
      <c r="Q2218" s="6" t="s">
        <v>51</v>
      </c>
      <c r="R2218" s="6" t="s">
        <v>1575</v>
      </c>
      <c r="S2218" s="6" t="s">
        <v>1576</v>
      </c>
      <c r="T2218" s="41">
        <v>25</v>
      </c>
      <c r="U2218" s="41">
        <v>10544.85</v>
      </c>
      <c r="V2218" s="41">
        <f t="shared" si="161"/>
        <v>263621.25</v>
      </c>
      <c r="W2218" s="41">
        <f t="shared" si="162"/>
        <v>295255.80000000005</v>
      </c>
      <c r="X2218" s="6"/>
      <c r="Y2218" s="6">
        <v>2016</v>
      </c>
      <c r="Z2218" s="42"/>
    </row>
    <row r="2219" spans="1:26" ht="51" x14ac:dyDescent="0.2">
      <c r="A2219" s="6" t="s">
        <v>9197</v>
      </c>
      <c r="B2219" s="5" t="s">
        <v>32</v>
      </c>
      <c r="C2219" s="5" t="s">
        <v>9188</v>
      </c>
      <c r="D2219" s="5" t="s">
        <v>9189</v>
      </c>
      <c r="E2219" s="5" t="s">
        <v>9190</v>
      </c>
      <c r="F2219" s="5" t="s">
        <v>9191</v>
      </c>
      <c r="G2219" s="5" t="s">
        <v>9198</v>
      </c>
      <c r="H2219" s="5" t="s">
        <v>9199</v>
      </c>
      <c r="I2219" s="6" t="s">
        <v>39</v>
      </c>
      <c r="J2219" s="6">
        <v>0</v>
      </c>
      <c r="K2219" s="6">
        <v>430000000</v>
      </c>
      <c r="L2219" s="5" t="s">
        <v>40</v>
      </c>
      <c r="M2219" s="6" t="s">
        <v>41</v>
      </c>
      <c r="N2219" s="6" t="s">
        <v>73</v>
      </c>
      <c r="O2219" s="6" t="s">
        <v>43</v>
      </c>
      <c r="P2219" s="6" t="s">
        <v>84</v>
      </c>
      <c r="Q2219" s="6" t="s">
        <v>51</v>
      </c>
      <c r="R2219" s="6" t="s">
        <v>1575</v>
      </c>
      <c r="S2219" s="6" t="s">
        <v>1576</v>
      </c>
      <c r="T2219" s="41">
        <v>50</v>
      </c>
      <c r="U2219" s="41">
        <v>11890.125</v>
      </c>
      <c r="V2219" s="41">
        <f t="shared" si="161"/>
        <v>594506.25</v>
      </c>
      <c r="W2219" s="41">
        <f t="shared" si="162"/>
        <v>665847.00000000012</v>
      </c>
      <c r="X2219" s="6"/>
      <c r="Y2219" s="6">
        <v>2016</v>
      </c>
      <c r="Z2219" s="42"/>
    </row>
    <row r="2220" spans="1:26" ht="51" x14ac:dyDescent="0.2">
      <c r="A2220" s="6" t="s">
        <v>9200</v>
      </c>
      <c r="B2220" s="5" t="s">
        <v>32</v>
      </c>
      <c r="C2220" s="5" t="s">
        <v>9188</v>
      </c>
      <c r="D2220" s="5" t="s">
        <v>9189</v>
      </c>
      <c r="E2220" s="5" t="s">
        <v>9190</v>
      </c>
      <c r="F2220" s="5" t="s">
        <v>9191</v>
      </c>
      <c r="G2220" s="5" t="s">
        <v>9201</v>
      </c>
      <c r="H2220" s="5" t="s">
        <v>9202</v>
      </c>
      <c r="I2220" s="6" t="s">
        <v>39</v>
      </c>
      <c r="J2220" s="6">
        <v>0</v>
      </c>
      <c r="K2220" s="6">
        <v>430000000</v>
      </c>
      <c r="L2220" s="5" t="s">
        <v>40</v>
      </c>
      <c r="M2220" s="6" t="s">
        <v>41</v>
      </c>
      <c r="N2220" s="6" t="s">
        <v>73</v>
      </c>
      <c r="O2220" s="6" t="s">
        <v>43</v>
      </c>
      <c r="P2220" s="6" t="s">
        <v>84</v>
      </c>
      <c r="Q2220" s="6" t="s">
        <v>51</v>
      </c>
      <c r="R2220" s="6" t="s">
        <v>1575</v>
      </c>
      <c r="S2220" s="6" t="s">
        <v>1576</v>
      </c>
      <c r="T2220" s="41">
        <v>50</v>
      </c>
      <c r="U2220" s="41">
        <v>13500</v>
      </c>
      <c r="V2220" s="41">
        <f t="shared" si="161"/>
        <v>675000</v>
      </c>
      <c r="W2220" s="41">
        <f t="shared" si="162"/>
        <v>756000.00000000012</v>
      </c>
      <c r="X2220" s="6"/>
      <c r="Y2220" s="6">
        <v>2016</v>
      </c>
      <c r="Z2220" s="42"/>
    </row>
    <row r="2221" spans="1:26" ht="51" x14ac:dyDescent="0.2">
      <c r="A2221" s="6" t="s">
        <v>9203</v>
      </c>
      <c r="B2221" s="5" t="s">
        <v>32</v>
      </c>
      <c r="C2221" s="5" t="s">
        <v>9204</v>
      </c>
      <c r="D2221" s="5" t="s">
        <v>5674</v>
      </c>
      <c r="E2221" s="5" t="s">
        <v>9205</v>
      </c>
      <c r="F2221" s="5" t="s">
        <v>9206</v>
      </c>
      <c r="G2221" s="5" t="s">
        <v>9205</v>
      </c>
      <c r="H2221" s="5" t="s">
        <v>9207</v>
      </c>
      <c r="I2221" s="6" t="s">
        <v>60</v>
      </c>
      <c r="J2221" s="6">
        <v>0</v>
      </c>
      <c r="K2221" s="6">
        <v>430000000</v>
      </c>
      <c r="L2221" s="5" t="s">
        <v>40</v>
      </c>
      <c r="M2221" s="6" t="s">
        <v>94</v>
      </c>
      <c r="N2221" s="6" t="s">
        <v>73</v>
      </c>
      <c r="O2221" s="6" t="s">
        <v>43</v>
      </c>
      <c r="P2221" s="6" t="s">
        <v>84</v>
      </c>
      <c r="Q2221" s="6" t="s">
        <v>51</v>
      </c>
      <c r="R2221" s="6">
        <v>166</v>
      </c>
      <c r="S2221" s="6" t="s">
        <v>152</v>
      </c>
      <c r="T2221" s="41">
        <v>500</v>
      </c>
      <c r="U2221" s="41">
        <v>1350</v>
      </c>
      <c r="V2221" s="41">
        <f t="shared" si="161"/>
        <v>675000</v>
      </c>
      <c r="W2221" s="41">
        <f t="shared" si="162"/>
        <v>756000.00000000012</v>
      </c>
      <c r="X2221" s="6"/>
      <c r="Y2221" s="6">
        <v>2016</v>
      </c>
      <c r="Z2221" s="42"/>
    </row>
    <row r="2222" spans="1:26" ht="51" x14ac:dyDescent="0.2">
      <c r="A2222" s="6" t="s">
        <v>9208</v>
      </c>
      <c r="B2222" s="5" t="s">
        <v>32</v>
      </c>
      <c r="C2222" s="5" t="s">
        <v>9209</v>
      </c>
      <c r="D2222" s="5" t="s">
        <v>9210</v>
      </c>
      <c r="E2222" s="5" t="s">
        <v>9211</v>
      </c>
      <c r="F2222" s="5" t="s">
        <v>9212</v>
      </c>
      <c r="G2222" s="5" t="s">
        <v>9211</v>
      </c>
      <c r="H2222" s="5" t="s">
        <v>9213</v>
      </c>
      <c r="I2222" s="6" t="s">
        <v>60</v>
      </c>
      <c r="J2222" s="6">
        <v>0</v>
      </c>
      <c r="K2222" s="6">
        <v>430000000</v>
      </c>
      <c r="L2222" s="5" t="s">
        <v>40</v>
      </c>
      <c r="M2222" s="6" t="s">
        <v>94</v>
      </c>
      <c r="N2222" s="6" t="s">
        <v>73</v>
      </c>
      <c r="O2222" s="6" t="s">
        <v>43</v>
      </c>
      <c r="P2222" s="6" t="s">
        <v>84</v>
      </c>
      <c r="Q2222" s="6" t="s">
        <v>51</v>
      </c>
      <c r="R2222" s="6" t="s">
        <v>96</v>
      </c>
      <c r="S2222" s="6" t="s">
        <v>97</v>
      </c>
      <c r="T2222" s="41">
        <v>7</v>
      </c>
      <c r="U2222" s="41">
        <v>40500</v>
      </c>
      <c r="V2222" s="41">
        <f t="shared" si="161"/>
        <v>283500</v>
      </c>
      <c r="W2222" s="41">
        <f t="shared" si="162"/>
        <v>317520.00000000006</v>
      </c>
      <c r="X2222" s="6"/>
      <c r="Y2222" s="6">
        <v>2016</v>
      </c>
      <c r="Z2222" s="42"/>
    </row>
    <row r="2223" spans="1:26" ht="51" x14ac:dyDescent="0.2">
      <c r="A2223" s="6" t="s">
        <v>9214</v>
      </c>
      <c r="B2223" s="5" t="s">
        <v>32</v>
      </c>
      <c r="C2223" s="5" t="s">
        <v>9215</v>
      </c>
      <c r="D2223" s="5" t="s">
        <v>6286</v>
      </c>
      <c r="E2223" s="5" t="s">
        <v>9216</v>
      </c>
      <c r="F2223" s="5" t="s">
        <v>9217</v>
      </c>
      <c r="G2223" s="5" t="s">
        <v>9216</v>
      </c>
      <c r="H2223" s="5" t="s">
        <v>9218</v>
      </c>
      <c r="I2223" s="6" t="s">
        <v>47</v>
      </c>
      <c r="J2223" s="6">
        <v>0</v>
      </c>
      <c r="K2223" s="6">
        <v>430000000</v>
      </c>
      <c r="L2223" s="5" t="s">
        <v>40</v>
      </c>
      <c r="M2223" s="6" t="s">
        <v>41</v>
      </c>
      <c r="N2223" s="6" t="s">
        <v>73</v>
      </c>
      <c r="O2223" s="6" t="s">
        <v>43</v>
      </c>
      <c r="P2223" s="6" t="s">
        <v>84</v>
      </c>
      <c r="Q2223" s="6" t="s">
        <v>51</v>
      </c>
      <c r="R2223" s="6" t="s">
        <v>96</v>
      </c>
      <c r="S2223" s="6" t="s">
        <v>97</v>
      </c>
      <c r="T2223" s="41">
        <v>7</v>
      </c>
      <c r="U2223" s="41">
        <v>27000</v>
      </c>
      <c r="V2223" s="41"/>
      <c r="W2223" s="41"/>
      <c r="X2223" s="6"/>
      <c r="Y2223" s="6">
        <v>2016</v>
      </c>
      <c r="Z2223" s="6"/>
    </row>
    <row r="2224" spans="1:26" ht="51" x14ac:dyDescent="0.2">
      <c r="A2224" s="6" t="s">
        <v>9219</v>
      </c>
      <c r="B2224" s="5" t="s">
        <v>32</v>
      </c>
      <c r="C2224" s="5" t="s">
        <v>9215</v>
      </c>
      <c r="D2224" s="5" t="s">
        <v>6286</v>
      </c>
      <c r="E2224" s="5" t="s">
        <v>9216</v>
      </c>
      <c r="F2224" s="5" t="s">
        <v>9217</v>
      </c>
      <c r="G2224" s="5" t="s">
        <v>9216</v>
      </c>
      <c r="H2224" s="5" t="s">
        <v>9218</v>
      </c>
      <c r="I2224" s="6" t="s">
        <v>47</v>
      </c>
      <c r="J2224" s="6">
        <v>0</v>
      </c>
      <c r="K2224" s="6">
        <v>430000000</v>
      </c>
      <c r="L2224" s="5" t="s">
        <v>40</v>
      </c>
      <c r="M2224" s="6" t="s">
        <v>685</v>
      </c>
      <c r="N2224" s="6" t="s">
        <v>73</v>
      </c>
      <c r="O2224" s="6" t="s">
        <v>43</v>
      </c>
      <c r="P2224" s="6" t="s">
        <v>84</v>
      </c>
      <c r="Q2224" s="6" t="s">
        <v>51</v>
      </c>
      <c r="R2224" s="6" t="s">
        <v>96</v>
      </c>
      <c r="S2224" s="6" t="s">
        <v>97</v>
      </c>
      <c r="T2224" s="41">
        <v>7</v>
      </c>
      <c r="U2224" s="41">
        <v>27000</v>
      </c>
      <c r="V2224" s="41">
        <f>T2224*U2224</f>
        <v>189000</v>
      </c>
      <c r="W2224" s="41">
        <f>V2224*1.12</f>
        <v>211680.00000000003</v>
      </c>
      <c r="X2224" s="6"/>
      <c r="Y2224" s="6">
        <v>2016</v>
      </c>
      <c r="Z2224" s="6" t="s">
        <v>686</v>
      </c>
    </row>
    <row r="2225" spans="1:26" ht="51" x14ac:dyDescent="0.2">
      <c r="A2225" s="6" t="s">
        <v>9220</v>
      </c>
      <c r="B2225" s="5" t="s">
        <v>32</v>
      </c>
      <c r="C2225" s="5" t="s">
        <v>9221</v>
      </c>
      <c r="D2225" s="5" t="s">
        <v>9222</v>
      </c>
      <c r="E2225" s="5" t="s">
        <v>9223</v>
      </c>
      <c r="F2225" s="5" t="s">
        <v>9224</v>
      </c>
      <c r="G2225" s="5" t="s">
        <v>9225</v>
      </c>
      <c r="H2225" s="5" t="s">
        <v>9226</v>
      </c>
      <c r="I2225" s="6" t="s">
        <v>47</v>
      </c>
      <c r="J2225" s="6">
        <v>0</v>
      </c>
      <c r="K2225" s="6">
        <v>430000000</v>
      </c>
      <c r="L2225" s="5" t="s">
        <v>40</v>
      </c>
      <c r="M2225" s="6" t="s">
        <v>94</v>
      </c>
      <c r="N2225" s="6" t="s">
        <v>73</v>
      </c>
      <c r="O2225" s="6" t="s">
        <v>43</v>
      </c>
      <c r="P2225" s="6" t="s">
        <v>84</v>
      </c>
      <c r="Q2225" s="6" t="s">
        <v>51</v>
      </c>
      <c r="R2225" s="6" t="s">
        <v>1788</v>
      </c>
      <c r="S2225" s="6" t="s">
        <v>1789</v>
      </c>
      <c r="T2225" s="41">
        <v>0.5</v>
      </c>
      <c r="U2225" s="41">
        <v>202500</v>
      </c>
      <c r="V2225" s="41">
        <f>T2225*U2225</f>
        <v>101250</v>
      </c>
      <c r="W2225" s="41">
        <f>V2225*1.12</f>
        <v>113400.00000000001</v>
      </c>
      <c r="X2225" s="6"/>
      <c r="Y2225" s="6">
        <v>2016</v>
      </c>
      <c r="Z2225" s="42"/>
    </row>
    <row r="2226" spans="1:26" ht="51" x14ac:dyDescent="0.2">
      <c r="A2226" s="6" t="s">
        <v>9227</v>
      </c>
      <c r="B2226" s="5" t="s">
        <v>32</v>
      </c>
      <c r="C2226" s="5" t="s">
        <v>9228</v>
      </c>
      <c r="D2226" s="5" t="s">
        <v>9229</v>
      </c>
      <c r="E2226" s="5" t="s">
        <v>9230</v>
      </c>
      <c r="F2226" s="5" t="s">
        <v>9231</v>
      </c>
      <c r="G2226" s="5" t="s">
        <v>9230</v>
      </c>
      <c r="H2226" s="5" t="s">
        <v>9232</v>
      </c>
      <c r="I2226" s="6" t="s">
        <v>47</v>
      </c>
      <c r="J2226" s="6">
        <v>0</v>
      </c>
      <c r="K2226" s="6">
        <v>430000000</v>
      </c>
      <c r="L2226" s="5" t="s">
        <v>40</v>
      </c>
      <c r="M2226" s="6" t="s">
        <v>41</v>
      </c>
      <c r="N2226" s="6" t="s">
        <v>73</v>
      </c>
      <c r="O2226" s="6" t="s">
        <v>43</v>
      </c>
      <c r="P2226" s="6" t="s">
        <v>84</v>
      </c>
      <c r="Q2226" s="6" t="s">
        <v>51</v>
      </c>
      <c r="R2226" s="6">
        <v>166</v>
      </c>
      <c r="S2226" s="6" t="s">
        <v>152</v>
      </c>
      <c r="T2226" s="41">
        <v>200</v>
      </c>
      <c r="U2226" s="41">
        <v>8775</v>
      </c>
      <c r="V2226" s="41"/>
      <c r="W2226" s="41"/>
      <c r="X2226" s="6"/>
      <c r="Y2226" s="6">
        <v>2016</v>
      </c>
      <c r="Z2226" s="6"/>
    </row>
    <row r="2227" spans="1:26" ht="51" x14ac:dyDescent="0.2">
      <c r="A2227" s="6" t="s">
        <v>9233</v>
      </c>
      <c r="B2227" s="5" t="s">
        <v>32</v>
      </c>
      <c r="C2227" s="5" t="s">
        <v>9228</v>
      </c>
      <c r="D2227" s="5" t="s">
        <v>9229</v>
      </c>
      <c r="E2227" s="5" t="s">
        <v>9230</v>
      </c>
      <c r="F2227" s="5" t="s">
        <v>9231</v>
      </c>
      <c r="G2227" s="5" t="s">
        <v>9230</v>
      </c>
      <c r="H2227" s="5" t="s">
        <v>9232</v>
      </c>
      <c r="I2227" s="6" t="s">
        <v>47</v>
      </c>
      <c r="J2227" s="6">
        <v>0</v>
      </c>
      <c r="K2227" s="6">
        <v>430000000</v>
      </c>
      <c r="L2227" s="5" t="s">
        <v>40</v>
      </c>
      <c r="M2227" s="6" t="s">
        <v>685</v>
      </c>
      <c r="N2227" s="6" t="s">
        <v>73</v>
      </c>
      <c r="O2227" s="6" t="s">
        <v>43</v>
      </c>
      <c r="P2227" s="6" t="s">
        <v>84</v>
      </c>
      <c r="Q2227" s="6" t="s">
        <v>51</v>
      </c>
      <c r="R2227" s="6">
        <v>166</v>
      </c>
      <c r="S2227" s="6" t="s">
        <v>152</v>
      </c>
      <c r="T2227" s="41">
        <v>200</v>
      </c>
      <c r="U2227" s="41">
        <v>8775</v>
      </c>
      <c r="V2227" s="41">
        <f t="shared" ref="V2227:V2242" si="163">T2227*U2227</f>
        <v>1755000</v>
      </c>
      <c r="W2227" s="41">
        <f t="shared" ref="W2227:W2242" si="164">V2227*1.12</f>
        <v>1965600.0000000002</v>
      </c>
      <c r="X2227" s="6"/>
      <c r="Y2227" s="6">
        <v>2016</v>
      </c>
      <c r="Z2227" s="6" t="s">
        <v>686</v>
      </c>
    </row>
    <row r="2228" spans="1:26" ht="51" x14ac:dyDescent="0.2">
      <c r="A2228" s="6" t="s">
        <v>9234</v>
      </c>
      <c r="B2228" s="5" t="s">
        <v>32</v>
      </c>
      <c r="C2228" s="5" t="s">
        <v>9235</v>
      </c>
      <c r="D2228" s="5" t="s">
        <v>9222</v>
      </c>
      <c r="E2228" s="5" t="s">
        <v>9236</v>
      </c>
      <c r="F2228" s="5" t="s">
        <v>9237</v>
      </c>
      <c r="G2228" s="5" t="s">
        <v>9238</v>
      </c>
      <c r="H2228" s="5" t="s">
        <v>9239</v>
      </c>
      <c r="I2228" s="6" t="s">
        <v>39</v>
      </c>
      <c r="J2228" s="6">
        <v>0</v>
      </c>
      <c r="K2228" s="6">
        <v>430000000</v>
      </c>
      <c r="L2228" s="5" t="s">
        <v>40</v>
      </c>
      <c r="M2228" s="6" t="s">
        <v>41</v>
      </c>
      <c r="N2228" s="6" t="s">
        <v>73</v>
      </c>
      <c r="O2228" s="6" t="s">
        <v>43</v>
      </c>
      <c r="P2228" s="6" t="s">
        <v>84</v>
      </c>
      <c r="Q2228" s="6" t="s">
        <v>51</v>
      </c>
      <c r="R2228" s="6" t="s">
        <v>96</v>
      </c>
      <c r="S2228" s="6" t="s">
        <v>97</v>
      </c>
      <c r="T2228" s="41">
        <v>1500</v>
      </c>
      <c r="U2228" s="41">
        <v>935.55</v>
      </c>
      <c r="V2228" s="41">
        <f t="shared" si="163"/>
        <v>1403325</v>
      </c>
      <c r="W2228" s="41">
        <f t="shared" si="164"/>
        <v>1571724.0000000002</v>
      </c>
      <c r="X2228" s="6"/>
      <c r="Y2228" s="6">
        <v>2016</v>
      </c>
      <c r="Z2228" s="42"/>
    </row>
    <row r="2229" spans="1:26" ht="51" x14ac:dyDescent="0.2">
      <c r="A2229" s="6" t="s">
        <v>9240</v>
      </c>
      <c r="B2229" s="5" t="s">
        <v>32</v>
      </c>
      <c r="C2229" s="5" t="s">
        <v>9241</v>
      </c>
      <c r="D2229" s="5" t="s">
        <v>4877</v>
      </c>
      <c r="E2229" s="5" t="s">
        <v>9242</v>
      </c>
      <c r="F2229" s="5" t="s">
        <v>9243</v>
      </c>
      <c r="G2229" s="5" t="s">
        <v>9244</v>
      </c>
      <c r="H2229" s="5" t="s">
        <v>9245</v>
      </c>
      <c r="I2229" s="6" t="s">
        <v>47</v>
      </c>
      <c r="J2229" s="6">
        <v>0</v>
      </c>
      <c r="K2229" s="6">
        <v>430000000</v>
      </c>
      <c r="L2229" s="5" t="s">
        <v>40</v>
      </c>
      <c r="M2229" s="6" t="s">
        <v>41</v>
      </c>
      <c r="N2229" s="6" t="s">
        <v>73</v>
      </c>
      <c r="O2229" s="6" t="s">
        <v>43</v>
      </c>
      <c r="P2229" s="6" t="s">
        <v>84</v>
      </c>
      <c r="Q2229" s="6" t="s">
        <v>51</v>
      </c>
      <c r="R2229" s="6" t="s">
        <v>96</v>
      </c>
      <c r="S2229" s="6" t="s">
        <v>97</v>
      </c>
      <c r="T2229" s="41">
        <v>4</v>
      </c>
      <c r="U2229" s="41">
        <v>28687.5</v>
      </c>
      <c r="V2229" s="41">
        <f t="shared" si="163"/>
        <v>114750</v>
      </c>
      <c r="W2229" s="41">
        <f t="shared" si="164"/>
        <v>128520.00000000001</v>
      </c>
      <c r="X2229" s="6"/>
      <c r="Y2229" s="6">
        <v>2016</v>
      </c>
      <c r="Z2229" s="42"/>
    </row>
    <row r="2230" spans="1:26" ht="51" x14ac:dyDescent="0.2">
      <c r="A2230" s="6" t="s">
        <v>9246</v>
      </c>
      <c r="B2230" s="5" t="s">
        <v>32</v>
      </c>
      <c r="C2230" s="5" t="s">
        <v>9241</v>
      </c>
      <c r="D2230" s="5" t="s">
        <v>4877</v>
      </c>
      <c r="E2230" s="5" t="s">
        <v>9242</v>
      </c>
      <c r="F2230" s="5" t="s">
        <v>9243</v>
      </c>
      <c r="G2230" s="5" t="s">
        <v>9247</v>
      </c>
      <c r="H2230" s="5" t="s">
        <v>9248</v>
      </c>
      <c r="I2230" s="6" t="s">
        <v>47</v>
      </c>
      <c r="J2230" s="6">
        <v>0</v>
      </c>
      <c r="K2230" s="6">
        <v>430000000</v>
      </c>
      <c r="L2230" s="5" t="s">
        <v>40</v>
      </c>
      <c r="M2230" s="6" t="s">
        <v>41</v>
      </c>
      <c r="N2230" s="6" t="s">
        <v>73</v>
      </c>
      <c r="O2230" s="6" t="s">
        <v>43</v>
      </c>
      <c r="P2230" s="6" t="s">
        <v>84</v>
      </c>
      <c r="Q2230" s="6" t="s">
        <v>51</v>
      </c>
      <c r="R2230" s="6" t="s">
        <v>96</v>
      </c>
      <c r="S2230" s="6" t="s">
        <v>97</v>
      </c>
      <c r="T2230" s="41">
        <v>4</v>
      </c>
      <c r="U2230" s="41">
        <v>29700</v>
      </c>
      <c r="V2230" s="41">
        <f t="shared" si="163"/>
        <v>118800</v>
      </c>
      <c r="W2230" s="41">
        <f t="shared" si="164"/>
        <v>133056</v>
      </c>
      <c r="X2230" s="6"/>
      <c r="Y2230" s="6">
        <v>2016</v>
      </c>
      <c r="Z2230" s="42"/>
    </row>
    <row r="2231" spans="1:26" ht="51" x14ac:dyDescent="0.2">
      <c r="A2231" s="6" t="s">
        <v>9249</v>
      </c>
      <c r="B2231" s="5" t="s">
        <v>32</v>
      </c>
      <c r="C2231" s="5" t="s">
        <v>9241</v>
      </c>
      <c r="D2231" s="5" t="s">
        <v>4877</v>
      </c>
      <c r="E2231" s="5" t="s">
        <v>9242</v>
      </c>
      <c r="F2231" s="5" t="s">
        <v>9243</v>
      </c>
      <c r="G2231" s="5" t="s">
        <v>9250</v>
      </c>
      <c r="H2231" s="5" t="s">
        <v>9251</v>
      </c>
      <c r="I2231" s="6" t="s">
        <v>47</v>
      </c>
      <c r="J2231" s="6">
        <v>0</v>
      </c>
      <c r="K2231" s="6">
        <v>430000000</v>
      </c>
      <c r="L2231" s="5" t="s">
        <v>40</v>
      </c>
      <c r="M2231" s="6" t="s">
        <v>41</v>
      </c>
      <c r="N2231" s="6" t="s">
        <v>73</v>
      </c>
      <c r="O2231" s="6" t="s">
        <v>43</v>
      </c>
      <c r="P2231" s="6" t="s">
        <v>84</v>
      </c>
      <c r="Q2231" s="6" t="s">
        <v>51</v>
      </c>
      <c r="R2231" s="6" t="s">
        <v>96</v>
      </c>
      <c r="S2231" s="6" t="s">
        <v>97</v>
      </c>
      <c r="T2231" s="41">
        <v>4</v>
      </c>
      <c r="U2231" s="41">
        <v>32400</v>
      </c>
      <c r="V2231" s="41">
        <f t="shared" si="163"/>
        <v>129600</v>
      </c>
      <c r="W2231" s="41">
        <f t="shared" si="164"/>
        <v>145152</v>
      </c>
      <c r="X2231" s="6"/>
      <c r="Y2231" s="6">
        <v>2016</v>
      </c>
      <c r="Z2231" s="42"/>
    </row>
    <row r="2232" spans="1:26" ht="51" x14ac:dyDescent="0.2">
      <c r="A2232" s="6" t="s">
        <v>9252</v>
      </c>
      <c r="B2232" s="5" t="s">
        <v>32</v>
      </c>
      <c r="C2232" s="5" t="s">
        <v>9241</v>
      </c>
      <c r="D2232" s="5" t="s">
        <v>4877</v>
      </c>
      <c r="E2232" s="5" t="s">
        <v>9242</v>
      </c>
      <c r="F2232" s="5" t="s">
        <v>9243</v>
      </c>
      <c r="G2232" s="5" t="s">
        <v>9253</v>
      </c>
      <c r="H2232" s="5" t="s">
        <v>9254</v>
      </c>
      <c r="I2232" s="6" t="s">
        <v>47</v>
      </c>
      <c r="J2232" s="6">
        <v>0</v>
      </c>
      <c r="K2232" s="6">
        <v>430000000</v>
      </c>
      <c r="L2232" s="5" t="s">
        <v>40</v>
      </c>
      <c r="M2232" s="6" t="s">
        <v>41</v>
      </c>
      <c r="N2232" s="6" t="s">
        <v>73</v>
      </c>
      <c r="O2232" s="6" t="s">
        <v>43</v>
      </c>
      <c r="P2232" s="6" t="s">
        <v>84</v>
      </c>
      <c r="Q2232" s="6" t="s">
        <v>51</v>
      </c>
      <c r="R2232" s="6" t="s">
        <v>96</v>
      </c>
      <c r="S2232" s="6" t="s">
        <v>97</v>
      </c>
      <c r="T2232" s="41">
        <v>4</v>
      </c>
      <c r="U2232" s="41">
        <v>32400</v>
      </c>
      <c r="V2232" s="41">
        <f t="shared" si="163"/>
        <v>129600</v>
      </c>
      <c r="W2232" s="41">
        <f t="shared" si="164"/>
        <v>145152</v>
      </c>
      <c r="X2232" s="6"/>
      <c r="Y2232" s="6">
        <v>2016</v>
      </c>
      <c r="Z2232" s="42"/>
    </row>
    <row r="2233" spans="1:26" ht="51" x14ac:dyDescent="0.2">
      <c r="A2233" s="6" t="s">
        <v>9255</v>
      </c>
      <c r="B2233" s="5" t="s">
        <v>32</v>
      </c>
      <c r="C2233" s="5" t="s">
        <v>9241</v>
      </c>
      <c r="D2233" s="5" t="s">
        <v>4877</v>
      </c>
      <c r="E2233" s="5" t="s">
        <v>9242</v>
      </c>
      <c r="F2233" s="5" t="s">
        <v>9243</v>
      </c>
      <c r="G2233" s="5" t="s">
        <v>9256</v>
      </c>
      <c r="H2233" s="5" t="s">
        <v>9257</v>
      </c>
      <c r="I2233" s="6" t="s">
        <v>47</v>
      </c>
      <c r="J2233" s="6">
        <v>0</v>
      </c>
      <c r="K2233" s="6">
        <v>430000000</v>
      </c>
      <c r="L2233" s="5" t="s">
        <v>40</v>
      </c>
      <c r="M2233" s="6" t="s">
        <v>41</v>
      </c>
      <c r="N2233" s="6" t="s">
        <v>73</v>
      </c>
      <c r="O2233" s="6" t="s">
        <v>43</v>
      </c>
      <c r="P2233" s="6" t="s">
        <v>84</v>
      </c>
      <c r="Q2233" s="6" t="s">
        <v>51</v>
      </c>
      <c r="R2233" s="6" t="s">
        <v>96</v>
      </c>
      <c r="S2233" s="6" t="s">
        <v>97</v>
      </c>
      <c r="T2233" s="41">
        <v>4</v>
      </c>
      <c r="U2233" s="41">
        <v>43200</v>
      </c>
      <c r="V2233" s="41">
        <f t="shared" si="163"/>
        <v>172800</v>
      </c>
      <c r="W2233" s="41">
        <f t="shared" si="164"/>
        <v>193536.00000000003</v>
      </c>
      <c r="X2233" s="6"/>
      <c r="Y2233" s="6">
        <v>2016</v>
      </c>
      <c r="Z2233" s="42"/>
    </row>
    <row r="2234" spans="1:26" ht="51" x14ac:dyDescent="0.2">
      <c r="A2234" s="6" t="s">
        <v>9258</v>
      </c>
      <c r="B2234" s="5" t="s">
        <v>32</v>
      </c>
      <c r="C2234" s="5" t="s">
        <v>9241</v>
      </c>
      <c r="D2234" s="5" t="s">
        <v>4877</v>
      </c>
      <c r="E2234" s="5" t="s">
        <v>9242</v>
      </c>
      <c r="F2234" s="5" t="s">
        <v>9243</v>
      </c>
      <c r="G2234" s="5" t="s">
        <v>9259</v>
      </c>
      <c r="H2234" s="5" t="s">
        <v>9260</v>
      </c>
      <c r="I2234" s="6" t="s">
        <v>47</v>
      </c>
      <c r="J2234" s="6">
        <v>0</v>
      </c>
      <c r="K2234" s="6">
        <v>430000000</v>
      </c>
      <c r="L2234" s="5" t="s">
        <v>40</v>
      </c>
      <c r="M2234" s="6" t="s">
        <v>41</v>
      </c>
      <c r="N2234" s="6" t="s">
        <v>73</v>
      </c>
      <c r="O2234" s="6" t="s">
        <v>43</v>
      </c>
      <c r="P2234" s="6" t="s">
        <v>84</v>
      </c>
      <c r="Q2234" s="6" t="s">
        <v>51</v>
      </c>
      <c r="R2234" s="6" t="s">
        <v>96</v>
      </c>
      <c r="S2234" s="6" t="s">
        <v>97</v>
      </c>
      <c r="T2234" s="41">
        <v>4</v>
      </c>
      <c r="U2234" s="41">
        <v>50220</v>
      </c>
      <c r="V2234" s="41">
        <f t="shared" si="163"/>
        <v>200880</v>
      </c>
      <c r="W2234" s="41">
        <f t="shared" si="164"/>
        <v>224985.60000000003</v>
      </c>
      <c r="X2234" s="6"/>
      <c r="Y2234" s="6">
        <v>2016</v>
      </c>
      <c r="Z2234" s="42"/>
    </row>
    <row r="2235" spans="1:26" ht="51" x14ac:dyDescent="0.2">
      <c r="A2235" s="6" t="s">
        <v>9261</v>
      </c>
      <c r="B2235" s="5" t="s">
        <v>32</v>
      </c>
      <c r="C2235" s="5" t="s">
        <v>9241</v>
      </c>
      <c r="D2235" s="5" t="s">
        <v>4877</v>
      </c>
      <c r="E2235" s="5" t="s">
        <v>9242</v>
      </c>
      <c r="F2235" s="5" t="s">
        <v>9243</v>
      </c>
      <c r="G2235" s="5" t="s">
        <v>9262</v>
      </c>
      <c r="H2235" s="5" t="s">
        <v>9263</v>
      </c>
      <c r="I2235" s="6" t="s">
        <v>47</v>
      </c>
      <c r="J2235" s="6">
        <v>0</v>
      </c>
      <c r="K2235" s="6">
        <v>430000000</v>
      </c>
      <c r="L2235" s="5" t="s">
        <v>40</v>
      </c>
      <c r="M2235" s="6" t="s">
        <v>41</v>
      </c>
      <c r="N2235" s="6" t="s">
        <v>73</v>
      </c>
      <c r="O2235" s="6" t="s">
        <v>43</v>
      </c>
      <c r="P2235" s="6" t="s">
        <v>84</v>
      </c>
      <c r="Q2235" s="6" t="s">
        <v>51</v>
      </c>
      <c r="R2235" s="6" t="s">
        <v>96</v>
      </c>
      <c r="S2235" s="6" t="s">
        <v>97</v>
      </c>
      <c r="T2235" s="41">
        <v>4</v>
      </c>
      <c r="U2235" s="41">
        <v>58995</v>
      </c>
      <c r="V2235" s="41">
        <f t="shared" si="163"/>
        <v>235980</v>
      </c>
      <c r="W2235" s="41">
        <f t="shared" si="164"/>
        <v>264297.60000000003</v>
      </c>
      <c r="X2235" s="6"/>
      <c r="Y2235" s="6">
        <v>2016</v>
      </c>
      <c r="Z2235" s="42"/>
    </row>
    <row r="2236" spans="1:26" ht="51" x14ac:dyDescent="0.2">
      <c r="A2236" s="6" t="s">
        <v>9264</v>
      </c>
      <c r="B2236" s="5" t="s">
        <v>32</v>
      </c>
      <c r="C2236" s="5" t="s">
        <v>9241</v>
      </c>
      <c r="D2236" s="5" t="s">
        <v>4877</v>
      </c>
      <c r="E2236" s="5" t="s">
        <v>9242</v>
      </c>
      <c r="F2236" s="5" t="s">
        <v>9243</v>
      </c>
      <c r="G2236" s="5" t="s">
        <v>9265</v>
      </c>
      <c r="H2236" s="5" t="s">
        <v>9266</v>
      </c>
      <c r="I2236" s="6" t="s">
        <v>47</v>
      </c>
      <c r="J2236" s="6">
        <v>0</v>
      </c>
      <c r="K2236" s="6">
        <v>430000000</v>
      </c>
      <c r="L2236" s="5" t="s">
        <v>40</v>
      </c>
      <c r="M2236" s="6" t="s">
        <v>41</v>
      </c>
      <c r="N2236" s="6" t="s">
        <v>73</v>
      </c>
      <c r="O2236" s="6" t="s">
        <v>43</v>
      </c>
      <c r="P2236" s="6" t="s">
        <v>84</v>
      </c>
      <c r="Q2236" s="6" t="s">
        <v>51</v>
      </c>
      <c r="R2236" s="6" t="s">
        <v>96</v>
      </c>
      <c r="S2236" s="6" t="s">
        <v>97</v>
      </c>
      <c r="T2236" s="41">
        <v>4</v>
      </c>
      <c r="U2236" s="41">
        <v>72292.5</v>
      </c>
      <c r="V2236" s="41">
        <f t="shared" si="163"/>
        <v>289170</v>
      </c>
      <c r="W2236" s="41">
        <f t="shared" si="164"/>
        <v>323870.40000000002</v>
      </c>
      <c r="X2236" s="6"/>
      <c r="Y2236" s="6">
        <v>2016</v>
      </c>
      <c r="Z2236" s="42"/>
    </row>
    <row r="2237" spans="1:26" ht="51" x14ac:dyDescent="0.2">
      <c r="A2237" s="6" t="s">
        <v>9267</v>
      </c>
      <c r="B2237" s="5" t="s">
        <v>32</v>
      </c>
      <c r="C2237" s="5" t="s">
        <v>9241</v>
      </c>
      <c r="D2237" s="5" t="s">
        <v>4877</v>
      </c>
      <c r="E2237" s="5" t="s">
        <v>9242</v>
      </c>
      <c r="F2237" s="5" t="s">
        <v>9243</v>
      </c>
      <c r="G2237" s="5" t="s">
        <v>9268</v>
      </c>
      <c r="H2237" s="5" t="s">
        <v>9269</v>
      </c>
      <c r="I2237" s="6" t="s">
        <v>47</v>
      </c>
      <c r="J2237" s="6">
        <v>0</v>
      </c>
      <c r="K2237" s="6">
        <v>430000000</v>
      </c>
      <c r="L2237" s="5" t="s">
        <v>40</v>
      </c>
      <c r="M2237" s="6" t="s">
        <v>41</v>
      </c>
      <c r="N2237" s="6" t="s">
        <v>73</v>
      </c>
      <c r="O2237" s="6" t="s">
        <v>43</v>
      </c>
      <c r="P2237" s="6" t="s">
        <v>84</v>
      </c>
      <c r="Q2237" s="6" t="s">
        <v>51</v>
      </c>
      <c r="R2237" s="6" t="s">
        <v>96</v>
      </c>
      <c r="S2237" s="6" t="s">
        <v>97</v>
      </c>
      <c r="T2237" s="41">
        <v>4</v>
      </c>
      <c r="U2237" s="41">
        <v>95445</v>
      </c>
      <c r="V2237" s="41">
        <f t="shared" si="163"/>
        <v>381780</v>
      </c>
      <c r="W2237" s="41">
        <f t="shared" si="164"/>
        <v>427593.60000000003</v>
      </c>
      <c r="X2237" s="6"/>
      <c r="Y2237" s="6">
        <v>2016</v>
      </c>
      <c r="Z2237" s="42"/>
    </row>
    <row r="2238" spans="1:26" ht="51" x14ac:dyDescent="0.2">
      <c r="A2238" s="6" t="s">
        <v>9270</v>
      </c>
      <c r="B2238" s="5" t="s">
        <v>32</v>
      </c>
      <c r="C2238" s="5" t="s">
        <v>9241</v>
      </c>
      <c r="D2238" s="5" t="s">
        <v>4877</v>
      </c>
      <c r="E2238" s="5" t="s">
        <v>9242</v>
      </c>
      <c r="F2238" s="5" t="s">
        <v>9243</v>
      </c>
      <c r="G2238" s="5" t="s">
        <v>9271</v>
      </c>
      <c r="H2238" s="5" t="s">
        <v>9272</v>
      </c>
      <c r="I2238" s="6" t="s">
        <v>47</v>
      </c>
      <c r="J2238" s="6">
        <v>0</v>
      </c>
      <c r="K2238" s="6">
        <v>430000000</v>
      </c>
      <c r="L2238" s="5" t="s">
        <v>40</v>
      </c>
      <c r="M2238" s="6" t="s">
        <v>41</v>
      </c>
      <c r="N2238" s="6" t="s">
        <v>73</v>
      </c>
      <c r="O2238" s="6" t="s">
        <v>43</v>
      </c>
      <c r="P2238" s="6" t="s">
        <v>84</v>
      </c>
      <c r="Q2238" s="6" t="s">
        <v>51</v>
      </c>
      <c r="R2238" s="6" t="s">
        <v>96</v>
      </c>
      <c r="S2238" s="6" t="s">
        <v>97</v>
      </c>
      <c r="T2238" s="41">
        <v>4</v>
      </c>
      <c r="U2238" s="41">
        <v>112212</v>
      </c>
      <c r="V2238" s="41">
        <f t="shared" si="163"/>
        <v>448848</v>
      </c>
      <c r="W2238" s="41">
        <f t="shared" si="164"/>
        <v>502709.76000000007</v>
      </c>
      <c r="X2238" s="6"/>
      <c r="Y2238" s="6">
        <v>2016</v>
      </c>
      <c r="Z2238" s="42"/>
    </row>
    <row r="2239" spans="1:26" ht="51" x14ac:dyDescent="0.2">
      <c r="A2239" s="6" t="s">
        <v>9273</v>
      </c>
      <c r="B2239" s="5" t="s">
        <v>32</v>
      </c>
      <c r="C2239" s="5" t="s">
        <v>9241</v>
      </c>
      <c r="D2239" s="5" t="s">
        <v>4877</v>
      </c>
      <c r="E2239" s="5" t="s">
        <v>9242</v>
      </c>
      <c r="F2239" s="5" t="s">
        <v>9243</v>
      </c>
      <c r="G2239" s="5" t="s">
        <v>9274</v>
      </c>
      <c r="H2239" s="5" t="s">
        <v>9275</v>
      </c>
      <c r="I2239" s="6" t="s">
        <v>47</v>
      </c>
      <c r="J2239" s="6">
        <v>0</v>
      </c>
      <c r="K2239" s="6">
        <v>430000000</v>
      </c>
      <c r="L2239" s="5" t="s">
        <v>40</v>
      </c>
      <c r="M2239" s="6" t="s">
        <v>41</v>
      </c>
      <c r="N2239" s="6" t="s">
        <v>73</v>
      </c>
      <c r="O2239" s="6" t="s">
        <v>43</v>
      </c>
      <c r="P2239" s="6" t="s">
        <v>84</v>
      </c>
      <c r="Q2239" s="6" t="s">
        <v>51</v>
      </c>
      <c r="R2239" s="6" t="s">
        <v>96</v>
      </c>
      <c r="S2239" s="6" t="s">
        <v>97</v>
      </c>
      <c r="T2239" s="41">
        <v>4</v>
      </c>
      <c r="U2239" s="41">
        <v>136620</v>
      </c>
      <c r="V2239" s="41">
        <f t="shared" si="163"/>
        <v>546480</v>
      </c>
      <c r="W2239" s="41">
        <f t="shared" si="164"/>
        <v>612057.60000000009</v>
      </c>
      <c r="X2239" s="6"/>
      <c r="Y2239" s="6">
        <v>2016</v>
      </c>
      <c r="Z2239" s="42"/>
    </row>
    <row r="2240" spans="1:26" ht="51" x14ac:dyDescent="0.2">
      <c r="A2240" s="6" t="s">
        <v>9276</v>
      </c>
      <c r="B2240" s="5" t="s">
        <v>32</v>
      </c>
      <c r="C2240" s="5" t="s">
        <v>9241</v>
      </c>
      <c r="D2240" s="5" t="s">
        <v>4877</v>
      </c>
      <c r="E2240" s="5" t="s">
        <v>9242</v>
      </c>
      <c r="F2240" s="5" t="s">
        <v>9243</v>
      </c>
      <c r="G2240" s="5" t="s">
        <v>9277</v>
      </c>
      <c r="H2240" s="5" t="s">
        <v>9278</v>
      </c>
      <c r="I2240" s="6" t="s">
        <v>47</v>
      </c>
      <c r="J2240" s="6">
        <v>0</v>
      </c>
      <c r="K2240" s="6">
        <v>430000000</v>
      </c>
      <c r="L2240" s="5" t="s">
        <v>40</v>
      </c>
      <c r="M2240" s="6" t="s">
        <v>41</v>
      </c>
      <c r="N2240" s="6" t="s">
        <v>73</v>
      </c>
      <c r="O2240" s="6" t="s">
        <v>43</v>
      </c>
      <c r="P2240" s="6" t="s">
        <v>84</v>
      </c>
      <c r="Q2240" s="6" t="s">
        <v>51</v>
      </c>
      <c r="R2240" s="6" t="s">
        <v>96</v>
      </c>
      <c r="S2240" s="6" t="s">
        <v>97</v>
      </c>
      <c r="T2240" s="41">
        <v>4</v>
      </c>
      <c r="U2240" s="41">
        <v>148702.5</v>
      </c>
      <c r="V2240" s="41">
        <f t="shared" si="163"/>
        <v>594810</v>
      </c>
      <c r="W2240" s="41">
        <f t="shared" si="164"/>
        <v>666187.20000000007</v>
      </c>
      <c r="X2240" s="6"/>
      <c r="Y2240" s="6">
        <v>2016</v>
      </c>
      <c r="Z2240" s="42"/>
    </row>
    <row r="2241" spans="1:26" ht="51" x14ac:dyDescent="0.2">
      <c r="A2241" s="6" t="s">
        <v>9279</v>
      </c>
      <c r="B2241" s="5" t="s">
        <v>32</v>
      </c>
      <c r="C2241" s="5" t="s">
        <v>9280</v>
      </c>
      <c r="D2241" s="5" t="s">
        <v>9281</v>
      </c>
      <c r="E2241" s="5" t="s">
        <v>9282</v>
      </c>
      <c r="F2241" s="5" t="s">
        <v>9283</v>
      </c>
      <c r="G2241" s="5" t="s">
        <v>9284</v>
      </c>
      <c r="H2241" s="5" t="s">
        <v>9285</v>
      </c>
      <c r="I2241" s="6" t="s">
        <v>47</v>
      </c>
      <c r="J2241" s="6">
        <v>0</v>
      </c>
      <c r="K2241" s="6">
        <v>430000000</v>
      </c>
      <c r="L2241" s="5" t="s">
        <v>40</v>
      </c>
      <c r="M2241" s="6" t="s">
        <v>41</v>
      </c>
      <c r="N2241" s="6" t="s">
        <v>73</v>
      </c>
      <c r="O2241" s="6" t="s">
        <v>43</v>
      </c>
      <c r="P2241" s="6" t="s">
        <v>84</v>
      </c>
      <c r="Q2241" s="6" t="s">
        <v>51</v>
      </c>
      <c r="R2241" s="6" t="s">
        <v>96</v>
      </c>
      <c r="S2241" s="6" t="s">
        <v>97</v>
      </c>
      <c r="T2241" s="41">
        <v>4</v>
      </c>
      <c r="U2241" s="41">
        <v>19237.5</v>
      </c>
      <c r="V2241" s="41">
        <f t="shared" si="163"/>
        <v>76950</v>
      </c>
      <c r="W2241" s="41">
        <f t="shared" si="164"/>
        <v>86184.000000000015</v>
      </c>
      <c r="X2241" s="6"/>
      <c r="Y2241" s="6">
        <v>2016</v>
      </c>
      <c r="Z2241" s="42"/>
    </row>
    <row r="2242" spans="1:26" ht="51" x14ac:dyDescent="0.2">
      <c r="A2242" s="6" t="s">
        <v>9286</v>
      </c>
      <c r="B2242" s="5" t="s">
        <v>32</v>
      </c>
      <c r="C2242" s="5" t="s">
        <v>9280</v>
      </c>
      <c r="D2242" s="5" t="s">
        <v>9281</v>
      </c>
      <c r="E2242" s="5" t="s">
        <v>9287</v>
      </c>
      <c r="F2242" s="5" t="s">
        <v>9283</v>
      </c>
      <c r="G2242" s="5" t="s">
        <v>9288</v>
      </c>
      <c r="H2242" s="5" t="s">
        <v>9289</v>
      </c>
      <c r="I2242" s="6" t="s">
        <v>47</v>
      </c>
      <c r="J2242" s="6">
        <v>0</v>
      </c>
      <c r="K2242" s="6">
        <v>430000000</v>
      </c>
      <c r="L2242" s="5" t="s">
        <v>40</v>
      </c>
      <c r="M2242" s="6" t="s">
        <v>41</v>
      </c>
      <c r="N2242" s="6" t="s">
        <v>73</v>
      </c>
      <c r="O2242" s="6" t="s">
        <v>43</v>
      </c>
      <c r="P2242" s="6" t="s">
        <v>84</v>
      </c>
      <c r="Q2242" s="6" t="s">
        <v>51</v>
      </c>
      <c r="R2242" s="6" t="s">
        <v>96</v>
      </c>
      <c r="S2242" s="6" t="s">
        <v>97</v>
      </c>
      <c r="T2242" s="41">
        <v>4</v>
      </c>
      <c r="U2242" s="41">
        <v>31590</v>
      </c>
      <c r="V2242" s="41">
        <f t="shared" si="163"/>
        <v>126360</v>
      </c>
      <c r="W2242" s="41">
        <f t="shared" si="164"/>
        <v>141523.20000000001</v>
      </c>
      <c r="X2242" s="6"/>
      <c r="Y2242" s="6">
        <v>2016</v>
      </c>
      <c r="Z2242" s="42"/>
    </row>
    <row r="2243" spans="1:26" ht="51" x14ac:dyDescent="0.2">
      <c r="A2243" s="6" t="s">
        <v>9290</v>
      </c>
      <c r="B2243" s="5" t="s">
        <v>32</v>
      </c>
      <c r="C2243" s="5" t="s">
        <v>9291</v>
      </c>
      <c r="D2243" s="5" t="s">
        <v>4939</v>
      </c>
      <c r="E2243" s="5" t="s">
        <v>9292</v>
      </c>
      <c r="F2243" s="5" t="s">
        <v>9293</v>
      </c>
      <c r="G2243" s="5" t="s">
        <v>9294</v>
      </c>
      <c r="H2243" s="5" t="s">
        <v>9295</v>
      </c>
      <c r="I2243" s="6" t="s">
        <v>47</v>
      </c>
      <c r="J2243" s="6">
        <v>0</v>
      </c>
      <c r="K2243" s="6">
        <v>430000000</v>
      </c>
      <c r="L2243" s="5" t="s">
        <v>40</v>
      </c>
      <c r="M2243" s="6" t="s">
        <v>41</v>
      </c>
      <c r="N2243" s="6" t="s">
        <v>73</v>
      </c>
      <c r="O2243" s="6" t="s">
        <v>43</v>
      </c>
      <c r="P2243" s="6" t="s">
        <v>84</v>
      </c>
      <c r="Q2243" s="6" t="s">
        <v>51</v>
      </c>
      <c r="R2243" s="6" t="s">
        <v>96</v>
      </c>
      <c r="S2243" s="6" t="s">
        <v>97</v>
      </c>
      <c r="T2243" s="41">
        <v>4</v>
      </c>
      <c r="U2243" s="41">
        <v>93960</v>
      </c>
      <c r="V2243" s="41"/>
      <c r="W2243" s="41"/>
      <c r="X2243" s="6"/>
      <c r="Y2243" s="6">
        <v>2016</v>
      </c>
      <c r="Z2243" s="5"/>
    </row>
    <row r="2244" spans="1:26" ht="51" x14ac:dyDescent="0.2">
      <c r="A2244" s="6" t="s">
        <v>9296</v>
      </c>
      <c r="B2244" s="5" t="s">
        <v>32</v>
      </c>
      <c r="C2244" s="5" t="s">
        <v>9291</v>
      </c>
      <c r="D2244" s="5" t="s">
        <v>4939</v>
      </c>
      <c r="E2244" s="5" t="s">
        <v>9292</v>
      </c>
      <c r="F2244" s="5" t="s">
        <v>9293</v>
      </c>
      <c r="G2244" s="5" t="s">
        <v>9294</v>
      </c>
      <c r="H2244" s="5" t="s">
        <v>9295</v>
      </c>
      <c r="I2244" s="6" t="s">
        <v>47</v>
      </c>
      <c r="J2244" s="6">
        <v>0</v>
      </c>
      <c r="K2244" s="6">
        <v>430000000</v>
      </c>
      <c r="L2244" s="5" t="s">
        <v>40</v>
      </c>
      <c r="M2244" s="6" t="s">
        <v>591</v>
      </c>
      <c r="N2244" s="6" t="s">
        <v>73</v>
      </c>
      <c r="O2244" s="6" t="s">
        <v>43</v>
      </c>
      <c r="P2244" s="6" t="s">
        <v>84</v>
      </c>
      <c r="Q2244" s="6" t="s">
        <v>51</v>
      </c>
      <c r="R2244" s="6" t="s">
        <v>96</v>
      </c>
      <c r="S2244" s="6" t="s">
        <v>97</v>
      </c>
      <c r="T2244" s="41">
        <v>5</v>
      </c>
      <c r="U2244" s="41">
        <v>93960</v>
      </c>
      <c r="V2244" s="41">
        <f t="shared" ref="V2244:V2266" si="165">T2244*U2244</f>
        <v>469800</v>
      </c>
      <c r="W2244" s="41">
        <f t="shared" ref="W2244:W2266" si="166">V2244*1.12</f>
        <v>526176</v>
      </c>
      <c r="X2244" s="6"/>
      <c r="Y2244" s="6">
        <v>2016</v>
      </c>
      <c r="Z2244" s="6" t="s">
        <v>592</v>
      </c>
    </row>
    <row r="2245" spans="1:26" ht="51" x14ac:dyDescent="0.2">
      <c r="A2245" s="6" t="s">
        <v>9297</v>
      </c>
      <c r="B2245" s="5" t="s">
        <v>32</v>
      </c>
      <c r="C2245" s="5" t="s">
        <v>9291</v>
      </c>
      <c r="D2245" s="5" t="s">
        <v>4939</v>
      </c>
      <c r="E2245" s="5" t="s">
        <v>9298</v>
      </c>
      <c r="F2245" s="5" t="s">
        <v>9293</v>
      </c>
      <c r="G2245" s="5" t="s">
        <v>9299</v>
      </c>
      <c r="H2245" s="5" t="s">
        <v>9300</v>
      </c>
      <c r="I2245" s="6" t="s">
        <v>47</v>
      </c>
      <c r="J2245" s="6">
        <v>0</v>
      </c>
      <c r="K2245" s="6">
        <v>430000000</v>
      </c>
      <c r="L2245" s="5" t="s">
        <v>40</v>
      </c>
      <c r="M2245" s="6" t="s">
        <v>41</v>
      </c>
      <c r="N2245" s="6" t="s">
        <v>73</v>
      </c>
      <c r="O2245" s="6" t="s">
        <v>43</v>
      </c>
      <c r="P2245" s="6" t="s">
        <v>84</v>
      </c>
      <c r="Q2245" s="6" t="s">
        <v>51</v>
      </c>
      <c r="R2245" s="6" t="s">
        <v>96</v>
      </c>
      <c r="S2245" s="6" t="s">
        <v>97</v>
      </c>
      <c r="T2245" s="41">
        <v>4</v>
      </c>
      <c r="U2245" s="41">
        <v>54000</v>
      </c>
      <c r="V2245" s="41">
        <f t="shared" si="165"/>
        <v>216000</v>
      </c>
      <c r="W2245" s="41">
        <f t="shared" si="166"/>
        <v>241920.00000000003</v>
      </c>
      <c r="X2245" s="6"/>
      <c r="Y2245" s="6">
        <v>2016</v>
      </c>
      <c r="Z2245" s="42"/>
    </row>
    <row r="2246" spans="1:26" ht="51" x14ac:dyDescent="0.2">
      <c r="A2246" s="6" t="s">
        <v>9301</v>
      </c>
      <c r="B2246" s="5" t="s">
        <v>32</v>
      </c>
      <c r="C2246" s="5" t="s">
        <v>9241</v>
      </c>
      <c r="D2246" s="5" t="s">
        <v>4877</v>
      </c>
      <c r="E2246" s="5" t="s">
        <v>9302</v>
      </c>
      <c r="F2246" s="5" t="s">
        <v>9243</v>
      </c>
      <c r="G2246" s="5" t="s">
        <v>9303</v>
      </c>
      <c r="H2246" s="5" t="s">
        <v>9304</v>
      </c>
      <c r="I2246" s="6" t="s">
        <v>47</v>
      </c>
      <c r="J2246" s="6">
        <v>0</v>
      </c>
      <c r="K2246" s="6">
        <v>430000000</v>
      </c>
      <c r="L2246" s="5" t="s">
        <v>40</v>
      </c>
      <c r="M2246" s="6" t="s">
        <v>41</v>
      </c>
      <c r="N2246" s="6" t="s">
        <v>73</v>
      </c>
      <c r="O2246" s="6" t="s">
        <v>43</v>
      </c>
      <c r="P2246" s="6" t="s">
        <v>84</v>
      </c>
      <c r="Q2246" s="6" t="s">
        <v>51</v>
      </c>
      <c r="R2246" s="6" t="s">
        <v>96</v>
      </c>
      <c r="S2246" s="6" t="s">
        <v>97</v>
      </c>
      <c r="T2246" s="41">
        <v>4</v>
      </c>
      <c r="U2246" s="41">
        <v>16470</v>
      </c>
      <c r="V2246" s="41">
        <f t="shared" si="165"/>
        <v>65880</v>
      </c>
      <c r="W2246" s="41">
        <f t="shared" si="166"/>
        <v>73785.600000000006</v>
      </c>
      <c r="X2246" s="6"/>
      <c r="Y2246" s="6">
        <v>2016</v>
      </c>
      <c r="Z2246" s="42"/>
    </row>
    <row r="2247" spans="1:26" ht="51" x14ac:dyDescent="0.2">
      <c r="A2247" s="6" t="s">
        <v>9305</v>
      </c>
      <c r="B2247" s="5" t="s">
        <v>32</v>
      </c>
      <c r="C2247" s="5" t="s">
        <v>9241</v>
      </c>
      <c r="D2247" s="5" t="s">
        <v>4877</v>
      </c>
      <c r="E2247" s="5" t="s">
        <v>9302</v>
      </c>
      <c r="F2247" s="5" t="s">
        <v>9243</v>
      </c>
      <c r="G2247" s="5" t="s">
        <v>9306</v>
      </c>
      <c r="H2247" s="5" t="s">
        <v>9307</v>
      </c>
      <c r="I2247" s="6" t="s">
        <v>47</v>
      </c>
      <c r="J2247" s="6">
        <v>0</v>
      </c>
      <c r="K2247" s="6">
        <v>430000000</v>
      </c>
      <c r="L2247" s="5" t="s">
        <v>40</v>
      </c>
      <c r="M2247" s="6" t="s">
        <v>41</v>
      </c>
      <c r="N2247" s="6" t="s">
        <v>73</v>
      </c>
      <c r="O2247" s="6" t="s">
        <v>43</v>
      </c>
      <c r="P2247" s="6" t="s">
        <v>84</v>
      </c>
      <c r="Q2247" s="6" t="s">
        <v>51</v>
      </c>
      <c r="R2247" s="6" t="s">
        <v>96</v>
      </c>
      <c r="S2247" s="6" t="s">
        <v>97</v>
      </c>
      <c r="T2247" s="41">
        <v>4</v>
      </c>
      <c r="U2247" s="41">
        <v>19710</v>
      </c>
      <c r="V2247" s="41">
        <f t="shared" si="165"/>
        <v>78840</v>
      </c>
      <c r="W2247" s="41">
        <f t="shared" si="166"/>
        <v>88300.800000000003</v>
      </c>
      <c r="X2247" s="6"/>
      <c r="Y2247" s="6">
        <v>2016</v>
      </c>
      <c r="Z2247" s="42"/>
    </row>
    <row r="2248" spans="1:26" ht="51" x14ac:dyDescent="0.2">
      <c r="A2248" s="6" t="s">
        <v>9308</v>
      </c>
      <c r="B2248" s="5" t="s">
        <v>32</v>
      </c>
      <c r="C2248" s="5" t="s">
        <v>9241</v>
      </c>
      <c r="D2248" s="5" t="s">
        <v>4877</v>
      </c>
      <c r="E2248" s="5" t="s">
        <v>9302</v>
      </c>
      <c r="F2248" s="5" t="s">
        <v>9243</v>
      </c>
      <c r="G2248" s="5" t="s">
        <v>9309</v>
      </c>
      <c r="H2248" s="5" t="s">
        <v>9310</v>
      </c>
      <c r="I2248" s="6" t="s">
        <v>47</v>
      </c>
      <c r="J2248" s="6">
        <v>0</v>
      </c>
      <c r="K2248" s="6">
        <v>430000000</v>
      </c>
      <c r="L2248" s="5" t="s">
        <v>40</v>
      </c>
      <c r="M2248" s="6" t="s">
        <v>41</v>
      </c>
      <c r="N2248" s="6" t="s">
        <v>73</v>
      </c>
      <c r="O2248" s="6" t="s">
        <v>43</v>
      </c>
      <c r="P2248" s="6" t="s">
        <v>84</v>
      </c>
      <c r="Q2248" s="6" t="s">
        <v>51</v>
      </c>
      <c r="R2248" s="6" t="s">
        <v>96</v>
      </c>
      <c r="S2248" s="6" t="s">
        <v>97</v>
      </c>
      <c r="T2248" s="41">
        <v>4</v>
      </c>
      <c r="U2248" s="41">
        <v>21937.5</v>
      </c>
      <c r="V2248" s="41">
        <f t="shared" si="165"/>
        <v>87750</v>
      </c>
      <c r="W2248" s="41">
        <f t="shared" si="166"/>
        <v>98280.000000000015</v>
      </c>
      <c r="X2248" s="6"/>
      <c r="Y2248" s="6">
        <v>2016</v>
      </c>
      <c r="Z2248" s="42"/>
    </row>
    <row r="2249" spans="1:26" ht="51" x14ac:dyDescent="0.2">
      <c r="A2249" s="6" t="s">
        <v>9311</v>
      </c>
      <c r="B2249" s="5" t="s">
        <v>32</v>
      </c>
      <c r="C2249" s="5" t="s">
        <v>9241</v>
      </c>
      <c r="D2249" s="5" t="s">
        <v>4877</v>
      </c>
      <c r="E2249" s="5" t="s">
        <v>9302</v>
      </c>
      <c r="F2249" s="5" t="s">
        <v>9243</v>
      </c>
      <c r="G2249" s="5" t="s">
        <v>9312</v>
      </c>
      <c r="H2249" s="5" t="s">
        <v>9313</v>
      </c>
      <c r="I2249" s="6" t="s">
        <v>47</v>
      </c>
      <c r="J2249" s="6">
        <v>0</v>
      </c>
      <c r="K2249" s="6">
        <v>430000000</v>
      </c>
      <c r="L2249" s="5" t="s">
        <v>40</v>
      </c>
      <c r="M2249" s="6" t="s">
        <v>41</v>
      </c>
      <c r="N2249" s="6" t="s">
        <v>73</v>
      </c>
      <c r="O2249" s="6" t="s">
        <v>43</v>
      </c>
      <c r="P2249" s="6" t="s">
        <v>84</v>
      </c>
      <c r="Q2249" s="6" t="s">
        <v>51</v>
      </c>
      <c r="R2249" s="6" t="s">
        <v>96</v>
      </c>
      <c r="S2249" s="6" t="s">
        <v>97</v>
      </c>
      <c r="T2249" s="41">
        <v>4</v>
      </c>
      <c r="U2249" s="41">
        <v>25245</v>
      </c>
      <c r="V2249" s="41">
        <f t="shared" si="165"/>
        <v>100980</v>
      </c>
      <c r="W2249" s="41">
        <f t="shared" si="166"/>
        <v>113097.60000000001</v>
      </c>
      <c r="X2249" s="6"/>
      <c r="Y2249" s="6">
        <v>2016</v>
      </c>
      <c r="Z2249" s="42"/>
    </row>
    <row r="2250" spans="1:26" ht="51" x14ac:dyDescent="0.2">
      <c r="A2250" s="6" t="s">
        <v>9314</v>
      </c>
      <c r="B2250" s="5" t="s">
        <v>32</v>
      </c>
      <c r="C2250" s="5" t="s">
        <v>9241</v>
      </c>
      <c r="D2250" s="5" t="s">
        <v>4877</v>
      </c>
      <c r="E2250" s="5" t="s">
        <v>9302</v>
      </c>
      <c r="F2250" s="5" t="s">
        <v>9243</v>
      </c>
      <c r="G2250" s="5" t="s">
        <v>9315</v>
      </c>
      <c r="H2250" s="5" t="s">
        <v>9316</v>
      </c>
      <c r="I2250" s="6" t="s">
        <v>47</v>
      </c>
      <c r="J2250" s="6">
        <v>0</v>
      </c>
      <c r="K2250" s="6">
        <v>430000000</v>
      </c>
      <c r="L2250" s="5" t="s">
        <v>40</v>
      </c>
      <c r="M2250" s="6" t="s">
        <v>41</v>
      </c>
      <c r="N2250" s="6" t="s">
        <v>73</v>
      </c>
      <c r="O2250" s="6" t="s">
        <v>43</v>
      </c>
      <c r="P2250" s="6" t="s">
        <v>84</v>
      </c>
      <c r="Q2250" s="6" t="s">
        <v>51</v>
      </c>
      <c r="R2250" s="6" t="s">
        <v>96</v>
      </c>
      <c r="S2250" s="6" t="s">
        <v>97</v>
      </c>
      <c r="T2250" s="41">
        <v>4</v>
      </c>
      <c r="U2250" s="41">
        <v>33480</v>
      </c>
      <c r="V2250" s="41">
        <f t="shared" si="165"/>
        <v>133920</v>
      </c>
      <c r="W2250" s="41">
        <f t="shared" si="166"/>
        <v>149990.40000000002</v>
      </c>
      <c r="X2250" s="6"/>
      <c r="Y2250" s="6">
        <v>2016</v>
      </c>
      <c r="Z2250" s="42"/>
    </row>
    <row r="2251" spans="1:26" ht="51" x14ac:dyDescent="0.2">
      <c r="A2251" s="6" t="s">
        <v>9317</v>
      </c>
      <c r="B2251" s="5" t="s">
        <v>32</v>
      </c>
      <c r="C2251" s="5" t="s">
        <v>9241</v>
      </c>
      <c r="D2251" s="5" t="s">
        <v>4877</v>
      </c>
      <c r="E2251" s="5" t="s">
        <v>9302</v>
      </c>
      <c r="F2251" s="5" t="s">
        <v>9243</v>
      </c>
      <c r="G2251" s="5" t="s">
        <v>9318</v>
      </c>
      <c r="H2251" s="5" t="s">
        <v>9319</v>
      </c>
      <c r="I2251" s="6" t="s">
        <v>47</v>
      </c>
      <c r="J2251" s="6">
        <v>0</v>
      </c>
      <c r="K2251" s="6">
        <v>430000000</v>
      </c>
      <c r="L2251" s="5" t="s">
        <v>40</v>
      </c>
      <c r="M2251" s="6" t="s">
        <v>41</v>
      </c>
      <c r="N2251" s="6" t="s">
        <v>73</v>
      </c>
      <c r="O2251" s="6" t="s">
        <v>43</v>
      </c>
      <c r="P2251" s="6" t="s">
        <v>84</v>
      </c>
      <c r="Q2251" s="6" t="s">
        <v>51</v>
      </c>
      <c r="R2251" s="6" t="s">
        <v>96</v>
      </c>
      <c r="S2251" s="6" t="s">
        <v>97</v>
      </c>
      <c r="T2251" s="41">
        <v>4</v>
      </c>
      <c r="U2251" s="41">
        <v>63247.5</v>
      </c>
      <c r="V2251" s="41">
        <f t="shared" si="165"/>
        <v>252990</v>
      </c>
      <c r="W2251" s="41">
        <f t="shared" si="166"/>
        <v>283348.80000000005</v>
      </c>
      <c r="X2251" s="6"/>
      <c r="Y2251" s="6">
        <v>2016</v>
      </c>
      <c r="Z2251" s="42"/>
    </row>
    <row r="2252" spans="1:26" ht="51" x14ac:dyDescent="0.2">
      <c r="A2252" s="6" t="s">
        <v>9320</v>
      </c>
      <c r="B2252" s="5" t="s">
        <v>32</v>
      </c>
      <c r="C2252" s="5" t="s">
        <v>9241</v>
      </c>
      <c r="D2252" s="5" t="s">
        <v>4877</v>
      </c>
      <c r="E2252" s="5" t="s">
        <v>9302</v>
      </c>
      <c r="F2252" s="5" t="s">
        <v>9243</v>
      </c>
      <c r="G2252" s="5" t="s">
        <v>9321</v>
      </c>
      <c r="H2252" s="5" t="s">
        <v>9322</v>
      </c>
      <c r="I2252" s="6" t="s">
        <v>47</v>
      </c>
      <c r="J2252" s="6">
        <v>0</v>
      </c>
      <c r="K2252" s="6">
        <v>430000000</v>
      </c>
      <c r="L2252" s="5" t="s">
        <v>40</v>
      </c>
      <c r="M2252" s="6" t="s">
        <v>41</v>
      </c>
      <c r="N2252" s="6" t="s">
        <v>73</v>
      </c>
      <c r="O2252" s="6" t="s">
        <v>43</v>
      </c>
      <c r="P2252" s="6" t="s">
        <v>84</v>
      </c>
      <c r="Q2252" s="6" t="s">
        <v>51</v>
      </c>
      <c r="R2252" s="6" t="s">
        <v>96</v>
      </c>
      <c r="S2252" s="6" t="s">
        <v>97</v>
      </c>
      <c r="T2252" s="41">
        <v>4</v>
      </c>
      <c r="U2252" s="41">
        <v>55417.5</v>
      </c>
      <c r="V2252" s="41">
        <f t="shared" si="165"/>
        <v>221670</v>
      </c>
      <c r="W2252" s="41">
        <f t="shared" si="166"/>
        <v>248270.40000000002</v>
      </c>
      <c r="X2252" s="6"/>
      <c r="Y2252" s="6">
        <v>2016</v>
      </c>
      <c r="Z2252" s="42"/>
    </row>
    <row r="2253" spans="1:26" ht="51" x14ac:dyDescent="0.2">
      <c r="A2253" s="6" t="s">
        <v>9323</v>
      </c>
      <c r="B2253" s="5" t="s">
        <v>32</v>
      </c>
      <c r="C2253" s="5" t="s">
        <v>9324</v>
      </c>
      <c r="D2253" s="5" t="s">
        <v>8493</v>
      </c>
      <c r="E2253" s="5" t="s">
        <v>9325</v>
      </c>
      <c r="F2253" s="5" t="s">
        <v>9326</v>
      </c>
      <c r="G2253" s="5" t="s">
        <v>9327</v>
      </c>
      <c r="H2253" s="5" t="s">
        <v>9328</v>
      </c>
      <c r="I2253" s="6" t="s">
        <v>47</v>
      </c>
      <c r="J2253" s="6">
        <v>0</v>
      </c>
      <c r="K2253" s="6">
        <v>430000000</v>
      </c>
      <c r="L2253" s="5" t="s">
        <v>40</v>
      </c>
      <c r="M2253" s="6" t="s">
        <v>41</v>
      </c>
      <c r="N2253" s="6" t="s">
        <v>73</v>
      </c>
      <c r="O2253" s="6" t="s">
        <v>43</v>
      </c>
      <c r="P2253" s="6" t="s">
        <v>84</v>
      </c>
      <c r="Q2253" s="6" t="s">
        <v>51</v>
      </c>
      <c r="R2253" s="6" t="s">
        <v>96</v>
      </c>
      <c r="S2253" s="6" t="s">
        <v>97</v>
      </c>
      <c r="T2253" s="41">
        <v>4</v>
      </c>
      <c r="U2253" s="41">
        <v>873720</v>
      </c>
      <c r="V2253" s="41">
        <f t="shared" si="165"/>
        <v>3494880</v>
      </c>
      <c r="W2253" s="41">
        <f t="shared" si="166"/>
        <v>3914265.6000000006</v>
      </c>
      <c r="X2253" s="6"/>
      <c r="Y2253" s="6">
        <v>2016</v>
      </c>
      <c r="Z2253" s="42"/>
    </row>
    <row r="2254" spans="1:26" ht="51" x14ac:dyDescent="0.2">
      <c r="A2254" s="6" t="s">
        <v>9329</v>
      </c>
      <c r="B2254" s="5" t="s">
        <v>32</v>
      </c>
      <c r="C2254" s="5" t="s">
        <v>9241</v>
      </c>
      <c r="D2254" s="5" t="s">
        <v>4877</v>
      </c>
      <c r="E2254" s="5" t="s">
        <v>9330</v>
      </c>
      <c r="F2254" s="5" t="s">
        <v>9243</v>
      </c>
      <c r="G2254" s="5" t="s">
        <v>9331</v>
      </c>
      <c r="H2254" s="5" t="s">
        <v>9332</v>
      </c>
      <c r="I2254" s="6" t="s">
        <v>47</v>
      </c>
      <c r="J2254" s="6">
        <v>0</v>
      </c>
      <c r="K2254" s="6">
        <v>430000000</v>
      </c>
      <c r="L2254" s="5" t="s">
        <v>40</v>
      </c>
      <c r="M2254" s="6" t="s">
        <v>41</v>
      </c>
      <c r="N2254" s="6" t="s">
        <v>73</v>
      </c>
      <c r="O2254" s="6" t="s">
        <v>43</v>
      </c>
      <c r="P2254" s="6" t="s">
        <v>84</v>
      </c>
      <c r="Q2254" s="6" t="s">
        <v>51</v>
      </c>
      <c r="R2254" s="6" t="s">
        <v>96</v>
      </c>
      <c r="S2254" s="6" t="s">
        <v>97</v>
      </c>
      <c r="T2254" s="41">
        <v>4</v>
      </c>
      <c r="U2254" s="41">
        <v>8248.5</v>
      </c>
      <c r="V2254" s="41">
        <f t="shared" si="165"/>
        <v>32994</v>
      </c>
      <c r="W2254" s="41">
        <f t="shared" si="166"/>
        <v>36953.280000000006</v>
      </c>
      <c r="X2254" s="6"/>
      <c r="Y2254" s="6">
        <v>2016</v>
      </c>
      <c r="Z2254" s="42"/>
    </row>
    <row r="2255" spans="1:26" ht="51" x14ac:dyDescent="0.2">
      <c r="A2255" s="6" t="s">
        <v>9333</v>
      </c>
      <c r="B2255" s="5" t="s">
        <v>32</v>
      </c>
      <c r="C2255" s="5" t="s">
        <v>9241</v>
      </c>
      <c r="D2255" s="5" t="s">
        <v>4877</v>
      </c>
      <c r="E2255" s="5" t="s">
        <v>9330</v>
      </c>
      <c r="F2255" s="5" t="s">
        <v>9243</v>
      </c>
      <c r="G2255" s="5" t="s">
        <v>9334</v>
      </c>
      <c r="H2255" s="5" t="s">
        <v>9335</v>
      </c>
      <c r="I2255" s="6" t="s">
        <v>47</v>
      </c>
      <c r="J2255" s="6">
        <v>0</v>
      </c>
      <c r="K2255" s="6">
        <v>430000000</v>
      </c>
      <c r="L2255" s="5" t="s">
        <v>40</v>
      </c>
      <c r="M2255" s="6" t="s">
        <v>41</v>
      </c>
      <c r="N2255" s="6" t="s">
        <v>73</v>
      </c>
      <c r="O2255" s="6" t="s">
        <v>43</v>
      </c>
      <c r="P2255" s="6" t="s">
        <v>84</v>
      </c>
      <c r="Q2255" s="6" t="s">
        <v>51</v>
      </c>
      <c r="R2255" s="6" t="s">
        <v>96</v>
      </c>
      <c r="S2255" s="6" t="s">
        <v>97</v>
      </c>
      <c r="T2255" s="41">
        <v>4</v>
      </c>
      <c r="U2255" s="41">
        <v>9328.5</v>
      </c>
      <c r="V2255" s="41">
        <f t="shared" si="165"/>
        <v>37314</v>
      </c>
      <c r="W2255" s="41">
        <f t="shared" si="166"/>
        <v>41791.680000000008</v>
      </c>
      <c r="X2255" s="6"/>
      <c r="Y2255" s="6">
        <v>2016</v>
      </c>
      <c r="Z2255" s="42"/>
    </row>
    <row r="2256" spans="1:26" ht="51" x14ac:dyDescent="0.2">
      <c r="A2256" s="6" t="s">
        <v>9336</v>
      </c>
      <c r="B2256" s="5" t="s">
        <v>32</v>
      </c>
      <c r="C2256" s="5" t="s">
        <v>9241</v>
      </c>
      <c r="D2256" s="5" t="s">
        <v>4877</v>
      </c>
      <c r="E2256" s="5" t="s">
        <v>9330</v>
      </c>
      <c r="F2256" s="5" t="s">
        <v>9243</v>
      </c>
      <c r="G2256" s="5" t="s">
        <v>9337</v>
      </c>
      <c r="H2256" s="5" t="s">
        <v>9338</v>
      </c>
      <c r="I2256" s="6" t="s">
        <v>47</v>
      </c>
      <c r="J2256" s="6">
        <v>0</v>
      </c>
      <c r="K2256" s="6">
        <v>430000000</v>
      </c>
      <c r="L2256" s="5" t="s">
        <v>40</v>
      </c>
      <c r="M2256" s="6" t="s">
        <v>41</v>
      </c>
      <c r="N2256" s="6" t="s">
        <v>73</v>
      </c>
      <c r="O2256" s="6" t="s">
        <v>43</v>
      </c>
      <c r="P2256" s="6" t="s">
        <v>84</v>
      </c>
      <c r="Q2256" s="6" t="s">
        <v>51</v>
      </c>
      <c r="R2256" s="6" t="s">
        <v>96</v>
      </c>
      <c r="S2256" s="6" t="s">
        <v>97</v>
      </c>
      <c r="T2256" s="41">
        <v>4</v>
      </c>
      <c r="U2256" s="41">
        <v>9328.5</v>
      </c>
      <c r="V2256" s="41">
        <f t="shared" si="165"/>
        <v>37314</v>
      </c>
      <c r="W2256" s="41">
        <f t="shared" si="166"/>
        <v>41791.680000000008</v>
      </c>
      <c r="X2256" s="6"/>
      <c r="Y2256" s="6">
        <v>2016</v>
      </c>
      <c r="Z2256" s="42"/>
    </row>
    <row r="2257" spans="1:26" ht="51" x14ac:dyDescent="0.2">
      <c r="A2257" s="6" t="s">
        <v>9339</v>
      </c>
      <c r="B2257" s="5" t="s">
        <v>32</v>
      </c>
      <c r="C2257" s="5" t="s">
        <v>9241</v>
      </c>
      <c r="D2257" s="5" t="s">
        <v>4877</v>
      </c>
      <c r="E2257" s="5" t="s">
        <v>9330</v>
      </c>
      <c r="F2257" s="5" t="s">
        <v>9243</v>
      </c>
      <c r="G2257" s="5" t="s">
        <v>9340</v>
      </c>
      <c r="H2257" s="5" t="s">
        <v>9341</v>
      </c>
      <c r="I2257" s="6" t="s">
        <v>47</v>
      </c>
      <c r="J2257" s="6">
        <v>0</v>
      </c>
      <c r="K2257" s="6">
        <v>430000000</v>
      </c>
      <c r="L2257" s="5" t="s">
        <v>40</v>
      </c>
      <c r="M2257" s="6" t="s">
        <v>41</v>
      </c>
      <c r="N2257" s="6" t="s">
        <v>73</v>
      </c>
      <c r="O2257" s="6" t="s">
        <v>43</v>
      </c>
      <c r="P2257" s="6" t="s">
        <v>84</v>
      </c>
      <c r="Q2257" s="6" t="s">
        <v>51</v>
      </c>
      <c r="R2257" s="6" t="s">
        <v>96</v>
      </c>
      <c r="S2257" s="6" t="s">
        <v>97</v>
      </c>
      <c r="T2257" s="41">
        <v>4</v>
      </c>
      <c r="U2257" s="41">
        <v>12622.5</v>
      </c>
      <c r="V2257" s="41">
        <f t="shared" si="165"/>
        <v>50490</v>
      </c>
      <c r="W2257" s="41">
        <f t="shared" si="166"/>
        <v>56548.800000000003</v>
      </c>
      <c r="X2257" s="6"/>
      <c r="Y2257" s="6">
        <v>2016</v>
      </c>
      <c r="Z2257" s="42"/>
    </row>
    <row r="2258" spans="1:26" ht="51" x14ac:dyDescent="0.2">
      <c r="A2258" s="6" t="s">
        <v>9342</v>
      </c>
      <c r="B2258" s="5" t="s">
        <v>32</v>
      </c>
      <c r="C2258" s="5" t="s">
        <v>9241</v>
      </c>
      <c r="D2258" s="5" t="s">
        <v>4877</v>
      </c>
      <c r="E2258" s="5" t="s">
        <v>9330</v>
      </c>
      <c r="F2258" s="5" t="s">
        <v>9243</v>
      </c>
      <c r="G2258" s="5" t="s">
        <v>9343</v>
      </c>
      <c r="H2258" s="5" t="s">
        <v>9344</v>
      </c>
      <c r="I2258" s="6" t="s">
        <v>47</v>
      </c>
      <c r="J2258" s="6">
        <v>0</v>
      </c>
      <c r="K2258" s="6">
        <v>430000000</v>
      </c>
      <c r="L2258" s="5" t="s">
        <v>40</v>
      </c>
      <c r="M2258" s="6" t="s">
        <v>41</v>
      </c>
      <c r="N2258" s="6" t="s">
        <v>73</v>
      </c>
      <c r="O2258" s="6" t="s">
        <v>43</v>
      </c>
      <c r="P2258" s="6" t="s">
        <v>84</v>
      </c>
      <c r="Q2258" s="6" t="s">
        <v>51</v>
      </c>
      <c r="R2258" s="6" t="s">
        <v>96</v>
      </c>
      <c r="S2258" s="6" t="s">
        <v>97</v>
      </c>
      <c r="T2258" s="41">
        <v>4</v>
      </c>
      <c r="U2258" s="41">
        <v>14850</v>
      </c>
      <c r="V2258" s="41">
        <f t="shared" si="165"/>
        <v>59400</v>
      </c>
      <c r="W2258" s="41">
        <f t="shared" si="166"/>
        <v>66528</v>
      </c>
      <c r="X2258" s="6"/>
      <c r="Y2258" s="6">
        <v>2016</v>
      </c>
      <c r="Z2258" s="42"/>
    </row>
    <row r="2259" spans="1:26" ht="51" x14ac:dyDescent="0.2">
      <c r="A2259" s="6" t="s">
        <v>9345</v>
      </c>
      <c r="B2259" s="5" t="s">
        <v>32</v>
      </c>
      <c r="C2259" s="5" t="s">
        <v>9241</v>
      </c>
      <c r="D2259" s="5" t="s">
        <v>4877</v>
      </c>
      <c r="E2259" s="5" t="s">
        <v>9330</v>
      </c>
      <c r="F2259" s="5" t="s">
        <v>9243</v>
      </c>
      <c r="G2259" s="5" t="s">
        <v>9346</v>
      </c>
      <c r="H2259" s="5" t="s">
        <v>9347</v>
      </c>
      <c r="I2259" s="6" t="s">
        <v>47</v>
      </c>
      <c r="J2259" s="6">
        <v>0</v>
      </c>
      <c r="K2259" s="6">
        <v>430000000</v>
      </c>
      <c r="L2259" s="5" t="s">
        <v>40</v>
      </c>
      <c r="M2259" s="6" t="s">
        <v>41</v>
      </c>
      <c r="N2259" s="6" t="s">
        <v>73</v>
      </c>
      <c r="O2259" s="6" t="s">
        <v>43</v>
      </c>
      <c r="P2259" s="6" t="s">
        <v>84</v>
      </c>
      <c r="Q2259" s="6" t="s">
        <v>51</v>
      </c>
      <c r="R2259" s="6" t="s">
        <v>96</v>
      </c>
      <c r="S2259" s="6" t="s">
        <v>97</v>
      </c>
      <c r="T2259" s="41">
        <v>4</v>
      </c>
      <c r="U2259" s="41">
        <v>17550</v>
      </c>
      <c r="V2259" s="41">
        <f t="shared" si="165"/>
        <v>70200</v>
      </c>
      <c r="W2259" s="41">
        <f t="shared" si="166"/>
        <v>78624.000000000015</v>
      </c>
      <c r="X2259" s="6"/>
      <c r="Y2259" s="6">
        <v>2016</v>
      </c>
      <c r="Z2259" s="42"/>
    </row>
    <row r="2260" spans="1:26" ht="51" x14ac:dyDescent="0.2">
      <c r="A2260" s="6" t="s">
        <v>9348</v>
      </c>
      <c r="B2260" s="5" t="s">
        <v>32</v>
      </c>
      <c r="C2260" s="5" t="s">
        <v>9241</v>
      </c>
      <c r="D2260" s="5" t="s">
        <v>4877</v>
      </c>
      <c r="E2260" s="5" t="s">
        <v>9330</v>
      </c>
      <c r="F2260" s="5" t="s">
        <v>9243</v>
      </c>
      <c r="G2260" s="5" t="s">
        <v>9349</v>
      </c>
      <c r="H2260" s="5" t="s">
        <v>9350</v>
      </c>
      <c r="I2260" s="6" t="s">
        <v>47</v>
      </c>
      <c r="J2260" s="6">
        <v>0</v>
      </c>
      <c r="K2260" s="6">
        <v>430000000</v>
      </c>
      <c r="L2260" s="5" t="s">
        <v>40</v>
      </c>
      <c r="M2260" s="6" t="s">
        <v>41</v>
      </c>
      <c r="N2260" s="6" t="s">
        <v>73</v>
      </c>
      <c r="O2260" s="6" t="s">
        <v>43</v>
      </c>
      <c r="P2260" s="6" t="s">
        <v>84</v>
      </c>
      <c r="Q2260" s="6" t="s">
        <v>51</v>
      </c>
      <c r="R2260" s="6" t="s">
        <v>96</v>
      </c>
      <c r="S2260" s="6" t="s">
        <v>97</v>
      </c>
      <c r="T2260" s="41">
        <v>4</v>
      </c>
      <c r="U2260" s="41">
        <v>19237.5</v>
      </c>
      <c r="V2260" s="41">
        <f t="shared" si="165"/>
        <v>76950</v>
      </c>
      <c r="W2260" s="41">
        <f t="shared" si="166"/>
        <v>86184.000000000015</v>
      </c>
      <c r="X2260" s="6"/>
      <c r="Y2260" s="6">
        <v>2016</v>
      </c>
      <c r="Z2260" s="42"/>
    </row>
    <row r="2261" spans="1:26" ht="51" x14ac:dyDescent="0.2">
      <c r="A2261" s="6" t="s">
        <v>9351</v>
      </c>
      <c r="B2261" s="5" t="s">
        <v>32</v>
      </c>
      <c r="C2261" s="5" t="s">
        <v>9241</v>
      </c>
      <c r="D2261" s="5" t="s">
        <v>4877</v>
      </c>
      <c r="E2261" s="5" t="s">
        <v>9330</v>
      </c>
      <c r="F2261" s="5" t="s">
        <v>9243</v>
      </c>
      <c r="G2261" s="5" t="s">
        <v>9352</v>
      </c>
      <c r="H2261" s="5" t="s">
        <v>9353</v>
      </c>
      <c r="I2261" s="6" t="s">
        <v>47</v>
      </c>
      <c r="J2261" s="6">
        <v>0</v>
      </c>
      <c r="K2261" s="6">
        <v>430000000</v>
      </c>
      <c r="L2261" s="5" t="s">
        <v>40</v>
      </c>
      <c r="M2261" s="6" t="s">
        <v>41</v>
      </c>
      <c r="N2261" s="6" t="s">
        <v>73</v>
      </c>
      <c r="O2261" s="6" t="s">
        <v>43</v>
      </c>
      <c r="P2261" s="6" t="s">
        <v>84</v>
      </c>
      <c r="Q2261" s="6" t="s">
        <v>51</v>
      </c>
      <c r="R2261" s="6" t="s">
        <v>96</v>
      </c>
      <c r="S2261" s="6" t="s">
        <v>97</v>
      </c>
      <c r="T2261" s="41">
        <v>4</v>
      </c>
      <c r="U2261" s="41">
        <v>22504.5</v>
      </c>
      <c r="V2261" s="41">
        <f t="shared" si="165"/>
        <v>90018</v>
      </c>
      <c r="W2261" s="41">
        <f t="shared" si="166"/>
        <v>100820.16</v>
      </c>
      <c r="X2261" s="6"/>
      <c r="Y2261" s="6">
        <v>2016</v>
      </c>
      <c r="Z2261" s="42"/>
    </row>
    <row r="2262" spans="1:26" ht="51" x14ac:dyDescent="0.2">
      <c r="A2262" s="6" t="s">
        <v>9354</v>
      </c>
      <c r="B2262" s="5" t="s">
        <v>32</v>
      </c>
      <c r="C2262" s="5" t="s">
        <v>9241</v>
      </c>
      <c r="D2262" s="5" t="s">
        <v>4877</v>
      </c>
      <c r="E2262" s="5" t="s">
        <v>9330</v>
      </c>
      <c r="F2262" s="5" t="s">
        <v>9243</v>
      </c>
      <c r="G2262" s="5" t="s">
        <v>9355</v>
      </c>
      <c r="H2262" s="5" t="s">
        <v>9356</v>
      </c>
      <c r="I2262" s="6" t="s">
        <v>47</v>
      </c>
      <c r="J2262" s="6">
        <v>0</v>
      </c>
      <c r="K2262" s="6">
        <v>430000000</v>
      </c>
      <c r="L2262" s="5" t="s">
        <v>40</v>
      </c>
      <c r="M2262" s="6" t="s">
        <v>41</v>
      </c>
      <c r="N2262" s="6" t="s">
        <v>73</v>
      </c>
      <c r="O2262" s="6" t="s">
        <v>43</v>
      </c>
      <c r="P2262" s="6" t="s">
        <v>84</v>
      </c>
      <c r="Q2262" s="6" t="s">
        <v>51</v>
      </c>
      <c r="R2262" s="6" t="s">
        <v>96</v>
      </c>
      <c r="S2262" s="6" t="s">
        <v>97</v>
      </c>
      <c r="T2262" s="41">
        <v>4</v>
      </c>
      <c r="U2262" s="41">
        <v>26325</v>
      </c>
      <c r="V2262" s="41">
        <f t="shared" si="165"/>
        <v>105300</v>
      </c>
      <c r="W2262" s="41">
        <f t="shared" si="166"/>
        <v>117936.00000000001</v>
      </c>
      <c r="X2262" s="6"/>
      <c r="Y2262" s="6">
        <v>2016</v>
      </c>
      <c r="Z2262" s="42"/>
    </row>
    <row r="2263" spans="1:26" ht="51" x14ac:dyDescent="0.2">
      <c r="A2263" s="6" t="s">
        <v>9357</v>
      </c>
      <c r="B2263" s="5" t="s">
        <v>32</v>
      </c>
      <c r="C2263" s="5" t="s">
        <v>9358</v>
      </c>
      <c r="D2263" s="5" t="s">
        <v>2036</v>
      </c>
      <c r="E2263" s="5" t="s">
        <v>9359</v>
      </c>
      <c r="F2263" s="5" t="s">
        <v>9360</v>
      </c>
      <c r="G2263" s="5" t="s">
        <v>9361</v>
      </c>
      <c r="H2263" s="5" t="s">
        <v>9362</v>
      </c>
      <c r="I2263" s="6" t="s">
        <v>39</v>
      </c>
      <c r="J2263" s="6">
        <v>0</v>
      </c>
      <c r="K2263" s="6">
        <v>430000000</v>
      </c>
      <c r="L2263" s="5" t="s">
        <v>40</v>
      </c>
      <c r="M2263" s="6" t="s">
        <v>41</v>
      </c>
      <c r="N2263" s="6" t="s">
        <v>73</v>
      </c>
      <c r="O2263" s="6" t="s">
        <v>43</v>
      </c>
      <c r="P2263" s="6" t="s">
        <v>84</v>
      </c>
      <c r="Q2263" s="6" t="s">
        <v>51</v>
      </c>
      <c r="R2263" s="6" t="s">
        <v>96</v>
      </c>
      <c r="S2263" s="6" t="s">
        <v>97</v>
      </c>
      <c r="T2263" s="41">
        <v>5000</v>
      </c>
      <c r="U2263" s="41">
        <v>45</v>
      </c>
      <c r="V2263" s="41">
        <f t="shared" si="165"/>
        <v>225000</v>
      </c>
      <c r="W2263" s="41">
        <f t="shared" si="166"/>
        <v>252000.00000000003</v>
      </c>
      <c r="X2263" s="6"/>
      <c r="Y2263" s="6">
        <v>2016</v>
      </c>
      <c r="Z2263" s="42"/>
    </row>
    <row r="2264" spans="1:26" ht="51" x14ac:dyDescent="0.2">
      <c r="A2264" s="6" t="s">
        <v>9363</v>
      </c>
      <c r="B2264" s="5" t="s">
        <v>32</v>
      </c>
      <c r="C2264" s="5" t="s">
        <v>9364</v>
      </c>
      <c r="D2264" s="5" t="s">
        <v>1660</v>
      </c>
      <c r="E2264" s="5" t="s">
        <v>1661</v>
      </c>
      <c r="F2264" s="5" t="s">
        <v>9365</v>
      </c>
      <c r="G2264" s="5" t="s">
        <v>9366</v>
      </c>
      <c r="H2264" s="5" t="s">
        <v>9367</v>
      </c>
      <c r="I2264" s="6" t="s">
        <v>60</v>
      </c>
      <c r="J2264" s="6">
        <v>0</v>
      </c>
      <c r="K2264" s="6">
        <v>430000000</v>
      </c>
      <c r="L2264" s="5" t="s">
        <v>40</v>
      </c>
      <c r="M2264" s="6" t="s">
        <v>94</v>
      </c>
      <c r="N2264" s="6" t="s">
        <v>73</v>
      </c>
      <c r="O2264" s="6" t="s">
        <v>43</v>
      </c>
      <c r="P2264" s="6" t="s">
        <v>84</v>
      </c>
      <c r="Q2264" s="6" t="s">
        <v>51</v>
      </c>
      <c r="R2264" s="6" t="s">
        <v>96</v>
      </c>
      <c r="S2264" s="6" t="s">
        <v>97</v>
      </c>
      <c r="T2264" s="41">
        <v>20</v>
      </c>
      <c r="U2264" s="41">
        <v>3712.5</v>
      </c>
      <c r="V2264" s="41">
        <f t="shared" si="165"/>
        <v>74250</v>
      </c>
      <c r="W2264" s="41">
        <f t="shared" si="166"/>
        <v>83160.000000000015</v>
      </c>
      <c r="X2264" s="6"/>
      <c r="Y2264" s="6">
        <v>2016</v>
      </c>
      <c r="Z2264" s="42"/>
    </row>
    <row r="2265" spans="1:26" ht="51" x14ac:dyDescent="0.2">
      <c r="A2265" s="6" t="s">
        <v>9368</v>
      </c>
      <c r="B2265" s="5" t="s">
        <v>32</v>
      </c>
      <c r="C2265" s="5" t="s">
        <v>9369</v>
      </c>
      <c r="D2265" s="5" t="s">
        <v>1660</v>
      </c>
      <c r="E2265" s="5" t="s">
        <v>1661</v>
      </c>
      <c r="F2265" s="5" t="s">
        <v>9370</v>
      </c>
      <c r="G2265" s="5" t="s">
        <v>9371</v>
      </c>
      <c r="H2265" s="5" t="s">
        <v>9372</v>
      </c>
      <c r="I2265" s="6" t="s">
        <v>60</v>
      </c>
      <c r="J2265" s="6">
        <v>0</v>
      </c>
      <c r="K2265" s="6">
        <v>430000000</v>
      </c>
      <c r="L2265" s="5" t="s">
        <v>40</v>
      </c>
      <c r="M2265" s="6" t="s">
        <v>94</v>
      </c>
      <c r="N2265" s="6" t="s">
        <v>73</v>
      </c>
      <c r="O2265" s="6" t="s">
        <v>43</v>
      </c>
      <c r="P2265" s="6" t="s">
        <v>84</v>
      </c>
      <c r="Q2265" s="6" t="s">
        <v>51</v>
      </c>
      <c r="R2265" s="6" t="s">
        <v>96</v>
      </c>
      <c r="S2265" s="6" t="s">
        <v>97</v>
      </c>
      <c r="T2265" s="41">
        <v>20</v>
      </c>
      <c r="U2265" s="41">
        <v>3847.5</v>
      </c>
      <c r="V2265" s="41">
        <f t="shared" si="165"/>
        <v>76950</v>
      </c>
      <c r="W2265" s="41">
        <f t="shared" si="166"/>
        <v>86184.000000000015</v>
      </c>
      <c r="X2265" s="6"/>
      <c r="Y2265" s="6">
        <v>2016</v>
      </c>
      <c r="Z2265" s="42"/>
    </row>
    <row r="2266" spans="1:26" ht="51" x14ac:dyDescent="0.2">
      <c r="A2266" s="6" t="s">
        <v>9373</v>
      </c>
      <c r="B2266" s="5" t="s">
        <v>32</v>
      </c>
      <c r="C2266" s="5" t="s">
        <v>9374</v>
      </c>
      <c r="D2266" s="5" t="s">
        <v>1660</v>
      </c>
      <c r="E2266" s="5" t="s">
        <v>1661</v>
      </c>
      <c r="F2266" s="5" t="s">
        <v>9375</v>
      </c>
      <c r="G2266" s="5" t="s">
        <v>9376</v>
      </c>
      <c r="H2266" s="5" t="s">
        <v>9377</v>
      </c>
      <c r="I2266" s="6" t="s">
        <v>60</v>
      </c>
      <c r="J2266" s="6">
        <v>0</v>
      </c>
      <c r="K2266" s="6">
        <v>430000000</v>
      </c>
      <c r="L2266" s="5" t="s">
        <v>40</v>
      </c>
      <c r="M2266" s="6" t="s">
        <v>94</v>
      </c>
      <c r="N2266" s="6" t="s">
        <v>73</v>
      </c>
      <c r="O2266" s="6" t="s">
        <v>43</v>
      </c>
      <c r="P2266" s="6" t="s">
        <v>84</v>
      </c>
      <c r="Q2266" s="6" t="s">
        <v>51</v>
      </c>
      <c r="R2266" s="6" t="s">
        <v>96</v>
      </c>
      <c r="S2266" s="6" t="s">
        <v>97</v>
      </c>
      <c r="T2266" s="41">
        <v>20</v>
      </c>
      <c r="U2266" s="41">
        <v>3982.5</v>
      </c>
      <c r="V2266" s="41">
        <f t="shared" si="165"/>
        <v>79650</v>
      </c>
      <c r="W2266" s="41">
        <f t="shared" si="166"/>
        <v>89208.000000000015</v>
      </c>
      <c r="X2266" s="6"/>
      <c r="Y2266" s="6">
        <v>2016</v>
      </c>
      <c r="Z2266" s="42"/>
    </row>
    <row r="2267" spans="1:26" ht="51" x14ac:dyDescent="0.2">
      <c r="A2267" s="6" t="s">
        <v>9378</v>
      </c>
      <c r="B2267" s="5" t="s">
        <v>32</v>
      </c>
      <c r="C2267" s="5" t="s">
        <v>9379</v>
      </c>
      <c r="D2267" s="5" t="s">
        <v>9380</v>
      </c>
      <c r="E2267" s="5" t="s">
        <v>9381</v>
      </c>
      <c r="F2267" s="5" t="s">
        <v>9382</v>
      </c>
      <c r="G2267" s="5" t="s">
        <v>9383</v>
      </c>
      <c r="H2267" s="5" t="s">
        <v>9384</v>
      </c>
      <c r="I2267" s="6" t="s">
        <v>47</v>
      </c>
      <c r="J2267" s="6">
        <v>0</v>
      </c>
      <c r="K2267" s="6">
        <v>430000000</v>
      </c>
      <c r="L2267" s="5" t="s">
        <v>40</v>
      </c>
      <c r="M2267" s="6" t="s">
        <v>41</v>
      </c>
      <c r="N2267" s="6" t="s">
        <v>73</v>
      </c>
      <c r="O2267" s="6" t="s">
        <v>43</v>
      </c>
      <c r="P2267" s="6" t="s">
        <v>84</v>
      </c>
      <c r="Q2267" s="6" t="s">
        <v>51</v>
      </c>
      <c r="R2267" s="6" t="s">
        <v>96</v>
      </c>
      <c r="S2267" s="6" t="s">
        <v>97</v>
      </c>
      <c r="T2267" s="41">
        <v>50</v>
      </c>
      <c r="U2267" s="41">
        <v>135</v>
      </c>
      <c r="V2267" s="41"/>
      <c r="W2267" s="41"/>
      <c r="X2267" s="6"/>
      <c r="Y2267" s="6">
        <v>2016</v>
      </c>
      <c r="Z2267" s="6"/>
    </row>
    <row r="2268" spans="1:26" ht="51" x14ac:dyDescent="0.2">
      <c r="A2268" s="6" t="s">
        <v>9385</v>
      </c>
      <c r="B2268" s="5" t="s">
        <v>32</v>
      </c>
      <c r="C2268" s="5" t="s">
        <v>9379</v>
      </c>
      <c r="D2268" s="5" t="s">
        <v>9380</v>
      </c>
      <c r="E2268" s="5" t="s">
        <v>9381</v>
      </c>
      <c r="F2268" s="5" t="s">
        <v>9382</v>
      </c>
      <c r="G2268" s="5" t="s">
        <v>9383</v>
      </c>
      <c r="H2268" s="5" t="s">
        <v>9384</v>
      </c>
      <c r="I2268" s="6" t="s">
        <v>47</v>
      </c>
      <c r="J2268" s="6">
        <v>0</v>
      </c>
      <c r="K2268" s="6">
        <v>430000000</v>
      </c>
      <c r="L2268" s="5" t="s">
        <v>40</v>
      </c>
      <c r="M2268" s="6" t="s">
        <v>685</v>
      </c>
      <c r="N2268" s="6" t="s">
        <v>73</v>
      </c>
      <c r="O2268" s="6" t="s">
        <v>43</v>
      </c>
      <c r="P2268" s="6" t="s">
        <v>84</v>
      </c>
      <c r="Q2268" s="6" t="s">
        <v>51</v>
      </c>
      <c r="R2268" s="6" t="s">
        <v>96</v>
      </c>
      <c r="S2268" s="6" t="s">
        <v>97</v>
      </c>
      <c r="T2268" s="41">
        <v>50</v>
      </c>
      <c r="U2268" s="41">
        <v>135</v>
      </c>
      <c r="V2268" s="41">
        <f>T2268*U2268</f>
        <v>6750</v>
      </c>
      <c r="W2268" s="41">
        <f>V2268*1.12</f>
        <v>7560.0000000000009</v>
      </c>
      <c r="X2268" s="6"/>
      <c r="Y2268" s="6">
        <v>2016</v>
      </c>
      <c r="Z2268" s="6" t="s">
        <v>686</v>
      </c>
    </row>
    <row r="2269" spans="1:26" ht="51" x14ac:dyDescent="0.2">
      <c r="A2269" s="6" t="s">
        <v>9386</v>
      </c>
      <c r="B2269" s="5" t="s">
        <v>32</v>
      </c>
      <c r="C2269" s="5" t="s">
        <v>9387</v>
      </c>
      <c r="D2269" s="5" t="s">
        <v>9388</v>
      </c>
      <c r="E2269" s="5" t="s">
        <v>9389</v>
      </c>
      <c r="F2269" s="5" t="s">
        <v>9390</v>
      </c>
      <c r="G2269" s="5" t="s">
        <v>9391</v>
      </c>
      <c r="H2269" s="5" t="s">
        <v>9392</v>
      </c>
      <c r="I2269" s="6" t="s">
        <v>60</v>
      </c>
      <c r="J2269" s="6">
        <v>0</v>
      </c>
      <c r="K2269" s="6">
        <v>430000000</v>
      </c>
      <c r="L2269" s="5" t="s">
        <v>40</v>
      </c>
      <c r="M2269" s="6" t="s">
        <v>41</v>
      </c>
      <c r="N2269" s="6" t="s">
        <v>73</v>
      </c>
      <c r="O2269" s="6" t="s">
        <v>43</v>
      </c>
      <c r="P2269" s="6" t="s">
        <v>84</v>
      </c>
      <c r="Q2269" s="6" t="s">
        <v>51</v>
      </c>
      <c r="R2269" s="6" t="s">
        <v>96</v>
      </c>
      <c r="S2269" s="6" t="s">
        <v>97</v>
      </c>
      <c r="T2269" s="41">
        <v>2</v>
      </c>
      <c r="U2269" s="41">
        <v>20250</v>
      </c>
      <c r="V2269" s="41">
        <f>T2269*U2269</f>
        <v>40500</v>
      </c>
      <c r="W2269" s="41">
        <f>V2269*1.12</f>
        <v>45360.000000000007</v>
      </c>
      <c r="X2269" s="6"/>
      <c r="Y2269" s="6">
        <v>2016</v>
      </c>
      <c r="Z2269" s="42"/>
    </row>
    <row r="2270" spans="1:26" ht="51" x14ac:dyDescent="0.2">
      <c r="A2270" s="6" t="s">
        <v>9393</v>
      </c>
      <c r="B2270" s="5" t="s">
        <v>32</v>
      </c>
      <c r="C2270" s="5" t="s">
        <v>9394</v>
      </c>
      <c r="D2270" s="5" t="s">
        <v>1055</v>
      </c>
      <c r="E2270" s="5" t="s">
        <v>9395</v>
      </c>
      <c r="F2270" s="5" t="s">
        <v>9396</v>
      </c>
      <c r="G2270" s="5" t="s">
        <v>9391</v>
      </c>
      <c r="H2270" s="5" t="s">
        <v>9397</v>
      </c>
      <c r="I2270" s="6" t="s">
        <v>60</v>
      </c>
      <c r="J2270" s="6">
        <v>0</v>
      </c>
      <c r="K2270" s="6">
        <v>430000000</v>
      </c>
      <c r="L2270" s="5" t="s">
        <v>40</v>
      </c>
      <c r="M2270" s="6" t="s">
        <v>41</v>
      </c>
      <c r="N2270" s="6" t="s">
        <v>73</v>
      </c>
      <c r="O2270" s="6" t="s">
        <v>43</v>
      </c>
      <c r="P2270" s="6" t="s">
        <v>84</v>
      </c>
      <c r="Q2270" s="6" t="s">
        <v>51</v>
      </c>
      <c r="R2270" s="6" t="s">
        <v>96</v>
      </c>
      <c r="S2270" s="6" t="s">
        <v>97</v>
      </c>
      <c r="T2270" s="41">
        <v>2</v>
      </c>
      <c r="U2270" s="41">
        <v>20250</v>
      </c>
      <c r="V2270" s="41">
        <f>T2270*U2270</f>
        <v>40500</v>
      </c>
      <c r="W2270" s="41">
        <f>V2270*1.12</f>
        <v>45360.000000000007</v>
      </c>
      <c r="X2270" s="6"/>
      <c r="Y2270" s="6">
        <v>2016</v>
      </c>
      <c r="Z2270" s="42"/>
    </row>
    <row r="2271" spans="1:26" ht="51" x14ac:dyDescent="0.2">
      <c r="A2271" s="6" t="s">
        <v>9398</v>
      </c>
      <c r="B2271" s="5" t="s">
        <v>32</v>
      </c>
      <c r="C2271" s="5" t="s">
        <v>9387</v>
      </c>
      <c r="D2271" s="5" t="s">
        <v>9388</v>
      </c>
      <c r="E2271" s="5" t="s">
        <v>9399</v>
      </c>
      <c r="F2271" s="5" t="s">
        <v>9390</v>
      </c>
      <c r="G2271" s="5" t="s">
        <v>9391</v>
      </c>
      <c r="H2271" s="5" t="s">
        <v>9400</v>
      </c>
      <c r="I2271" s="6" t="s">
        <v>60</v>
      </c>
      <c r="J2271" s="6">
        <v>0</v>
      </c>
      <c r="K2271" s="6">
        <v>430000000</v>
      </c>
      <c r="L2271" s="5" t="s">
        <v>40</v>
      </c>
      <c r="M2271" s="6" t="s">
        <v>41</v>
      </c>
      <c r="N2271" s="6" t="s">
        <v>73</v>
      </c>
      <c r="O2271" s="6" t="s">
        <v>43</v>
      </c>
      <c r="P2271" s="6" t="s">
        <v>84</v>
      </c>
      <c r="Q2271" s="6" t="s">
        <v>51</v>
      </c>
      <c r="R2271" s="6" t="s">
        <v>96</v>
      </c>
      <c r="S2271" s="6" t="s">
        <v>97</v>
      </c>
      <c r="T2271" s="41">
        <v>2</v>
      </c>
      <c r="U2271" s="41">
        <v>20250</v>
      </c>
      <c r="V2271" s="41">
        <f>T2271*U2271</f>
        <v>40500</v>
      </c>
      <c r="W2271" s="41">
        <f>V2271*1.12</f>
        <v>45360.000000000007</v>
      </c>
      <c r="X2271" s="6"/>
      <c r="Y2271" s="6">
        <v>2016</v>
      </c>
      <c r="Z2271" s="42"/>
    </row>
    <row r="2272" spans="1:26" ht="51" x14ac:dyDescent="0.2">
      <c r="A2272" s="6" t="s">
        <v>9401</v>
      </c>
      <c r="B2272" s="5" t="s">
        <v>32</v>
      </c>
      <c r="C2272" s="5" t="s">
        <v>9402</v>
      </c>
      <c r="D2272" s="5" t="s">
        <v>1055</v>
      </c>
      <c r="E2272" s="5" t="s">
        <v>9403</v>
      </c>
      <c r="F2272" s="5" t="s">
        <v>9404</v>
      </c>
      <c r="G2272" s="5" t="s">
        <v>9391</v>
      </c>
      <c r="H2272" s="5" t="s">
        <v>9405</v>
      </c>
      <c r="I2272" s="6" t="s">
        <v>60</v>
      </c>
      <c r="J2272" s="6">
        <v>0</v>
      </c>
      <c r="K2272" s="6">
        <v>430000000</v>
      </c>
      <c r="L2272" s="5" t="s">
        <v>40</v>
      </c>
      <c r="M2272" s="6" t="s">
        <v>41</v>
      </c>
      <c r="N2272" s="6" t="s">
        <v>73</v>
      </c>
      <c r="O2272" s="6" t="s">
        <v>43</v>
      </c>
      <c r="P2272" s="6" t="s">
        <v>84</v>
      </c>
      <c r="Q2272" s="6" t="s">
        <v>51</v>
      </c>
      <c r="R2272" s="6" t="s">
        <v>96</v>
      </c>
      <c r="S2272" s="6" t="s">
        <v>97</v>
      </c>
      <c r="T2272" s="41">
        <v>2</v>
      </c>
      <c r="U2272" s="41">
        <v>20250</v>
      </c>
      <c r="V2272" s="41">
        <f>T2272*U2272</f>
        <v>40500</v>
      </c>
      <c r="W2272" s="41">
        <f>V2272*1.12</f>
        <v>45360.000000000007</v>
      </c>
      <c r="X2272" s="6"/>
      <c r="Y2272" s="6">
        <v>2016</v>
      </c>
      <c r="Z2272" s="42"/>
    </row>
    <row r="2273" spans="1:26" ht="51" x14ac:dyDescent="0.2">
      <c r="A2273" s="6" t="s">
        <v>9406</v>
      </c>
      <c r="B2273" s="5" t="s">
        <v>32</v>
      </c>
      <c r="C2273" s="5" t="s">
        <v>5722</v>
      </c>
      <c r="D2273" s="5" t="s">
        <v>5723</v>
      </c>
      <c r="E2273" s="5" t="s">
        <v>9407</v>
      </c>
      <c r="F2273" s="5" t="s">
        <v>5725</v>
      </c>
      <c r="G2273" s="5" t="s">
        <v>9408</v>
      </c>
      <c r="H2273" s="5" t="s">
        <v>9409</v>
      </c>
      <c r="I2273" s="6" t="s">
        <v>47</v>
      </c>
      <c r="J2273" s="6">
        <v>0</v>
      </c>
      <c r="K2273" s="6">
        <v>430000000</v>
      </c>
      <c r="L2273" s="5" t="s">
        <v>40</v>
      </c>
      <c r="M2273" s="6" t="s">
        <v>41</v>
      </c>
      <c r="N2273" s="6" t="s">
        <v>73</v>
      </c>
      <c r="O2273" s="6" t="s">
        <v>43</v>
      </c>
      <c r="P2273" s="6" t="s">
        <v>84</v>
      </c>
      <c r="Q2273" s="6" t="s">
        <v>51</v>
      </c>
      <c r="R2273" s="6" t="s">
        <v>96</v>
      </c>
      <c r="S2273" s="6" t="s">
        <v>97</v>
      </c>
      <c r="T2273" s="41">
        <v>4</v>
      </c>
      <c r="U2273" s="41">
        <v>33750</v>
      </c>
      <c r="V2273" s="41"/>
      <c r="W2273" s="41"/>
      <c r="X2273" s="6"/>
      <c r="Y2273" s="6">
        <v>2016</v>
      </c>
      <c r="Z2273" s="6"/>
    </row>
    <row r="2274" spans="1:26" ht="51" x14ac:dyDescent="0.2">
      <c r="A2274" s="6" t="s">
        <v>9410</v>
      </c>
      <c r="B2274" s="5" t="s">
        <v>32</v>
      </c>
      <c r="C2274" s="5" t="s">
        <v>5722</v>
      </c>
      <c r="D2274" s="5" t="s">
        <v>5723</v>
      </c>
      <c r="E2274" s="5" t="s">
        <v>9407</v>
      </c>
      <c r="F2274" s="5" t="s">
        <v>5725</v>
      </c>
      <c r="G2274" s="5" t="s">
        <v>9408</v>
      </c>
      <c r="H2274" s="5" t="s">
        <v>9409</v>
      </c>
      <c r="I2274" s="6" t="s">
        <v>47</v>
      </c>
      <c r="J2274" s="6">
        <v>0</v>
      </c>
      <c r="K2274" s="6">
        <v>430000000</v>
      </c>
      <c r="L2274" s="5" t="s">
        <v>40</v>
      </c>
      <c r="M2274" s="6" t="s">
        <v>685</v>
      </c>
      <c r="N2274" s="6" t="s">
        <v>73</v>
      </c>
      <c r="O2274" s="6" t="s">
        <v>43</v>
      </c>
      <c r="P2274" s="6" t="s">
        <v>84</v>
      </c>
      <c r="Q2274" s="6" t="s">
        <v>51</v>
      </c>
      <c r="R2274" s="6" t="s">
        <v>96</v>
      </c>
      <c r="S2274" s="6" t="s">
        <v>97</v>
      </c>
      <c r="T2274" s="41">
        <v>4</v>
      </c>
      <c r="U2274" s="41">
        <v>33750</v>
      </c>
      <c r="V2274" s="41">
        <f t="shared" ref="V2274:V2286" si="167">T2274*U2274</f>
        <v>135000</v>
      </c>
      <c r="W2274" s="41">
        <f t="shared" ref="W2274:W2286" si="168">V2274*1.12</f>
        <v>151200</v>
      </c>
      <c r="X2274" s="6"/>
      <c r="Y2274" s="6">
        <v>2016</v>
      </c>
      <c r="Z2274" s="6" t="s">
        <v>686</v>
      </c>
    </row>
    <row r="2275" spans="1:26" ht="51" x14ac:dyDescent="0.2">
      <c r="A2275" s="6" t="s">
        <v>9411</v>
      </c>
      <c r="B2275" s="5" t="s">
        <v>32</v>
      </c>
      <c r="C2275" s="5" t="s">
        <v>9412</v>
      </c>
      <c r="D2275" s="5" t="s">
        <v>871</v>
      </c>
      <c r="E2275" s="5" t="s">
        <v>9413</v>
      </c>
      <c r="F2275" s="5" t="s">
        <v>9414</v>
      </c>
      <c r="G2275" s="5" t="s">
        <v>9415</v>
      </c>
      <c r="H2275" s="5" t="s">
        <v>9416</v>
      </c>
      <c r="I2275" s="6" t="s">
        <v>60</v>
      </c>
      <c r="J2275" s="6">
        <v>0</v>
      </c>
      <c r="K2275" s="6">
        <v>430000000</v>
      </c>
      <c r="L2275" s="5" t="s">
        <v>40</v>
      </c>
      <c r="M2275" s="6" t="s">
        <v>41</v>
      </c>
      <c r="N2275" s="6" t="s">
        <v>73</v>
      </c>
      <c r="O2275" s="6" t="s">
        <v>43</v>
      </c>
      <c r="P2275" s="6" t="s">
        <v>84</v>
      </c>
      <c r="Q2275" s="6" t="s">
        <v>51</v>
      </c>
      <c r="R2275" s="6" t="s">
        <v>96</v>
      </c>
      <c r="S2275" s="6" t="s">
        <v>97</v>
      </c>
      <c r="T2275" s="41">
        <v>3</v>
      </c>
      <c r="U2275" s="41">
        <v>270000</v>
      </c>
      <c r="V2275" s="41">
        <f t="shared" si="167"/>
        <v>810000</v>
      </c>
      <c r="W2275" s="41">
        <f t="shared" si="168"/>
        <v>907200.00000000012</v>
      </c>
      <c r="X2275" s="6"/>
      <c r="Y2275" s="6">
        <v>2016</v>
      </c>
      <c r="Z2275" s="42"/>
    </row>
    <row r="2276" spans="1:26" ht="51" x14ac:dyDescent="0.2">
      <c r="A2276" s="6" t="s">
        <v>9417</v>
      </c>
      <c r="B2276" s="5" t="s">
        <v>32</v>
      </c>
      <c r="C2276" s="5" t="s">
        <v>9418</v>
      </c>
      <c r="D2276" s="5" t="s">
        <v>871</v>
      </c>
      <c r="E2276" s="5" t="s">
        <v>9419</v>
      </c>
      <c r="F2276" s="5" t="s">
        <v>9420</v>
      </c>
      <c r="G2276" s="5" t="s">
        <v>9415</v>
      </c>
      <c r="H2276" s="5" t="s">
        <v>9421</v>
      </c>
      <c r="I2276" s="6" t="s">
        <v>60</v>
      </c>
      <c r="J2276" s="6">
        <v>0</v>
      </c>
      <c r="K2276" s="6">
        <v>430000000</v>
      </c>
      <c r="L2276" s="5" t="s">
        <v>40</v>
      </c>
      <c r="M2276" s="6" t="s">
        <v>41</v>
      </c>
      <c r="N2276" s="6" t="s">
        <v>73</v>
      </c>
      <c r="O2276" s="6" t="s">
        <v>43</v>
      </c>
      <c r="P2276" s="6" t="s">
        <v>84</v>
      </c>
      <c r="Q2276" s="6" t="s">
        <v>51</v>
      </c>
      <c r="R2276" s="6" t="s">
        <v>96</v>
      </c>
      <c r="S2276" s="6" t="s">
        <v>97</v>
      </c>
      <c r="T2276" s="41">
        <v>3</v>
      </c>
      <c r="U2276" s="41">
        <v>553500</v>
      </c>
      <c r="V2276" s="41">
        <f t="shared" si="167"/>
        <v>1660500</v>
      </c>
      <c r="W2276" s="41">
        <f t="shared" si="168"/>
        <v>1859760.0000000002</v>
      </c>
      <c r="X2276" s="6"/>
      <c r="Y2276" s="6">
        <v>2016</v>
      </c>
      <c r="Z2276" s="42"/>
    </row>
    <row r="2277" spans="1:26" ht="51" x14ac:dyDescent="0.2">
      <c r="A2277" s="6" t="s">
        <v>9422</v>
      </c>
      <c r="B2277" s="5" t="s">
        <v>32</v>
      </c>
      <c r="C2277" s="5" t="s">
        <v>9418</v>
      </c>
      <c r="D2277" s="5" t="s">
        <v>871</v>
      </c>
      <c r="E2277" s="5" t="s">
        <v>9423</v>
      </c>
      <c r="F2277" s="5" t="s">
        <v>9420</v>
      </c>
      <c r="G2277" s="5" t="s">
        <v>9415</v>
      </c>
      <c r="H2277" s="5" t="s">
        <v>9424</v>
      </c>
      <c r="I2277" s="6" t="s">
        <v>60</v>
      </c>
      <c r="J2277" s="6">
        <v>0</v>
      </c>
      <c r="K2277" s="6">
        <v>430000000</v>
      </c>
      <c r="L2277" s="5" t="s">
        <v>40</v>
      </c>
      <c r="M2277" s="6" t="s">
        <v>41</v>
      </c>
      <c r="N2277" s="6" t="s">
        <v>73</v>
      </c>
      <c r="O2277" s="6" t="s">
        <v>43</v>
      </c>
      <c r="P2277" s="6" t="s">
        <v>84</v>
      </c>
      <c r="Q2277" s="6" t="s">
        <v>51</v>
      </c>
      <c r="R2277" s="6" t="s">
        <v>96</v>
      </c>
      <c r="S2277" s="6" t="s">
        <v>97</v>
      </c>
      <c r="T2277" s="41">
        <v>3</v>
      </c>
      <c r="U2277" s="41">
        <v>810000</v>
      </c>
      <c r="V2277" s="41">
        <f t="shared" si="167"/>
        <v>2430000</v>
      </c>
      <c r="W2277" s="41">
        <f t="shared" si="168"/>
        <v>2721600.0000000005</v>
      </c>
      <c r="X2277" s="6"/>
      <c r="Y2277" s="6">
        <v>2016</v>
      </c>
      <c r="Z2277" s="42"/>
    </row>
    <row r="2278" spans="1:26" ht="51" x14ac:dyDescent="0.2">
      <c r="A2278" s="6" t="s">
        <v>9425</v>
      </c>
      <c r="B2278" s="5" t="s">
        <v>32</v>
      </c>
      <c r="C2278" s="5" t="s">
        <v>9426</v>
      </c>
      <c r="D2278" s="5" t="s">
        <v>2092</v>
      </c>
      <c r="E2278" s="5" t="s">
        <v>9427</v>
      </c>
      <c r="F2278" s="5" t="s">
        <v>9428</v>
      </c>
      <c r="G2278" s="5" t="s">
        <v>9429</v>
      </c>
      <c r="H2278" s="5" t="s">
        <v>9430</v>
      </c>
      <c r="I2278" s="6" t="s">
        <v>60</v>
      </c>
      <c r="J2278" s="6">
        <v>0</v>
      </c>
      <c r="K2278" s="6">
        <v>430000000</v>
      </c>
      <c r="L2278" s="5" t="s">
        <v>40</v>
      </c>
      <c r="M2278" s="6" t="s">
        <v>41</v>
      </c>
      <c r="N2278" s="6" t="s">
        <v>73</v>
      </c>
      <c r="O2278" s="6" t="s">
        <v>43</v>
      </c>
      <c r="P2278" s="6" t="s">
        <v>84</v>
      </c>
      <c r="Q2278" s="6" t="s">
        <v>51</v>
      </c>
      <c r="R2278" s="6">
        <v>166</v>
      </c>
      <c r="S2278" s="6" t="s">
        <v>152</v>
      </c>
      <c r="T2278" s="41">
        <v>50</v>
      </c>
      <c r="U2278" s="41">
        <v>675</v>
      </c>
      <c r="V2278" s="41">
        <f t="shared" si="167"/>
        <v>33750</v>
      </c>
      <c r="W2278" s="41">
        <f t="shared" si="168"/>
        <v>37800</v>
      </c>
      <c r="X2278" s="6"/>
      <c r="Y2278" s="6">
        <v>2016</v>
      </c>
      <c r="Z2278" s="42"/>
    </row>
    <row r="2279" spans="1:26" ht="51" x14ac:dyDescent="0.2">
      <c r="A2279" s="6" t="s">
        <v>9431</v>
      </c>
      <c r="B2279" s="5" t="s">
        <v>32</v>
      </c>
      <c r="C2279" s="5" t="s">
        <v>9426</v>
      </c>
      <c r="D2279" s="5" t="s">
        <v>2092</v>
      </c>
      <c r="E2279" s="5" t="s">
        <v>9427</v>
      </c>
      <c r="F2279" s="5" t="s">
        <v>9428</v>
      </c>
      <c r="G2279" s="5" t="s">
        <v>9432</v>
      </c>
      <c r="H2279" s="5" t="s">
        <v>9433</v>
      </c>
      <c r="I2279" s="6" t="s">
        <v>60</v>
      </c>
      <c r="J2279" s="6">
        <v>0</v>
      </c>
      <c r="K2279" s="6">
        <v>430000000</v>
      </c>
      <c r="L2279" s="5" t="s">
        <v>40</v>
      </c>
      <c r="M2279" s="6" t="s">
        <v>41</v>
      </c>
      <c r="N2279" s="6" t="s">
        <v>73</v>
      </c>
      <c r="O2279" s="6" t="s">
        <v>43</v>
      </c>
      <c r="P2279" s="6" t="s">
        <v>84</v>
      </c>
      <c r="Q2279" s="6" t="s">
        <v>51</v>
      </c>
      <c r="R2279" s="6">
        <v>166</v>
      </c>
      <c r="S2279" s="6" t="s">
        <v>152</v>
      </c>
      <c r="T2279" s="41">
        <v>50</v>
      </c>
      <c r="U2279" s="41">
        <v>945</v>
      </c>
      <c r="V2279" s="41">
        <f t="shared" si="167"/>
        <v>47250</v>
      </c>
      <c r="W2279" s="41">
        <f t="shared" si="168"/>
        <v>52920.000000000007</v>
      </c>
      <c r="X2279" s="6"/>
      <c r="Y2279" s="6">
        <v>2016</v>
      </c>
      <c r="Z2279" s="42"/>
    </row>
    <row r="2280" spans="1:26" ht="51" x14ac:dyDescent="0.2">
      <c r="A2280" s="6" t="s">
        <v>9434</v>
      </c>
      <c r="B2280" s="5" t="s">
        <v>32</v>
      </c>
      <c r="C2280" s="5" t="s">
        <v>9426</v>
      </c>
      <c r="D2280" s="5" t="s">
        <v>2092</v>
      </c>
      <c r="E2280" s="5" t="s">
        <v>9427</v>
      </c>
      <c r="F2280" s="5" t="s">
        <v>9428</v>
      </c>
      <c r="G2280" s="5" t="s">
        <v>9435</v>
      </c>
      <c r="H2280" s="5" t="s">
        <v>9436</v>
      </c>
      <c r="I2280" s="6" t="s">
        <v>60</v>
      </c>
      <c r="J2280" s="6">
        <v>0</v>
      </c>
      <c r="K2280" s="6">
        <v>430000000</v>
      </c>
      <c r="L2280" s="5" t="s">
        <v>40</v>
      </c>
      <c r="M2280" s="6" t="s">
        <v>41</v>
      </c>
      <c r="N2280" s="6" t="s">
        <v>73</v>
      </c>
      <c r="O2280" s="6" t="s">
        <v>43</v>
      </c>
      <c r="P2280" s="6" t="s">
        <v>84</v>
      </c>
      <c r="Q2280" s="6" t="s">
        <v>51</v>
      </c>
      <c r="R2280" s="6">
        <v>166</v>
      </c>
      <c r="S2280" s="6" t="s">
        <v>152</v>
      </c>
      <c r="T2280" s="41">
        <v>30</v>
      </c>
      <c r="U2280" s="41">
        <v>1080</v>
      </c>
      <c r="V2280" s="41">
        <f t="shared" si="167"/>
        <v>32400</v>
      </c>
      <c r="W2280" s="41">
        <f t="shared" si="168"/>
        <v>36288</v>
      </c>
      <c r="X2280" s="6"/>
      <c r="Y2280" s="6">
        <v>2016</v>
      </c>
      <c r="Z2280" s="42"/>
    </row>
    <row r="2281" spans="1:26" ht="51" x14ac:dyDescent="0.2">
      <c r="A2281" s="6" t="s">
        <v>9437</v>
      </c>
      <c r="B2281" s="5" t="s">
        <v>32</v>
      </c>
      <c r="C2281" s="5" t="s">
        <v>9426</v>
      </c>
      <c r="D2281" s="5" t="s">
        <v>2092</v>
      </c>
      <c r="E2281" s="5" t="s">
        <v>9427</v>
      </c>
      <c r="F2281" s="5" t="s">
        <v>9428</v>
      </c>
      <c r="G2281" s="5" t="s">
        <v>9438</v>
      </c>
      <c r="H2281" s="5" t="s">
        <v>9439</v>
      </c>
      <c r="I2281" s="6" t="s">
        <v>60</v>
      </c>
      <c r="J2281" s="6">
        <v>0</v>
      </c>
      <c r="K2281" s="6">
        <v>430000000</v>
      </c>
      <c r="L2281" s="5" t="s">
        <v>40</v>
      </c>
      <c r="M2281" s="6" t="s">
        <v>41</v>
      </c>
      <c r="N2281" s="6" t="s">
        <v>73</v>
      </c>
      <c r="O2281" s="6" t="s">
        <v>43</v>
      </c>
      <c r="P2281" s="6" t="s">
        <v>84</v>
      </c>
      <c r="Q2281" s="6" t="s">
        <v>51</v>
      </c>
      <c r="R2281" s="6">
        <v>166</v>
      </c>
      <c r="S2281" s="6" t="s">
        <v>152</v>
      </c>
      <c r="T2281" s="41">
        <v>50</v>
      </c>
      <c r="U2281" s="41">
        <v>1350</v>
      </c>
      <c r="V2281" s="41">
        <f t="shared" si="167"/>
        <v>67500</v>
      </c>
      <c r="W2281" s="41">
        <f t="shared" si="168"/>
        <v>75600</v>
      </c>
      <c r="X2281" s="6"/>
      <c r="Y2281" s="6">
        <v>2016</v>
      </c>
      <c r="Z2281" s="42"/>
    </row>
    <row r="2282" spans="1:26" ht="51" x14ac:dyDescent="0.2">
      <c r="A2282" s="6" t="s">
        <v>9440</v>
      </c>
      <c r="B2282" s="5" t="s">
        <v>32</v>
      </c>
      <c r="C2282" s="5" t="s">
        <v>9426</v>
      </c>
      <c r="D2282" s="5" t="s">
        <v>2092</v>
      </c>
      <c r="E2282" s="5" t="s">
        <v>9427</v>
      </c>
      <c r="F2282" s="5" t="s">
        <v>9428</v>
      </c>
      <c r="G2282" s="5" t="s">
        <v>9441</v>
      </c>
      <c r="H2282" s="5" t="s">
        <v>9442</v>
      </c>
      <c r="I2282" s="6" t="s">
        <v>60</v>
      </c>
      <c r="J2282" s="6">
        <v>0</v>
      </c>
      <c r="K2282" s="6">
        <v>430000000</v>
      </c>
      <c r="L2282" s="5" t="s">
        <v>40</v>
      </c>
      <c r="M2282" s="6" t="s">
        <v>41</v>
      </c>
      <c r="N2282" s="6" t="s">
        <v>73</v>
      </c>
      <c r="O2282" s="6" t="s">
        <v>43</v>
      </c>
      <c r="P2282" s="6" t="s">
        <v>84</v>
      </c>
      <c r="Q2282" s="6" t="s">
        <v>51</v>
      </c>
      <c r="R2282" s="6">
        <v>166</v>
      </c>
      <c r="S2282" s="6" t="s">
        <v>152</v>
      </c>
      <c r="T2282" s="41">
        <v>50</v>
      </c>
      <c r="U2282" s="41">
        <v>1485</v>
      </c>
      <c r="V2282" s="41">
        <f t="shared" si="167"/>
        <v>74250</v>
      </c>
      <c r="W2282" s="41">
        <f t="shared" si="168"/>
        <v>83160.000000000015</v>
      </c>
      <c r="X2282" s="6"/>
      <c r="Y2282" s="6">
        <v>2016</v>
      </c>
      <c r="Z2282" s="42"/>
    </row>
    <row r="2283" spans="1:26" ht="51" x14ac:dyDescent="0.2">
      <c r="A2283" s="6" t="s">
        <v>9443</v>
      </c>
      <c r="B2283" s="5" t="s">
        <v>32</v>
      </c>
      <c r="C2283" s="5" t="s">
        <v>9426</v>
      </c>
      <c r="D2283" s="5" t="s">
        <v>2092</v>
      </c>
      <c r="E2283" s="5" t="s">
        <v>9427</v>
      </c>
      <c r="F2283" s="5" t="s">
        <v>9428</v>
      </c>
      <c r="G2283" s="5" t="s">
        <v>9444</v>
      </c>
      <c r="H2283" s="5" t="s">
        <v>9445</v>
      </c>
      <c r="I2283" s="6" t="s">
        <v>60</v>
      </c>
      <c r="J2283" s="6">
        <v>0</v>
      </c>
      <c r="K2283" s="6">
        <v>430000000</v>
      </c>
      <c r="L2283" s="5" t="s">
        <v>40</v>
      </c>
      <c r="M2283" s="6" t="s">
        <v>41</v>
      </c>
      <c r="N2283" s="6" t="s">
        <v>73</v>
      </c>
      <c r="O2283" s="6" t="s">
        <v>43</v>
      </c>
      <c r="P2283" s="6" t="s">
        <v>84</v>
      </c>
      <c r="Q2283" s="6" t="s">
        <v>51</v>
      </c>
      <c r="R2283" s="6">
        <v>166</v>
      </c>
      <c r="S2283" s="6" t="s">
        <v>152</v>
      </c>
      <c r="T2283" s="41">
        <v>50</v>
      </c>
      <c r="U2283" s="41">
        <v>1755</v>
      </c>
      <c r="V2283" s="41">
        <f t="shared" si="167"/>
        <v>87750</v>
      </c>
      <c r="W2283" s="41">
        <f t="shared" si="168"/>
        <v>98280.000000000015</v>
      </c>
      <c r="X2283" s="6"/>
      <c r="Y2283" s="6">
        <v>2016</v>
      </c>
      <c r="Z2283" s="42"/>
    </row>
    <row r="2284" spans="1:26" ht="51" x14ac:dyDescent="0.2">
      <c r="A2284" s="6" t="s">
        <v>9446</v>
      </c>
      <c r="B2284" s="5" t="s">
        <v>32</v>
      </c>
      <c r="C2284" s="5" t="s">
        <v>9426</v>
      </c>
      <c r="D2284" s="5" t="s">
        <v>2092</v>
      </c>
      <c r="E2284" s="5" t="s">
        <v>9427</v>
      </c>
      <c r="F2284" s="5" t="s">
        <v>9428</v>
      </c>
      <c r="G2284" s="5" t="s">
        <v>9447</v>
      </c>
      <c r="H2284" s="5" t="s">
        <v>9448</v>
      </c>
      <c r="I2284" s="6" t="s">
        <v>60</v>
      </c>
      <c r="J2284" s="6">
        <v>0</v>
      </c>
      <c r="K2284" s="6">
        <v>430000000</v>
      </c>
      <c r="L2284" s="5" t="s">
        <v>40</v>
      </c>
      <c r="M2284" s="6" t="s">
        <v>41</v>
      </c>
      <c r="N2284" s="6" t="s">
        <v>73</v>
      </c>
      <c r="O2284" s="6" t="s">
        <v>43</v>
      </c>
      <c r="P2284" s="6" t="s">
        <v>84</v>
      </c>
      <c r="Q2284" s="6" t="s">
        <v>51</v>
      </c>
      <c r="R2284" s="6">
        <v>166</v>
      </c>
      <c r="S2284" s="6" t="s">
        <v>152</v>
      </c>
      <c r="T2284" s="41">
        <v>50</v>
      </c>
      <c r="U2284" s="41">
        <v>2025</v>
      </c>
      <c r="V2284" s="41">
        <f t="shared" si="167"/>
        <v>101250</v>
      </c>
      <c r="W2284" s="41">
        <f t="shared" si="168"/>
        <v>113400.00000000001</v>
      </c>
      <c r="X2284" s="6"/>
      <c r="Y2284" s="6">
        <v>2016</v>
      </c>
      <c r="Z2284" s="42"/>
    </row>
    <row r="2285" spans="1:26" ht="51" x14ac:dyDescent="0.2">
      <c r="A2285" s="6" t="s">
        <v>9449</v>
      </c>
      <c r="B2285" s="5" t="s">
        <v>32</v>
      </c>
      <c r="C2285" s="5" t="s">
        <v>7112</v>
      </c>
      <c r="D2285" s="5" t="s">
        <v>7113</v>
      </c>
      <c r="E2285" s="5" t="s">
        <v>9450</v>
      </c>
      <c r="F2285" s="5" t="s">
        <v>7115</v>
      </c>
      <c r="G2285" s="5" t="s">
        <v>9451</v>
      </c>
      <c r="H2285" s="5" t="s">
        <v>9452</v>
      </c>
      <c r="I2285" s="6" t="s">
        <v>60</v>
      </c>
      <c r="J2285" s="6">
        <v>0</v>
      </c>
      <c r="K2285" s="6">
        <v>430000000</v>
      </c>
      <c r="L2285" s="5" t="s">
        <v>40</v>
      </c>
      <c r="M2285" s="6" t="s">
        <v>41</v>
      </c>
      <c r="N2285" s="6" t="s">
        <v>73</v>
      </c>
      <c r="O2285" s="6" t="s">
        <v>43</v>
      </c>
      <c r="P2285" s="6" t="s">
        <v>84</v>
      </c>
      <c r="Q2285" s="6" t="s">
        <v>51</v>
      </c>
      <c r="R2285" s="6" t="s">
        <v>96</v>
      </c>
      <c r="S2285" s="6" t="s">
        <v>97</v>
      </c>
      <c r="T2285" s="41">
        <v>50</v>
      </c>
      <c r="U2285" s="41">
        <v>6750</v>
      </c>
      <c r="V2285" s="41">
        <f t="shared" si="167"/>
        <v>337500</v>
      </c>
      <c r="W2285" s="41">
        <f t="shared" si="168"/>
        <v>378000.00000000006</v>
      </c>
      <c r="X2285" s="6"/>
      <c r="Y2285" s="6">
        <v>2016</v>
      </c>
      <c r="Z2285" s="42"/>
    </row>
    <row r="2286" spans="1:26" ht="51" x14ac:dyDescent="0.2">
      <c r="A2286" s="6" t="s">
        <v>9453</v>
      </c>
      <c r="B2286" s="5" t="s">
        <v>32</v>
      </c>
      <c r="C2286" s="5" t="s">
        <v>7112</v>
      </c>
      <c r="D2286" s="5" t="s">
        <v>7113</v>
      </c>
      <c r="E2286" s="5" t="s">
        <v>9454</v>
      </c>
      <c r="F2286" s="5" t="s">
        <v>7115</v>
      </c>
      <c r="G2286" s="5" t="s">
        <v>9455</v>
      </c>
      <c r="H2286" s="5" t="s">
        <v>9456</v>
      </c>
      <c r="I2286" s="6" t="s">
        <v>60</v>
      </c>
      <c r="J2286" s="6">
        <v>0</v>
      </c>
      <c r="K2286" s="6">
        <v>430000000</v>
      </c>
      <c r="L2286" s="5" t="s">
        <v>40</v>
      </c>
      <c r="M2286" s="6" t="s">
        <v>41</v>
      </c>
      <c r="N2286" s="6" t="s">
        <v>73</v>
      </c>
      <c r="O2286" s="6" t="s">
        <v>43</v>
      </c>
      <c r="P2286" s="6" t="s">
        <v>84</v>
      </c>
      <c r="Q2286" s="6" t="s">
        <v>51</v>
      </c>
      <c r="R2286" s="6" t="s">
        <v>96</v>
      </c>
      <c r="S2286" s="6" t="s">
        <v>97</v>
      </c>
      <c r="T2286" s="41">
        <v>100</v>
      </c>
      <c r="U2286" s="41">
        <v>675</v>
      </c>
      <c r="V2286" s="41">
        <f t="shared" si="167"/>
        <v>67500</v>
      </c>
      <c r="W2286" s="41">
        <f t="shared" si="168"/>
        <v>75600</v>
      </c>
      <c r="X2286" s="6"/>
      <c r="Y2286" s="6">
        <v>2016</v>
      </c>
      <c r="Z2286" s="42"/>
    </row>
    <row r="2287" spans="1:26" ht="51" x14ac:dyDescent="0.2">
      <c r="A2287" s="6" t="s">
        <v>9457</v>
      </c>
      <c r="B2287" s="5" t="s">
        <v>32</v>
      </c>
      <c r="C2287" s="5" t="s">
        <v>9458</v>
      </c>
      <c r="D2287" s="5" t="s">
        <v>9459</v>
      </c>
      <c r="E2287" s="5" t="s">
        <v>9460</v>
      </c>
      <c r="F2287" s="5" t="s">
        <v>9461</v>
      </c>
      <c r="G2287" s="5" t="s">
        <v>9462</v>
      </c>
      <c r="H2287" s="5" t="s">
        <v>9463</v>
      </c>
      <c r="I2287" s="6" t="s">
        <v>47</v>
      </c>
      <c r="J2287" s="6">
        <v>0</v>
      </c>
      <c r="K2287" s="6">
        <v>430000000</v>
      </c>
      <c r="L2287" s="5" t="s">
        <v>40</v>
      </c>
      <c r="M2287" s="6" t="s">
        <v>41</v>
      </c>
      <c r="N2287" s="6" t="s">
        <v>73</v>
      </c>
      <c r="O2287" s="6" t="s">
        <v>43</v>
      </c>
      <c r="P2287" s="6" t="s">
        <v>84</v>
      </c>
      <c r="Q2287" s="6" t="s">
        <v>51</v>
      </c>
      <c r="R2287" s="6" t="s">
        <v>96</v>
      </c>
      <c r="S2287" s="6" t="s">
        <v>97</v>
      </c>
      <c r="T2287" s="41">
        <v>2</v>
      </c>
      <c r="U2287" s="41">
        <v>20250</v>
      </c>
      <c r="V2287" s="41"/>
      <c r="W2287" s="41"/>
      <c r="X2287" s="6"/>
      <c r="Y2287" s="6">
        <v>2016</v>
      </c>
      <c r="Z2287" s="6"/>
    </row>
    <row r="2288" spans="1:26" ht="51" x14ac:dyDescent="0.2">
      <c r="A2288" s="6" t="s">
        <v>9464</v>
      </c>
      <c r="B2288" s="5" t="s">
        <v>32</v>
      </c>
      <c r="C2288" s="5" t="s">
        <v>9458</v>
      </c>
      <c r="D2288" s="5" t="s">
        <v>9459</v>
      </c>
      <c r="E2288" s="5" t="s">
        <v>9460</v>
      </c>
      <c r="F2288" s="5" t="s">
        <v>9461</v>
      </c>
      <c r="G2288" s="5" t="s">
        <v>9462</v>
      </c>
      <c r="H2288" s="5" t="s">
        <v>9463</v>
      </c>
      <c r="I2288" s="6" t="s">
        <v>47</v>
      </c>
      <c r="J2288" s="6">
        <v>0</v>
      </c>
      <c r="K2288" s="6">
        <v>430000000</v>
      </c>
      <c r="L2288" s="5" t="s">
        <v>40</v>
      </c>
      <c r="M2288" s="6" t="s">
        <v>685</v>
      </c>
      <c r="N2288" s="6" t="s">
        <v>73</v>
      </c>
      <c r="O2288" s="6" t="s">
        <v>43</v>
      </c>
      <c r="P2288" s="6" t="s">
        <v>84</v>
      </c>
      <c r="Q2288" s="6" t="s">
        <v>51</v>
      </c>
      <c r="R2288" s="6" t="s">
        <v>96</v>
      </c>
      <c r="S2288" s="6" t="s">
        <v>97</v>
      </c>
      <c r="T2288" s="41">
        <v>2</v>
      </c>
      <c r="U2288" s="41">
        <v>20250</v>
      </c>
      <c r="V2288" s="41">
        <f>T2288*U2288</f>
        <v>40500</v>
      </c>
      <c r="W2288" s="41">
        <f>V2288*1.12</f>
        <v>45360.000000000007</v>
      </c>
      <c r="X2288" s="6"/>
      <c r="Y2288" s="6">
        <v>2016</v>
      </c>
      <c r="Z2288" s="6" t="s">
        <v>686</v>
      </c>
    </row>
    <row r="2289" spans="1:26" ht="51" x14ac:dyDescent="0.2">
      <c r="A2289" s="6" t="s">
        <v>9465</v>
      </c>
      <c r="B2289" s="5" t="s">
        <v>32</v>
      </c>
      <c r="C2289" s="5" t="s">
        <v>9466</v>
      </c>
      <c r="D2289" s="5" t="s">
        <v>9459</v>
      </c>
      <c r="E2289" s="5" t="s">
        <v>9460</v>
      </c>
      <c r="F2289" s="5" t="s">
        <v>9467</v>
      </c>
      <c r="G2289" s="5" t="s">
        <v>9468</v>
      </c>
      <c r="H2289" s="5" t="s">
        <v>9469</v>
      </c>
      <c r="I2289" s="6" t="s">
        <v>47</v>
      </c>
      <c r="J2289" s="6">
        <v>0</v>
      </c>
      <c r="K2289" s="6">
        <v>430000000</v>
      </c>
      <c r="L2289" s="5" t="s">
        <v>40</v>
      </c>
      <c r="M2289" s="6" t="s">
        <v>41</v>
      </c>
      <c r="N2289" s="6" t="s">
        <v>73</v>
      </c>
      <c r="O2289" s="6" t="s">
        <v>43</v>
      </c>
      <c r="P2289" s="6" t="s">
        <v>84</v>
      </c>
      <c r="Q2289" s="6" t="s">
        <v>51</v>
      </c>
      <c r="R2289" s="6" t="s">
        <v>96</v>
      </c>
      <c r="S2289" s="6" t="s">
        <v>97</v>
      </c>
      <c r="T2289" s="41">
        <v>2</v>
      </c>
      <c r="U2289" s="41">
        <v>24300</v>
      </c>
      <c r="V2289" s="41"/>
      <c r="W2289" s="41"/>
      <c r="X2289" s="6"/>
      <c r="Y2289" s="6">
        <v>2016</v>
      </c>
      <c r="Z2289" s="6"/>
    </row>
    <row r="2290" spans="1:26" ht="51" x14ac:dyDescent="0.2">
      <c r="A2290" s="6" t="s">
        <v>9470</v>
      </c>
      <c r="B2290" s="5" t="s">
        <v>32</v>
      </c>
      <c r="C2290" s="5" t="s">
        <v>9466</v>
      </c>
      <c r="D2290" s="5" t="s">
        <v>9459</v>
      </c>
      <c r="E2290" s="5" t="s">
        <v>9460</v>
      </c>
      <c r="F2290" s="5" t="s">
        <v>9467</v>
      </c>
      <c r="G2290" s="5" t="s">
        <v>9468</v>
      </c>
      <c r="H2290" s="5" t="s">
        <v>9469</v>
      </c>
      <c r="I2290" s="6" t="s">
        <v>47</v>
      </c>
      <c r="J2290" s="6">
        <v>0</v>
      </c>
      <c r="K2290" s="6">
        <v>430000000</v>
      </c>
      <c r="L2290" s="5" t="s">
        <v>40</v>
      </c>
      <c r="M2290" s="6" t="s">
        <v>685</v>
      </c>
      <c r="N2290" s="6" t="s">
        <v>73</v>
      </c>
      <c r="O2290" s="6" t="s">
        <v>43</v>
      </c>
      <c r="P2290" s="6" t="s">
        <v>84</v>
      </c>
      <c r="Q2290" s="6" t="s">
        <v>51</v>
      </c>
      <c r="R2290" s="6" t="s">
        <v>96</v>
      </c>
      <c r="S2290" s="6" t="s">
        <v>97</v>
      </c>
      <c r="T2290" s="41">
        <v>2</v>
      </c>
      <c r="U2290" s="41">
        <v>24300</v>
      </c>
      <c r="V2290" s="41">
        <f>T2290*U2290</f>
        <v>48600</v>
      </c>
      <c r="W2290" s="41">
        <f>V2290*1.12</f>
        <v>54432.000000000007</v>
      </c>
      <c r="X2290" s="6"/>
      <c r="Y2290" s="6">
        <v>2016</v>
      </c>
      <c r="Z2290" s="6" t="s">
        <v>686</v>
      </c>
    </row>
    <row r="2291" spans="1:26" ht="51" x14ac:dyDescent="0.2">
      <c r="A2291" s="6" t="s">
        <v>9471</v>
      </c>
      <c r="B2291" s="5" t="s">
        <v>32</v>
      </c>
      <c r="C2291" s="5" t="s">
        <v>9472</v>
      </c>
      <c r="D2291" s="5" t="s">
        <v>9459</v>
      </c>
      <c r="E2291" s="5" t="s">
        <v>9460</v>
      </c>
      <c r="F2291" s="5" t="s">
        <v>9473</v>
      </c>
      <c r="G2291" s="5" t="s">
        <v>9474</v>
      </c>
      <c r="H2291" s="5" t="s">
        <v>9475</v>
      </c>
      <c r="I2291" s="6" t="s">
        <v>47</v>
      </c>
      <c r="J2291" s="6">
        <v>0</v>
      </c>
      <c r="K2291" s="6">
        <v>430000000</v>
      </c>
      <c r="L2291" s="5" t="s">
        <v>40</v>
      </c>
      <c r="M2291" s="6" t="s">
        <v>41</v>
      </c>
      <c r="N2291" s="6" t="s">
        <v>73</v>
      </c>
      <c r="O2291" s="6" t="s">
        <v>43</v>
      </c>
      <c r="P2291" s="6" t="s">
        <v>84</v>
      </c>
      <c r="Q2291" s="6" t="s">
        <v>51</v>
      </c>
      <c r="R2291" s="6" t="s">
        <v>96</v>
      </c>
      <c r="S2291" s="6" t="s">
        <v>97</v>
      </c>
      <c r="T2291" s="41">
        <v>2</v>
      </c>
      <c r="U2291" s="41">
        <v>27000</v>
      </c>
      <c r="V2291" s="41"/>
      <c r="W2291" s="41"/>
      <c r="X2291" s="6"/>
      <c r="Y2291" s="6">
        <v>2016</v>
      </c>
      <c r="Z2291" s="6"/>
    </row>
    <row r="2292" spans="1:26" ht="51" x14ac:dyDescent="0.2">
      <c r="A2292" s="6" t="s">
        <v>9476</v>
      </c>
      <c r="B2292" s="5" t="s">
        <v>32</v>
      </c>
      <c r="C2292" s="5" t="s">
        <v>9472</v>
      </c>
      <c r="D2292" s="5" t="s">
        <v>9459</v>
      </c>
      <c r="E2292" s="5" t="s">
        <v>9460</v>
      </c>
      <c r="F2292" s="5" t="s">
        <v>9473</v>
      </c>
      <c r="G2292" s="5" t="s">
        <v>9474</v>
      </c>
      <c r="H2292" s="5" t="s">
        <v>9475</v>
      </c>
      <c r="I2292" s="6" t="s">
        <v>47</v>
      </c>
      <c r="J2292" s="6">
        <v>0</v>
      </c>
      <c r="K2292" s="6">
        <v>430000000</v>
      </c>
      <c r="L2292" s="5" t="s">
        <v>40</v>
      </c>
      <c r="M2292" s="6" t="s">
        <v>685</v>
      </c>
      <c r="N2292" s="6" t="s">
        <v>73</v>
      </c>
      <c r="O2292" s="6" t="s">
        <v>43</v>
      </c>
      <c r="P2292" s="6" t="s">
        <v>84</v>
      </c>
      <c r="Q2292" s="6" t="s">
        <v>51</v>
      </c>
      <c r="R2292" s="6" t="s">
        <v>96</v>
      </c>
      <c r="S2292" s="6" t="s">
        <v>97</v>
      </c>
      <c r="T2292" s="41">
        <v>2</v>
      </c>
      <c r="U2292" s="41">
        <v>27000</v>
      </c>
      <c r="V2292" s="41">
        <f>T2292*U2292</f>
        <v>54000</v>
      </c>
      <c r="W2292" s="41">
        <f>V2292*1.12</f>
        <v>60480.000000000007</v>
      </c>
      <c r="X2292" s="6"/>
      <c r="Y2292" s="6">
        <v>2016</v>
      </c>
      <c r="Z2292" s="6" t="s">
        <v>686</v>
      </c>
    </row>
    <row r="2293" spans="1:26" ht="51" x14ac:dyDescent="0.2">
      <c r="A2293" s="6" t="s">
        <v>9477</v>
      </c>
      <c r="B2293" s="5" t="s">
        <v>32</v>
      </c>
      <c r="C2293" s="5" t="s">
        <v>9478</v>
      </c>
      <c r="D2293" s="5" t="s">
        <v>9459</v>
      </c>
      <c r="E2293" s="5" t="s">
        <v>9460</v>
      </c>
      <c r="F2293" s="5" t="s">
        <v>9479</v>
      </c>
      <c r="G2293" s="5" t="s">
        <v>9480</v>
      </c>
      <c r="H2293" s="5" t="s">
        <v>9481</v>
      </c>
      <c r="I2293" s="6" t="s">
        <v>47</v>
      </c>
      <c r="J2293" s="6">
        <v>0</v>
      </c>
      <c r="K2293" s="6">
        <v>430000000</v>
      </c>
      <c r="L2293" s="5" t="s">
        <v>40</v>
      </c>
      <c r="M2293" s="6" t="s">
        <v>41</v>
      </c>
      <c r="N2293" s="6" t="s">
        <v>73</v>
      </c>
      <c r="O2293" s="6" t="s">
        <v>43</v>
      </c>
      <c r="P2293" s="6" t="s">
        <v>84</v>
      </c>
      <c r="Q2293" s="6" t="s">
        <v>51</v>
      </c>
      <c r="R2293" s="6" t="s">
        <v>96</v>
      </c>
      <c r="S2293" s="6" t="s">
        <v>97</v>
      </c>
      <c r="T2293" s="41">
        <v>2</v>
      </c>
      <c r="U2293" s="41">
        <v>33750</v>
      </c>
      <c r="V2293" s="41"/>
      <c r="W2293" s="41"/>
      <c r="X2293" s="6"/>
      <c r="Y2293" s="6">
        <v>2016</v>
      </c>
      <c r="Z2293" s="6"/>
    </row>
    <row r="2294" spans="1:26" ht="51" x14ac:dyDescent="0.2">
      <c r="A2294" s="6" t="s">
        <v>9482</v>
      </c>
      <c r="B2294" s="5" t="s">
        <v>32</v>
      </c>
      <c r="C2294" s="5" t="s">
        <v>9478</v>
      </c>
      <c r="D2294" s="5" t="s">
        <v>9459</v>
      </c>
      <c r="E2294" s="5" t="s">
        <v>9460</v>
      </c>
      <c r="F2294" s="5" t="s">
        <v>9479</v>
      </c>
      <c r="G2294" s="5" t="s">
        <v>9480</v>
      </c>
      <c r="H2294" s="5" t="s">
        <v>9481</v>
      </c>
      <c r="I2294" s="6" t="s">
        <v>47</v>
      </c>
      <c r="J2294" s="6">
        <v>0</v>
      </c>
      <c r="K2294" s="6">
        <v>430000000</v>
      </c>
      <c r="L2294" s="5" t="s">
        <v>40</v>
      </c>
      <c r="M2294" s="6" t="s">
        <v>685</v>
      </c>
      <c r="N2294" s="6" t="s">
        <v>73</v>
      </c>
      <c r="O2294" s="6" t="s">
        <v>43</v>
      </c>
      <c r="P2294" s="6" t="s">
        <v>84</v>
      </c>
      <c r="Q2294" s="6" t="s">
        <v>51</v>
      </c>
      <c r="R2294" s="6" t="s">
        <v>96</v>
      </c>
      <c r="S2294" s="6" t="s">
        <v>97</v>
      </c>
      <c r="T2294" s="41">
        <v>2</v>
      </c>
      <c r="U2294" s="41">
        <v>33750</v>
      </c>
      <c r="V2294" s="41">
        <f>T2294*U2294</f>
        <v>67500</v>
      </c>
      <c r="W2294" s="41">
        <f>V2294*1.12</f>
        <v>75600</v>
      </c>
      <c r="X2294" s="6"/>
      <c r="Y2294" s="6">
        <v>2016</v>
      </c>
      <c r="Z2294" s="6" t="s">
        <v>686</v>
      </c>
    </row>
    <row r="2295" spans="1:26" ht="51" x14ac:dyDescent="0.2">
      <c r="A2295" s="6" t="s">
        <v>9483</v>
      </c>
      <c r="B2295" s="5" t="s">
        <v>32</v>
      </c>
      <c r="C2295" s="5" t="s">
        <v>9484</v>
      </c>
      <c r="D2295" s="5" t="s">
        <v>9485</v>
      </c>
      <c r="E2295" s="5" t="s">
        <v>9486</v>
      </c>
      <c r="F2295" s="5" t="s">
        <v>9487</v>
      </c>
      <c r="G2295" s="5" t="s">
        <v>9488</v>
      </c>
      <c r="H2295" s="5" t="s">
        <v>9489</v>
      </c>
      <c r="I2295" s="6" t="s">
        <v>47</v>
      </c>
      <c r="J2295" s="6">
        <v>0</v>
      </c>
      <c r="K2295" s="6">
        <v>430000000</v>
      </c>
      <c r="L2295" s="5" t="s">
        <v>40</v>
      </c>
      <c r="M2295" s="6" t="s">
        <v>41</v>
      </c>
      <c r="N2295" s="6" t="s">
        <v>73</v>
      </c>
      <c r="O2295" s="6" t="s">
        <v>43</v>
      </c>
      <c r="P2295" s="6" t="s">
        <v>84</v>
      </c>
      <c r="Q2295" s="6" t="s">
        <v>51</v>
      </c>
      <c r="R2295" s="6" t="s">
        <v>75</v>
      </c>
      <c r="S2295" s="6" t="s">
        <v>76</v>
      </c>
      <c r="T2295" s="41">
        <v>4</v>
      </c>
      <c r="U2295" s="41">
        <v>202500</v>
      </c>
      <c r="V2295" s="41"/>
      <c r="W2295" s="41"/>
      <c r="X2295" s="6"/>
      <c r="Y2295" s="6">
        <v>2016</v>
      </c>
      <c r="Z2295" s="6"/>
    </row>
    <row r="2296" spans="1:26" ht="51" x14ac:dyDescent="0.2">
      <c r="A2296" s="6" t="s">
        <v>9490</v>
      </c>
      <c r="B2296" s="5" t="s">
        <v>32</v>
      </c>
      <c r="C2296" s="5" t="s">
        <v>9484</v>
      </c>
      <c r="D2296" s="5" t="s">
        <v>9485</v>
      </c>
      <c r="E2296" s="5" t="s">
        <v>9486</v>
      </c>
      <c r="F2296" s="5" t="s">
        <v>9487</v>
      </c>
      <c r="G2296" s="5" t="s">
        <v>9488</v>
      </c>
      <c r="H2296" s="5" t="s">
        <v>9489</v>
      </c>
      <c r="I2296" s="6" t="s">
        <v>47</v>
      </c>
      <c r="J2296" s="6">
        <v>0</v>
      </c>
      <c r="K2296" s="6">
        <v>430000000</v>
      </c>
      <c r="L2296" s="5" t="s">
        <v>40</v>
      </c>
      <c r="M2296" s="6" t="s">
        <v>685</v>
      </c>
      <c r="N2296" s="6" t="s">
        <v>73</v>
      </c>
      <c r="O2296" s="6" t="s">
        <v>43</v>
      </c>
      <c r="P2296" s="6" t="s">
        <v>84</v>
      </c>
      <c r="Q2296" s="6" t="s">
        <v>51</v>
      </c>
      <c r="R2296" s="6" t="s">
        <v>75</v>
      </c>
      <c r="S2296" s="6" t="s">
        <v>76</v>
      </c>
      <c r="T2296" s="41">
        <v>4</v>
      </c>
      <c r="U2296" s="41">
        <v>202500</v>
      </c>
      <c r="V2296" s="41">
        <f>T2296*U2296</f>
        <v>810000</v>
      </c>
      <c r="W2296" s="41">
        <f>V2296*1.12</f>
        <v>907200.00000000012</v>
      </c>
      <c r="X2296" s="6"/>
      <c r="Y2296" s="6">
        <v>2016</v>
      </c>
      <c r="Z2296" s="6" t="s">
        <v>686</v>
      </c>
    </row>
    <row r="2297" spans="1:26" ht="51" x14ac:dyDescent="0.2">
      <c r="A2297" s="6" t="s">
        <v>9491</v>
      </c>
      <c r="B2297" s="5" t="s">
        <v>32</v>
      </c>
      <c r="C2297" s="5" t="s">
        <v>9492</v>
      </c>
      <c r="D2297" s="5" t="s">
        <v>9493</v>
      </c>
      <c r="E2297" s="5" t="s">
        <v>9494</v>
      </c>
      <c r="F2297" s="5" t="s">
        <v>9495</v>
      </c>
      <c r="G2297" s="5" t="s">
        <v>9496</v>
      </c>
      <c r="H2297" s="5" t="s">
        <v>9497</v>
      </c>
      <c r="I2297" s="6" t="s">
        <v>47</v>
      </c>
      <c r="J2297" s="6">
        <v>0</v>
      </c>
      <c r="K2297" s="6">
        <v>430000000</v>
      </c>
      <c r="L2297" s="5" t="s">
        <v>40</v>
      </c>
      <c r="M2297" s="6" t="s">
        <v>41</v>
      </c>
      <c r="N2297" s="6" t="s">
        <v>73</v>
      </c>
      <c r="O2297" s="6" t="s">
        <v>43</v>
      </c>
      <c r="P2297" s="6" t="s">
        <v>84</v>
      </c>
      <c r="Q2297" s="6" t="s">
        <v>51</v>
      </c>
      <c r="R2297" s="6" t="s">
        <v>96</v>
      </c>
      <c r="S2297" s="6" t="s">
        <v>97</v>
      </c>
      <c r="T2297" s="41">
        <v>10</v>
      </c>
      <c r="U2297" s="41">
        <v>6750</v>
      </c>
      <c r="V2297" s="41"/>
      <c r="W2297" s="41"/>
      <c r="X2297" s="6"/>
      <c r="Y2297" s="6">
        <v>2016</v>
      </c>
      <c r="Z2297" s="6"/>
    </row>
    <row r="2298" spans="1:26" ht="51" x14ac:dyDescent="0.2">
      <c r="A2298" s="6" t="s">
        <v>9498</v>
      </c>
      <c r="B2298" s="5" t="s">
        <v>32</v>
      </c>
      <c r="C2298" s="5" t="s">
        <v>9492</v>
      </c>
      <c r="D2298" s="5" t="s">
        <v>9493</v>
      </c>
      <c r="E2298" s="5" t="s">
        <v>9494</v>
      </c>
      <c r="F2298" s="5" t="s">
        <v>9495</v>
      </c>
      <c r="G2298" s="5" t="s">
        <v>9496</v>
      </c>
      <c r="H2298" s="5" t="s">
        <v>9497</v>
      </c>
      <c r="I2298" s="6" t="s">
        <v>47</v>
      </c>
      <c r="J2298" s="6">
        <v>0</v>
      </c>
      <c r="K2298" s="6">
        <v>430000000</v>
      </c>
      <c r="L2298" s="5" t="s">
        <v>40</v>
      </c>
      <c r="M2298" s="6" t="s">
        <v>685</v>
      </c>
      <c r="N2298" s="6" t="s">
        <v>73</v>
      </c>
      <c r="O2298" s="6" t="s">
        <v>43</v>
      </c>
      <c r="P2298" s="6" t="s">
        <v>84</v>
      </c>
      <c r="Q2298" s="6" t="s">
        <v>51</v>
      </c>
      <c r="R2298" s="6" t="s">
        <v>96</v>
      </c>
      <c r="S2298" s="6" t="s">
        <v>97</v>
      </c>
      <c r="T2298" s="41">
        <v>10</v>
      </c>
      <c r="U2298" s="41">
        <v>6750</v>
      </c>
      <c r="V2298" s="41">
        <f>T2298*U2298</f>
        <v>67500</v>
      </c>
      <c r="W2298" s="41">
        <f>V2298*1.12</f>
        <v>75600</v>
      </c>
      <c r="X2298" s="6"/>
      <c r="Y2298" s="6">
        <v>2016</v>
      </c>
      <c r="Z2298" s="6" t="s">
        <v>686</v>
      </c>
    </row>
    <row r="2299" spans="1:26" ht="51" x14ac:dyDescent="0.2">
      <c r="A2299" s="6" t="s">
        <v>9499</v>
      </c>
      <c r="B2299" s="5" t="s">
        <v>32</v>
      </c>
      <c r="C2299" s="5" t="s">
        <v>9492</v>
      </c>
      <c r="D2299" s="5" t="s">
        <v>9493</v>
      </c>
      <c r="E2299" s="5" t="s">
        <v>9494</v>
      </c>
      <c r="F2299" s="5" t="s">
        <v>9495</v>
      </c>
      <c r="G2299" s="5" t="s">
        <v>9500</v>
      </c>
      <c r="H2299" s="5" t="s">
        <v>9501</v>
      </c>
      <c r="I2299" s="6" t="s">
        <v>47</v>
      </c>
      <c r="J2299" s="6">
        <v>0</v>
      </c>
      <c r="K2299" s="6">
        <v>430000000</v>
      </c>
      <c r="L2299" s="5" t="s">
        <v>40</v>
      </c>
      <c r="M2299" s="6" t="s">
        <v>41</v>
      </c>
      <c r="N2299" s="6" t="s">
        <v>73</v>
      </c>
      <c r="O2299" s="6" t="s">
        <v>43</v>
      </c>
      <c r="P2299" s="6" t="s">
        <v>84</v>
      </c>
      <c r="Q2299" s="6" t="s">
        <v>51</v>
      </c>
      <c r="R2299" s="6" t="s">
        <v>96</v>
      </c>
      <c r="S2299" s="6" t="s">
        <v>97</v>
      </c>
      <c r="T2299" s="41">
        <v>10</v>
      </c>
      <c r="U2299" s="41">
        <v>9450</v>
      </c>
      <c r="V2299" s="41"/>
      <c r="W2299" s="41"/>
      <c r="X2299" s="6"/>
      <c r="Y2299" s="6">
        <v>2016</v>
      </c>
      <c r="Z2299" s="6"/>
    </row>
    <row r="2300" spans="1:26" ht="51" x14ac:dyDescent="0.2">
      <c r="A2300" s="6" t="s">
        <v>9502</v>
      </c>
      <c r="B2300" s="5" t="s">
        <v>32</v>
      </c>
      <c r="C2300" s="5" t="s">
        <v>9492</v>
      </c>
      <c r="D2300" s="5" t="s">
        <v>9493</v>
      </c>
      <c r="E2300" s="5" t="s">
        <v>9494</v>
      </c>
      <c r="F2300" s="5" t="s">
        <v>9495</v>
      </c>
      <c r="G2300" s="5" t="s">
        <v>9500</v>
      </c>
      <c r="H2300" s="5" t="s">
        <v>9501</v>
      </c>
      <c r="I2300" s="6" t="s">
        <v>47</v>
      </c>
      <c r="J2300" s="6">
        <v>0</v>
      </c>
      <c r="K2300" s="6">
        <v>430000000</v>
      </c>
      <c r="L2300" s="5" t="s">
        <v>40</v>
      </c>
      <c r="M2300" s="6" t="s">
        <v>685</v>
      </c>
      <c r="N2300" s="6" t="s">
        <v>73</v>
      </c>
      <c r="O2300" s="6" t="s">
        <v>43</v>
      </c>
      <c r="P2300" s="6" t="s">
        <v>84</v>
      </c>
      <c r="Q2300" s="6" t="s">
        <v>51</v>
      </c>
      <c r="R2300" s="6" t="s">
        <v>96</v>
      </c>
      <c r="S2300" s="6" t="s">
        <v>97</v>
      </c>
      <c r="T2300" s="41">
        <v>10</v>
      </c>
      <c r="U2300" s="41">
        <v>9450</v>
      </c>
      <c r="V2300" s="41">
        <f>T2300*U2300</f>
        <v>94500</v>
      </c>
      <c r="W2300" s="41">
        <f>V2300*1.12</f>
        <v>105840.00000000001</v>
      </c>
      <c r="X2300" s="6"/>
      <c r="Y2300" s="6">
        <v>2016</v>
      </c>
      <c r="Z2300" s="6" t="s">
        <v>686</v>
      </c>
    </row>
    <row r="2301" spans="1:26" ht="51" x14ac:dyDescent="0.2">
      <c r="A2301" s="6" t="s">
        <v>9503</v>
      </c>
      <c r="B2301" s="5" t="s">
        <v>32</v>
      </c>
      <c r="C2301" s="5" t="s">
        <v>9492</v>
      </c>
      <c r="D2301" s="5" t="s">
        <v>9493</v>
      </c>
      <c r="E2301" s="5" t="s">
        <v>9494</v>
      </c>
      <c r="F2301" s="5" t="s">
        <v>9495</v>
      </c>
      <c r="G2301" s="5" t="s">
        <v>9504</v>
      </c>
      <c r="H2301" s="5" t="s">
        <v>9505</v>
      </c>
      <c r="I2301" s="6" t="s">
        <v>47</v>
      </c>
      <c r="J2301" s="6">
        <v>0</v>
      </c>
      <c r="K2301" s="6">
        <v>430000000</v>
      </c>
      <c r="L2301" s="5" t="s">
        <v>40</v>
      </c>
      <c r="M2301" s="6" t="s">
        <v>41</v>
      </c>
      <c r="N2301" s="6" t="s">
        <v>73</v>
      </c>
      <c r="O2301" s="6" t="s">
        <v>43</v>
      </c>
      <c r="P2301" s="6" t="s">
        <v>84</v>
      </c>
      <c r="Q2301" s="6" t="s">
        <v>51</v>
      </c>
      <c r="R2301" s="6" t="s">
        <v>96</v>
      </c>
      <c r="S2301" s="6" t="s">
        <v>97</v>
      </c>
      <c r="T2301" s="41">
        <v>10</v>
      </c>
      <c r="U2301" s="41">
        <v>13500</v>
      </c>
      <c r="V2301" s="41"/>
      <c r="W2301" s="41"/>
      <c r="X2301" s="6"/>
      <c r="Y2301" s="6">
        <v>2016</v>
      </c>
      <c r="Z2301" s="5"/>
    </row>
    <row r="2302" spans="1:26" ht="51" x14ac:dyDescent="0.2">
      <c r="A2302" s="6" t="s">
        <v>9506</v>
      </c>
      <c r="B2302" s="5" t="s">
        <v>32</v>
      </c>
      <c r="C2302" s="5" t="s">
        <v>9492</v>
      </c>
      <c r="D2302" s="5" t="s">
        <v>9493</v>
      </c>
      <c r="E2302" s="5" t="s">
        <v>9494</v>
      </c>
      <c r="F2302" s="5" t="s">
        <v>9495</v>
      </c>
      <c r="G2302" s="5" t="s">
        <v>9504</v>
      </c>
      <c r="H2302" s="5" t="s">
        <v>9505</v>
      </c>
      <c r="I2302" s="6" t="s">
        <v>47</v>
      </c>
      <c r="J2302" s="6">
        <v>0</v>
      </c>
      <c r="K2302" s="6">
        <v>430000000</v>
      </c>
      <c r="L2302" s="5" t="s">
        <v>40</v>
      </c>
      <c r="M2302" s="6" t="s">
        <v>591</v>
      </c>
      <c r="N2302" s="6" t="s">
        <v>73</v>
      </c>
      <c r="O2302" s="6" t="s">
        <v>43</v>
      </c>
      <c r="P2302" s="6" t="s">
        <v>84</v>
      </c>
      <c r="Q2302" s="6" t="s">
        <v>51</v>
      </c>
      <c r="R2302" s="6" t="s">
        <v>96</v>
      </c>
      <c r="S2302" s="6" t="s">
        <v>97</v>
      </c>
      <c r="T2302" s="41">
        <v>10</v>
      </c>
      <c r="U2302" s="41">
        <v>13500</v>
      </c>
      <c r="V2302" s="41"/>
      <c r="W2302" s="41"/>
      <c r="X2302" s="6"/>
      <c r="Y2302" s="6">
        <v>2016</v>
      </c>
      <c r="Z2302" s="6" t="s">
        <v>686</v>
      </c>
    </row>
    <row r="2303" spans="1:26" ht="51" x14ac:dyDescent="0.2">
      <c r="A2303" s="6" t="s">
        <v>9507</v>
      </c>
      <c r="B2303" s="5" t="s">
        <v>32</v>
      </c>
      <c r="C2303" s="5" t="s">
        <v>9492</v>
      </c>
      <c r="D2303" s="5" t="s">
        <v>9493</v>
      </c>
      <c r="E2303" s="5" t="s">
        <v>9494</v>
      </c>
      <c r="F2303" s="5" t="s">
        <v>9495</v>
      </c>
      <c r="G2303" s="5" t="s">
        <v>9504</v>
      </c>
      <c r="H2303" s="5" t="s">
        <v>9505</v>
      </c>
      <c r="I2303" s="6" t="s">
        <v>47</v>
      </c>
      <c r="J2303" s="6">
        <v>0</v>
      </c>
      <c r="K2303" s="6">
        <v>430000000</v>
      </c>
      <c r="L2303" s="5" t="s">
        <v>40</v>
      </c>
      <c r="M2303" s="6" t="s">
        <v>591</v>
      </c>
      <c r="N2303" s="6" t="s">
        <v>73</v>
      </c>
      <c r="O2303" s="6" t="s">
        <v>43</v>
      </c>
      <c r="P2303" s="6" t="s">
        <v>84</v>
      </c>
      <c r="Q2303" s="6" t="s">
        <v>51</v>
      </c>
      <c r="R2303" s="6" t="s">
        <v>96</v>
      </c>
      <c r="S2303" s="6" t="s">
        <v>97</v>
      </c>
      <c r="T2303" s="41">
        <v>20</v>
      </c>
      <c r="U2303" s="41">
        <v>29000</v>
      </c>
      <c r="V2303" s="41">
        <f>T2303*U2303</f>
        <v>580000</v>
      </c>
      <c r="W2303" s="41">
        <f>V2303*1.12</f>
        <v>649600.00000000012</v>
      </c>
      <c r="X2303" s="6"/>
      <c r="Y2303" s="6">
        <v>2016</v>
      </c>
      <c r="Z2303" s="6" t="s">
        <v>1791</v>
      </c>
    </row>
    <row r="2304" spans="1:26" ht="51" x14ac:dyDescent="0.2">
      <c r="A2304" s="6" t="s">
        <v>9508</v>
      </c>
      <c r="B2304" s="5" t="s">
        <v>32</v>
      </c>
      <c r="C2304" s="5" t="s">
        <v>9509</v>
      </c>
      <c r="D2304" s="5" t="s">
        <v>9510</v>
      </c>
      <c r="E2304" s="5" t="s">
        <v>9511</v>
      </c>
      <c r="F2304" s="5" t="s">
        <v>9512</v>
      </c>
      <c r="G2304" s="5" t="s">
        <v>9513</v>
      </c>
      <c r="H2304" s="5" t="s">
        <v>9514</v>
      </c>
      <c r="I2304" s="6" t="s">
        <v>47</v>
      </c>
      <c r="J2304" s="6">
        <v>0</v>
      </c>
      <c r="K2304" s="6">
        <v>430000000</v>
      </c>
      <c r="L2304" s="5" t="s">
        <v>40</v>
      </c>
      <c r="M2304" s="6" t="s">
        <v>41</v>
      </c>
      <c r="N2304" s="6" t="s">
        <v>73</v>
      </c>
      <c r="O2304" s="6" t="s">
        <v>43</v>
      </c>
      <c r="P2304" s="6" t="s">
        <v>84</v>
      </c>
      <c r="Q2304" s="6" t="s">
        <v>51</v>
      </c>
      <c r="R2304" s="6" t="s">
        <v>96</v>
      </c>
      <c r="S2304" s="6" t="s">
        <v>97</v>
      </c>
      <c r="T2304" s="41">
        <v>1</v>
      </c>
      <c r="U2304" s="41">
        <v>40500</v>
      </c>
      <c r="V2304" s="41"/>
      <c r="W2304" s="41"/>
      <c r="X2304" s="6"/>
      <c r="Y2304" s="6">
        <v>2016</v>
      </c>
      <c r="Z2304" s="6"/>
    </row>
    <row r="2305" spans="1:26" ht="51" x14ac:dyDescent="0.2">
      <c r="A2305" s="6" t="s">
        <v>9515</v>
      </c>
      <c r="B2305" s="5" t="s">
        <v>32</v>
      </c>
      <c r="C2305" s="5" t="s">
        <v>9509</v>
      </c>
      <c r="D2305" s="5" t="s">
        <v>9510</v>
      </c>
      <c r="E2305" s="5" t="s">
        <v>9511</v>
      </c>
      <c r="F2305" s="5" t="s">
        <v>9512</v>
      </c>
      <c r="G2305" s="5" t="s">
        <v>9513</v>
      </c>
      <c r="H2305" s="5" t="s">
        <v>9514</v>
      </c>
      <c r="I2305" s="6" t="s">
        <v>47</v>
      </c>
      <c r="J2305" s="6">
        <v>0</v>
      </c>
      <c r="K2305" s="6">
        <v>430000000</v>
      </c>
      <c r="L2305" s="5" t="s">
        <v>40</v>
      </c>
      <c r="M2305" s="6" t="s">
        <v>685</v>
      </c>
      <c r="N2305" s="6" t="s">
        <v>73</v>
      </c>
      <c r="O2305" s="6" t="s">
        <v>43</v>
      </c>
      <c r="P2305" s="6" t="s">
        <v>84</v>
      </c>
      <c r="Q2305" s="6" t="s">
        <v>51</v>
      </c>
      <c r="R2305" s="6" t="s">
        <v>96</v>
      </c>
      <c r="S2305" s="6" t="s">
        <v>97</v>
      </c>
      <c r="T2305" s="41">
        <v>1</v>
      </c>
      <c r="U2305" s="41">
        <v>40500</v>
      </c>
      <c r="V2305" s="41">
        <f>T2305*U2305</f>
        <v>40500</v>
      </c>
      <c r="W2305" s="41">
        <f>V2305*1.12</f>
        <v>45360.000000000007</v>
      </c>
      <c r="X2305" s="6"/>
      <c r="Y2305" s="6">
        <v>2016</v>
      </c>
      <c r="Z2305" s="6" t="s">
        <v>686</v>
      </c>
    </row>
    <row r="2306" spans="1:26" ht="51" x14ac:dyDescent="0.2">
      <c r="A2306" s="6" t="s">
        <v>9516</v>
      </c>
      <c r="B2306" s="5" t="s">
        <v>32</v>
      </c>
      <c r="C2306" s="5" t="s">
        <v>9517</v>
      </c>
      <c r="D2306" s="5" t="s">
        <v>9518</v>
      </c>
      <c r="E2306" s="5" t="s">
        <v>9519</v>
      </c>
      <c r="F2306" s="5" t="s">
        <v>9520</v>
      </c>
      <c r="G2306" s="5" t="s">
        <v>9521</v>
      </c>
      <c r="H2306" s="5" t="s">
        <v>9522</v>
      </c>
      <c r="I2306" s="6" t="s">
        <v>60</v>
      </c>
      <c r="J2306" s="6">
        <v>50</v>
      </c>
      <c r="K2306" s="6">
        <v>430000000</v>
      </c>
      <c r="L2306" s="5" t="s">
        <v>40</v>
      </c>
      <c r="M2306" s="6" t="s">
        <v>94</v>
      </c>
      <c r="N2306" s="6" t="s">
        <v>73</v>
      </c>
      <c r="O2306" s="6" t="s">
        <v>43</v>
      </c>
      <c r="P2306" s="6" t="s">
        <v>84</v>
      </c>
      <c r="Q2306" s="6" t="s">
        <v>45</v>
      </c>
      <c r="R2306" s="6" t="s">
        <v>96</v>
      </c>
      <c r="S2306" s="6" t="s">
        <v>97</v>
      </c>
      <c r="T2306" s="41">
        <v>2</v>
      </c>
      <c r="U2306" s="41">
        <v>700000</v>
      </c>
      <c r="V2306" s="41">
        <f>T2306*U2306</f>
        <v>1400000</v>
      </c>
      <c r="W2306" s="41">
        <f>V2306*1.12</f>
        <v>1568000.0000000002</v>
      </c>
      <c r="X2306" s="6"/>
      <c r="Y2306" s="6">
        <v>2016</v>
      </c>
      <c r="Z2306" s="42"/>
    </row>
    <row r="2307" spans="1:26" ht="63.75" x14ac:dyDescent="0.2">
      <c r="A2307" s="6" t="s">
        <v>9523</v>
      </c>
      <c r="B2307" s="5" t="s">
        <v>32</v>
      </c>
      <c r="C2307" s="5" t="s">
        <v>9524</v>
      </c>
      <c r="D2307" s="5" t="s">
        <v>9525</v>
      </c>
      <c r="E2307" s="5" t="s">
        <v>9526</v>
      </c>
      <c r="F2307" s="5" t="s">
        <v>9527</v>
      </c>
      <c r="G2307" s="5" t="s">
        <v>9528</v>
      </c>
      <c r="H2307" s="5" t="s">
        <v>9529</v>
      </c>
      <c r="I2307" s="6" t="s">
        <v>47</v>
      </c>
      <c r="J2307" s="6">
        <v>0</v>
      </c>
      <c r="K2307" s="6">
        <v>430000000</v>
      </c>
      <c r="L2307" s="5" t="s">
        <v>40</v>
      </c>
      <c r="M2307" s="6" t="s">
        <v>94</v>
      </c>
      <c r="N2307" s="6" t="s">
        <v>73</v>
      </c>
      <c r="O2307" s="6" t="s">
        <v>43</v>
      </c>
      <c r="P2307" s="6" t="s">
        <v>84</v>
      </c>
      <c r="Q2307" s="6" t="s">
        <v>51</v>
      </c>
      <c r="R2307" s="6" t="s">
        <v>96</v>
      </c>
      <c r="S2307" s="6" t="s">
        <v>97</v>
      </c>
      <c r="T2307" s="41">
        <v>2</v>
      </c>
      <c r="U2307" s="41">
        <v>337500</v>
      </c>
      <c r="V2307" s="41">
        <f>T2307*U2307</f>
        <v>675000</v>
      </c>
      <c r="W2307" s="41">
        <f>V2307*1.12</f>
        <v>756000.00000000012</v>
      </c>
      <c r="X2307" s="6"/>
      <c r="Y2307" s="6">
        <v>2016</v>
      </c>
      <c r="Z2307" s="42"/>
    </row>
    <row r="2308" spans="1:26" ht="51" x14ac:dyDescent="0.2">
      <c r="A2308" s="6" t="s">
        <v>9530</v>
      </c>
      <c r="B2308" s="5" t="s">
        <v>32</v>
      </c>
      <c r="C2308" s="5" t="s">
        <v>9531</v>
      </c>
      <c r="D2308" s="5" t="s">
        <v>9532</v>
      </c>
      <c r="E2308" s="5" t="s">
        <v>9533</v>
      </c>
      <c r="F2308" s="5" t="s">
        <v>9534</v>
      </c>
      <c r="G2308" s="5" t="s">
        <v>9535</v>
      </c>
      <c r="H2308" s="5" t="s">
        <v>9536</v>
      </c>
      <c r="I2308" s="6" t="s">
        <v>60</v>
      </c>
      <c r="J2308" s="6">
        <v>0</v>
      </c>
      <c r="K2308" s="6">
        <v>430000000</v>
      </c>
      <c r="L2308" s="5" t="s">
        <v>40</v>
      </c>
      <c r="M2308" s="6" t="s">
        <v>41</v>
      </c>
      <c r="N2308" s="6" t="s">
        <v>73</v>
      </c>
      <c r="O2308" s="6" t="s">
        <v>43</v>
      </c>
      <c r="P2308" s="6" t="s">
        <v>84</v>
      </c>
      <c r="Q2308" s="6" t="s">
        <v>51</v>
      </c>
      <c r="R2308" s="6" t="s">
        <v>96</v>
      </c>
      <c r="S2308" s="6" t="s">
        <v>97</v>
      </c>
      <c r="T2308" s="41">
        <v>5</v>
      </c>
      <c r="U2308" s="41">
        <v>26325</v>
      </c>
      <c r="V2308" s="41">
        <f>T2308*U2308</f>
        <v>131625</v>
      </c>
      <c r="W2308" s="41">
        <f>V2308*1.12</f>
        <v>147420</v>
      </c>
      <c r="X2308" s="6"/>
      <c r="Y2308" s="6">
        <v>2016</v>
      </c>
      <c r="Z2308" s="42"/>
    </row>
    <row r="2309" spans="1:26" ht="63.75" x14ac:dyDescent="0.2">
      <c r="A2309" s="6" t="s">
        <v>9537</v>
      </c>
      <c r="B2309" s="5" t="s">
        <v>32</v>
      </c>
      <c r="C2309" s="5" t="s">
        <v>8167</v>
      </c>
      <c r="D2309" s="5" t="s">
        <v>769</v>
      </c>
      <c r="E2309" s="5" t="s">
        <v>9538</v>
      </c>
      <c r="F2309" s="5" t="s">
        <v>8169</v>
      </c>
      <c r="G2309" s="5" t="s">
        <v>9539</v>
      </c>
      <c r="H2309" s="5" t="s">
        <v>9540</v>
      </c>
      <c r="I2309" s="6" t="s">
        <v>47</v>
      </c>
      <c r="J2309" s="6">
        <v>0</v>
      </c>
      <c r="K2309" s="6">
        <v>430000000</v>
      </c>
      <c r="L2309" s="5" t="s">
        <v>40</v>
      </c>
      <c r="M2309" s="6" t="s">
        <v>94</v>
      </c>
      <c r="N2309" s="6" t="s">
        <v>73</v>
      </c>
      <c r="O2309" s="6" t="s">
        <v>43</v>
      </c>
      <c r="P2309" s="6" t="s">
        <v>84</v>
      </c>
      <c r="Q2309" s="6" t="s">
        <v>51</v>
      </c>
      <c r="R2309" s="6" t="s">
        <v>96</v>
      </c>
      <c r="S2309" s="6" t="s">
        <v>97</v>
      </c>
      <c r="T2309" s="41">
        <v>8</v>
      </c>
      <c r="U2309" s="41">
        <v>488600</v>
      </c>
      <c r="V2309" s="41"/>
      <c r="W2309" s="41"/>
      <c r="X2309" s="6"/>
      <c r="Y2309" s="6">
        <v>2016</v>
      </c>
      <c r="Z2309" s="5"/>
    </row>
    <row r="2310" spans="1:26" ht="63.75" x14ac:dyDescent="0.2">
      <c r="A2310" s="6" t="s">
        <v>9541</v>
      </c>
      <c r="B2310" s="5" t="s">
        <v>32</v>
      </c>
      <c r="C2310" s="5" t="s">
        <v>8167</v>
      </c>
      <c r="D2310" s="5" t="s">
        <v>769</v>
      </c>
      <c r="E2310" s="5" t="s">
        <v>9538</v>
      </c>
      <c r="F2310" s="5" t="s">
        <v>8169</v>
      </c>
      <c r="G2310" s="5" t="s">
        <v>9539</v>
      </c>
      <c r="H2310" s="5" t="s">
        <v>9540</v>
      </c>
      <c r="I2310" s="6" t="s">
        <v>47</v>
      </c>
      <c r="J2310" s="6">
        <v>0</v>
      </c>
      <c r="K2310" s="6">
        <v>430000000</v>
      </c>
      <c r="L2310" s="5" t="s">
        <v>40</v>
      </c>
      <c r="M2310" s="6" t="s">
        <v>591</v>
      </c>
      <c r="N2310" s="6" t="s">
        <v>73</v>
      </c>
      <c r="O2310" s="6" t="s">
        <v>43</v>
      </c>
      <c r="P2310" s="6" t="s">
        <v>84</v>
      </c>
      <c r="Q2310" s="6" t="s">
        <v>51</v>
      </c>
      <c r="R2310" s="6" t="s">
        <v>96</v>
      </c>
      <c r="S2310" s="6" t="s">
        <v>97</v>
      </c>
      <c r="T2310" s="41">
        <v>8</v>
      </c>
      <c r="U2310" s="41">
        <v>488600</v>
      </c>
      <c r="V2310" s="41">
        <f>T2310*U2310</f>
        <v>3908800</v>
      </c>
      <c r="W2310" s="41">
        <f>V2310*1.12</f>
        <v>4377856</v>
      </c>
      <c r="X2310" s="6"/>
      <c r="Y2310" s="6">
        <v>2016</v>
      </c>
      <c r="Z2310" s="6" t="s">
        <v>686</v>
      </c>
    </row>
    <row r="2311" spans="1:26" ht="51" x14ac:dyDescent="0.2">
      <c r="A2311" s="6" t="s">
        <v>9542</v>
      </c>
      <c r="B2311" s="5" t="s">
        <v>32</v>
      </c>
      <c r="C2311" s="5" t="s">
        <v>9543</v>
      </c>
      <c r="D2311" s="5" t="s">
        <v>1390</v>
      </c>
      <c r="E2311" s="5" t="s">
        <v>9544</v>
      </c>
      <c r="F2311" s="5" t="s">
        <v>9545</v>
      </c>
      <c r="G2311" s="5" t="s">
        <v>9546</v>
      </c>
      <c r="H2311" s="5" t="s">
        <v>9547</v>
      </c>
      <c r="I2311" s="6" t="s">
        <v>47</v>
      </c>
      <c r="J2311" s="6">
        <v>0</v>
      </c>
      <c r="K2311" s="6">
        <v>430000000</v>
      </c>
      <c r="L2311" s="5" t="s">
        <v>40</v>
      </c>
      <c r="M2311" s="6" t="s">
        <v>94</v>
      </c>
      <c r="N2311" s="6" t="s">
        <v>73</v>
      </c>
      <c r="O2311" s="6" t="s">
        <v>43</v>
      </c>
      <c r="P2311" s="6" t="s">
        <v>84</v>
      </c>
      <c r="Q2311" s="6" t="s">
        <v>51</v>
      </c>
      <c r="R2311" s="6" t="s">
        <v>96</v>
      </c>
      <c r="S2311" s="6" t="s">
        <v>97</v>
      </c>
      <c r="T2311" s="41">
        <v>10</v>
      </c>
      <c r="U2311" s="41">
        <v>47250</v>
      </c>
      <c r="V2311" s="41">
        <f>T2311*U2311</f>
        <v>472500</v>
      </c>
      <c r="W2311" s="41">
        <f>V2311*1.12</f>
        <v>529200</v>
      </c>
      <c r="X2311" s="6"/>
      <c r="Y2311" s="6">
        <v>2016</v>
      </c>
      <c r="Z2311" s="42"/>
    </row>
    <row r="2312" spans="1:26" ht="51" x14ac:dyDescent="0.2">
      <c r="A2312" s="6" t="s">
        <v>9548</v>
      </c>
      <c r="B2312" s="5" t="s">
        <v>32</v>
      </c>
      <c r="C2312" s="5" t="s">
        <v>9549</v>
      </c>
      <c r="D2312" s="5" t="s">
        <v>9550</v>
      </c>
      <c r="E2312" s="5" t="s">
        <v>9551</v>
      </c>
      <c r="F2312" s="5" t="s">
        <v>9552</v>
      </c>
      <c r="G2312" s="5" t="s">
        <v>9553</v>
      </c>
      <c r="H2312" s="5" t="s">
        <v>9554</v>
      </c>
      <c r="I2312" s="6" t="s">
        <v>60</v>
      </c>
      <c r="J2312" s="6">
        <v>0</v>
      </c>
      <c r="K2312" s="6">
        <v>430000000</v>
      </c>
      <c r="L2312" s="5" t="s">
        <v>40</v>
      </c>
      <c r="M2312" s="6" t="s">
        <v>41</v>
      </c>
      <c r="N2312" s="6" t="s">
        <v>73</v>
      </c>
      <c r="O2312" s="6" t="s">
        <v>43</v>
      </c>
      <c r="P2312" s="6" t="s">
        <v>84</v>
      </c>
      <c r="Q2312" s="6" t="s">
        <v>51</v>
      </c>
      <c r="R2312" s="6" t="s">
        <v>96</v>
      </c>
      <c r="S2312" s="6" t="s">
        <v>97</v>
      </c>
      <c r="T2312" s="41">
        <v>14</v>
      </c>
      <c r="U2312" s="41">
        <v>33750</v>
      </c>
      <c r="V2312" s="41"/>
      <c r="W2312" s="41"/>
      <c r="X2312" s="6"/>
      <c r="Y2312" s="6">
        <v>2016</v>
      </c>
      <c r="Z2312" s="6" t="s">
        <v>1629</v>
      </c>
    </row>
    <row r="2313" spans="1:26" ht="51" x14ac:dyDescent="0.2">
      <c r="A2313" s="6" t="s">
        <v>9555</v>
      </c>
      <c r="B2313" s="5" t="s">
        <v>32</v>
      </c>
      <c r="C2313" s="5" t="s">
        <v>9556</v>
      </c>
      <c r="D2313" s="5" t="s">
        <v>2304</v>
      </c>
      <c r="E2313" s="5" t="s">
        <v>9557</v>
      </c>
      <c r="F2313" s="5" t="s">
        <v>9558</v>
      </c>
      <c r="G2313" s="5" t="s">
        <v>9559</v>
      </c>
      <c r="H2313" s="5" t="s">
        <v>9560</v>
      </c>
      <c r="I2313" s="6" t="s">
        <v>47</v>
      </c>
      <c r="J2313" s="6">
        <v>0</v>
      </c>
      <c r="K2313" s="6">
        <v>430000000</v>
      </c>
      <c r="L2313" s="5" t="s">
        <v>40</v>
      </c>
      <c r="M2313" s="6" t="s">
        <v>41</v>
      </c>
      <c r="N2313" s="6" t="s">
        <v>73</v>
      </c>
      <c r="O2313" s="6" t="s">
        <v>43</v>
      </c>
      <c r="P2313" s="6" t="s">
        <v>84</v>
      </c>
      <c r="Q2313" s="6" t="s">
        <v>51</v>
      </c>
      <c r="R2313" s="6" t="s">
        <v>96</v>
      </c>
      <c r="S2313" s="6" t="s">
        <v>97</v>
      </c>
      <c r="T2313" s="41">
        <v>5</v>
      </c>
      <c r="U2313" s="41">
        <v>700000</v>
      </c>
      <c r="V2313" s="41"/>
      <c r="W2313" s="41"/>
      <c r="X2313" s="6"/>
      <c r="Y2313" s="6">
        <v>2016</v>
      </c>
      <c r="Z2313" s="5"/>
    </row>
    <row r="2314" spans="1:26" ht="51" x14ac:dyDescent="0.2">
      <c r="A2314" s="6" t="s">
        <v>9561</v>
      </c>
      <c r="B2314" s="5" t="s">
        <v>32</v>
      </c>
      <c r="C2314" s="5" t="s">
        <v>9556</v>
      </c>
      <c r="D2314" s="5" t="s">
        <v>2304</v>
      </c>
      <c r="E2314" s="5" t="s">
        <v>9557</v>
      </c>
      <c r="F2314" s="5" t="s">
        <v>9558</v>
      </c>
      <c r="G2314" s="5" t="s">
        <v>9559</v>
      </c>
      <c r="H2314" s="5" t="s">
        <v>9560</v>
      </c>
      <c r="I2314" s="6" t="s">
        <v>47</v>
      </c>
      <c r="J2314" s="6">
        <v>0</v>
      </c>
      <c r="K2314" s="6">
        <v>430000000</v>
      </c>
      <c r="L2314" s="5" t="s">
        <v>40</v>
      </c>
      <c r="M2314" s="6" t="s">
        <v>591</v>
      </c>
      <c r="N2314" s="6" t="s">
        <v>73</v>
      </c>
      <c r="O2314" s="6" t="s">
        <v>43</v>
      </c>
      <c r="P2314" s="6" t="s">
        <v>84</v>
      </c>
      <c r="Q2314" s="6" t="s">
        <v>51</v>
      </c>
      <c r="R2314" s="6" t="s">
        <v>96</v>
      </c>
      <c r="S2314" s="6" t="s">
        <v>97</v>
      </c>
      <c r="T2314" s="41">
        <v>3</v>
      </c>
      <c r="U2314" s="41">
        <v>700000</v>
      </c>
      <c r="V2314" s="41">
        <f>T2314*U2314</f>
        <v>2100000</v>
      </c>
      <c r="W2314" s="41">
        <f>V2314*1.12</f>
        <v>2352000</v>
      </c>
      <c r="X2314" s="6"/>
      <c r="Y2314" s="6">
        <v>2016</v>
      </c>
      <c r="Z2314" s="6" t="s">
        <v>592</v>
      </c>
    </row>
    <row r="2315" spans="1:26" ht="76.5" x14ac:dyDescent="0.2">
      <c r="A2315" s="6" t="s">
        <v>9562</v>
      </c>
      <c r="B2315" s="5" t="s">
        <v>32</v>
      </c>
      <c r="C2315" s="5" t="s">
        <v>9563</v>
      </c>
      <c r="D2315" s="5" t="s">
        <v>9564</v>
      </c>
      <c r="E2315" s="5" t="s">
        <v>9565</v>
      </c>
      <c r="F2315" s="5" t="s">
        <v>9566</v>
      </c>
      <c r="G2315" s="5" t="s">
        <v>9567</v>
      </c>
      <c r="H2315" s="5" t="s">
        <v>9568</v>
      </c>
      <c r="I2315" s="6" t="s">
        <v>47</v>
      </c>
      <c r="J2315" s="6">
        <v>0</v>
      </c>
      <c r="K2315" s="6">
        <v>430000000</v>
      </c>
      <c r="L2315" s="5" t="s">
        <v>40</v>
      </c>
      <c r="M2315" s="6" t="s">
        <v>41</v>
      </c>
      <c r="N2315" s="6" t="s">
        <v>73</v>
      </c>
      <c r="O2315" s="6" t="s">
        <v>43</v>
      </c>
      <c r="P2315" s="6" t="s">
        <v>84</v>
      </c>
      <c r="Q2315" s="6" t="s">
        <v>51</v>
      </c>
      <c r="R2315" s="6" t="s">
        <v>96</v>
      </c>
      <c r="S2315" s="6" t="s">
        <v>97</v>
      </c>
      <c r="T2315" s="41">
        <v>2</v>
      </c>
      <c r="U2315" s="41">
        <v>6750000</v>
      </c>
      <c r="V2315" s="41">
        <f>T2315*U2315</f>
        <v>13500000</v>
      </c>
      <c r="W2315" s="41">
        <f>V2315*1.12</f>
        <v>15120000.000000002</v>
      </c>
      <c r="X2315" s="6"/>
      <c r="Y2315" s="6">
        <v>2016</v>
      </c>
      <c r="Z2315" s="42"/>
    </row>
    <row r="2316" spans="1:26" ht="89.25" x14ac:dyDescent="0.2">
      <c r="A2316" s="6" t="s">
        <v>9569</v>
      </c>
      <c r="B2316" s="5" t="s">
        <v>32</v>
      </c>
      <c r="C2316" s="5" t="s">
        <v>9563</v>
      </c>
      <c r="D2316" s="5" t="s">
        <v>9564</v>
      </c>
      <c r="E2316" s="5" t="s">
        <v>9570</v>
      </c>
      <c r="F2316" s="5" t="s">
        <v>9566</v>
      </c>
      <c r="G2316" s="5" t="s">
        <v>9571</v>
      </c>
      <c r="H2316" s="5" t="s">
        <v>9572</v>
      </c>
      <c r="I2316" s="6" t="s">
        <v>47</v>
      </c>
      <c r="J2316" s="6">
        <v>0</v>
      </c>
      <c r="K2316" s="6">
        <v>430000000</v>
      </c>
      <c r="L2316" s="5" t="s">
        <v>40</v>
      </c>
      <c r="M2316" s="6" t="s">
        <v>41</v>
      </c>
      <c r="N2316" s="6" t="s">
        <v>73</v>
      </c>
      <c r="O2316" s="6" t="s">
        <v>43</v>
      </c>
      <c r="P2316" s="6" t="s">
        <v>84</v>
      </c>
      <c r="Q2316" s="6" t="s">
        <v>51</v>
      </c>
      <c r="R2316" s="6" t="s">
        <v>96</v>
      </c>
      <c r="S2316" s="6" t="s">
        <v>97</v>
      </c>
      <c r="T2316" s="41">
        <v>2</v>
      </c>
      <c r="U2316" s="41">
        <v>4725000</v>
      </c>
      <c r="V2316" s="41">
        <f>T2316*U2316</f>
        <v>9450000</v>
      </c>
      <c r="W2316" s="41">
        <f>V2316*1.12</f>
        <v>10584000.000000002</v>
      </c>
      <c r="X2316" s="6"/>
      <c r="Y2316" s="6">
        <v>2016</v>
      </c>
      <c r="Z2316" s="42"/>
    </row>
    <row r="2317" spans="1:26" ht="51" x14ac:dyDescent="0.2">
      <c r="A2317" s="6" t="s">
        <v>9573</v>
      </c>
      <c r="B2317" s="5" t="s">
        <v>32</v>
      </c>
      <c r="C2317" s="5" t="s">
        <v>9574</v>
      </c>
      <c r="D2317" s="5" t="s">
        <v>1460</v>
      </c>
      <c r="E2317" s="5" t="s">
        <v>9575</v>
      </c>
      <c r="F2317" s="5" t="s">
        <v>999</v>
      </c>
      <c r="G2317" s="5" t="s">
        <v>9576</v>
      </c>
      <c r="H2317" s="5" t="s">
        <v>9577</v>
      </c>
      <c r="I2317" s="6" t="s">
        <v>47</v>
      </c>
      <c r="J2317" s="6">
        <v>0</v>
      </c>
      <c r="K2317" s="6">
        <v>430000000</v>
      </c>
      <c r="L2317" s="5" t="s">
        <v>40</v>
      </c>
      <c r="M2317" s="6" t="s">
        <v>41</v>
      </c>
      <c r="N2317" s="6" t="s">
        <v>73</v>
      </c>
      <c r="O2317" s="6" t="s">
        <v>43</v>
      </c>
      <c r="P2317" s="6" t="s">
        <v>84</v>
      </c>
      <c r="Q2317" s="6" t="s">
        <v>51</v>
      </c>
      <c r="R2317" s="6">
        <v>736</v>
      </c>
      <c r="S2317" s="6" t="s">
        <v>213</v>
      </c>
      <c r="T2317" s="41">
        <v>36</v>
      </c>
      <c r="U2317" s="41">
        <v>158088.26250000001</v>
      </c>
      <c r="V2317" s="41"/>
      <c r="W2317" s="41"/>
      <c r="X2317" s="6"/>
      <c r="Y2317" s="6">
        <v>2016</v>
      </c>
      <c r="Z2317" s="6"/>
    </row>
    <row r="2318" spans="1:26" ht="51" x14ac:dyDescent="0.2">
      <c r="A2318" s="6" t="s">
        <v>9578</v>
      </c>
      <c r="B2318" s="5" t="s">
        <v>32</v>
      </c>
      <c r="C2318" s="5" t="s">
        <v>9574</v>
      </c>
      <c r="D2318" s="5" t="s">
        <v>1460</v>
      </c>
      <c r="E2318" s="5" t="s">
        <v>9575</v>
      </c>
      <c r="F2318" s="5" t="s">
        <v>999</v>
      </c>
      <c r="G2318" s="5" t="s">
        <v>9576</v>
      </c>
      <c r="H2318" s="5" t="s">
        <v>9579</v>
      </c>
      <c r="I2318" s="6" t="s">
        <v>47</v>
      </c>
      <c r="J2318" s="6">
        <v>0</v>
      </c>
      <c r="K2318" s="6">
        <v>430000000</v>
      </c>
      <c r="L2318" s="5" t="s">
        <v>40</v>
      </c>
      <c r="M2318" s="6" t="s">
        <v>9580</v>
      </c>
      <c r="N2318" s="6" t="s">
        <v>73</v>
      </c>
      <c r="O2318" s="6" t="s">
        <v>43</v>
      </c>
      <c r="P2318" s="6" t="s">
        <v>84</v>
      </c>
      <c r="Q2318" s="6" t="s">
        <v>51</v>
      </c>
      <c r="R2318" s="6">
        <v>736</v>
      </c>
      <c r="S2318" s="6" t="s">
        <v>213</v>
      </c>
      <c r="T2318" s="41">
        <v>36</v>
      </c>
      <c r="U2318" s="41">
        <v>158088.26250000001</v>
      </c>
      <c r="V2318" s="41">
        <f>T2318*U2318</f>
        <v>5691177.4500000002</v>
      </c>
      <c r="W2318" s="41">
        <f>V2318*1.12</f>
        <v>6374118.7440000009</v>
      </c>
      <c r="X2318" s="6"/>
      <c r="Y2318" s="6">
        <v>2016</v>
      </c>
      <c r="Z2318" s="6" t="s">
        <v>2909</v>
      </c>
    </row>
    <row r="2319" spans="1:26" ht="51" x14ac:dyDescent="0.2">
      <c r="A2319" s="6" t="s">
        <v>9581</v>
      </c>
      <c r="B2319" s="5" t="s">
        <v>32</v>
      </c>
      <c r="C2319" s="5" t="s">
        <v>9582</v>
      </c>
      <c r="D2319" s="5" t="s">
        <v>9583</v>
      </c>
      <c r="E2319" s="5" t="s">
        <v>9584</v>
      </c>
      <c r="F2319" s="5" t="s">
        <v>9585</v>
      </c>
      <c r="G2319" s="5" t="s">
        <v>9576</v>
      </c>
      <c r="H2319" s="5" t="s">
        <v>9586</v>
      </c>
      <c r="I2319" s="6" t="s">
        <v>47</v>
      </c>
      <c r="J2319" s="6">
        <v>0</v>
      </c>
      <c r="K2319" s="6">
        <v>430000000</v>
      </c>
      <c r="L2319" s="5" t="s">
        <v>40</v>
      </c>
      <c r="M2319" s="6" t="s">
        <v>41</v>
      </c>
      <c r="N2319" s="6" t="s">
        <v>73</v>
      </c>
      <c r="O2319" s="6" t="s">
        <v>43</v>
      </c>
      <c r="P2319" s="6" t="s">
        <v>84</v>
      </c>
      <c r="Q2319" s="6" t="s">
        <v>51</v>
      </c>
      <c r="R2319" s="6" t="s">
        <v>96</v>
      </c>
      <c r="S2319" s="6" t="s">
        <v>97</v>
      </c>
      <c r="T2319" s="41">
        <v>3</v>
      </c>
      <c r="U2319" s="41">
        <v>743628.15</v>
      </c>
      <c r="V2319" s="41"/>
      <c r="W2319" s="41"/>
      <c r="X2319" s="6"/>
      <c r="Y2319" s="6">
        <v>2016</v>
      </c>
      <c r="Z2319" s="6"/>
    </row>
    <row r="2320" spans="1:26" ht="51" x14ac:dyDescent="0.2">
      <c r="A2320" s="6" t="s">
        <v>9587</v>
      </c>
      <c r="B2320" s="5" t="s">
        <v>32</v>
      </c>
      <c r="C2320" s="5" t="s">
        <v>9582</v>
      </c>
      <c r="D2320" s="5" t="s">
        <v>9583</v>
      </c>
      <c r="E2320" s="5" t="s">
        <v>9584</v>
      </c>
      <c r="F2320" s="5" t="s">
        <v>9585</v>
      </c>
      <c r="G2320" s="5" t="s">
        <v>9576</v>
      </c>
      <c r="H2320" s="5" t="s">
        <v>9588</v>
      </c>
      <c r="I2320" s="6" t="s">
        <v>47</v>
      </c>
      <c r="J2320" s="6">
        <v>0</v>
      </c>
      <c r="K2320" s="6">
        <v>430000000</v>
      </c>
      <c r="L2320" s="5" t="s">
        <v>40</v>
      </c>
      <c r="M2320" s="6" t="s">
        <v>9580</v>
      </c>
      <c r="N2320" s="6" t="s">
        <v>73</v>
      </c>
      <c r="O2320" s="6" t="s">
        <v>43</v>
      </c>
      <c r="P2320" s="6" t="s">
        <v>84</v>
      </c>
      <c r="Q2320" s="6" t="s">
        <v>51</v>
      </c>
      <c r="R2320" s="6" t="s">
        <v>96</v>
      </c>
      <c r="S2320" s="6" t="s">
        <v>97</v>
      </c>
      <c r="T2320" s="41">
        <v>3</v>
      </c>
      <c r="U2320" s="41">
        <v>743628.15</v>
      </c>
      <c r="V2320" s="41">
        <f>T2320*U2320</f>
        <v>2230884.4500000002</v>
      </c>
      <c r="W2320" s="41">
        <f>V2320*1.12</f>
        <v>2498590.5840000003</v>
      </c>
      <c r="X2320" s="6"/>
      <c r="Y2320" s="6">
        <v>2016</v>
      </c>
      <c r="Z2320" s="6" t="s">
        <v>2909</v>
      </c>
    </row>
    <row r="2321" spans="1:26" ht="51" x14ac:dyDescent="0.2">
      <c r="A2321" s="6" t="s">
        <v>9589</v>
      </c>
      <c r="B2321" s="5" t="s">
        <v>32</v>
      </c>
      <c r="C2321" s="5" t="s">
        <v>9590</v>
      </c>
      <c r="D2321" s="5" t="s">
        <v>9591</v>
      </c>
      <c r="E2321" s="5" t="s">
        <v>9592</v>
      </c>
      <c r="F2321" s="5" t="s">
        <v>9593</v>
      </c>
      <c r="G2321" s="5" t="s">
        <v>9576</v>
      </c>
      <c r="H2321" s="5" t="s">
        <v>9594</v>
      </c>
      <c r="I2321" s="6" t="s">
        <v>47</v>
      </c>
      <c r="J2321" s="6">
        <v>0</v>
      </c>
      <c r="K2321" s="6">
        <v>430000000</v>
      </c>
      <c r="L2321" s="5" t="s">
        <v>40</v>
      </c>
      <c r="M2321" s="6" t="s">
        <v>41</v>
      </c>
      <c r="N2321" s="6" t="s">
        <v>73</v>
      </c>
      <c r="O2321" s="6" t="s">
        <v>43</v>
      </c>
      <c r="P2321" s="6" t="s">
        <v>84</v>
      </c>
      <c r="Q2321" s="6" t="s">
        <v>51</v>
      </c>
      <c r="R2321" s="6" t="s">
        <v>96</v>
      </c>
      <c r="S2321" s="6" t="s">
        <v>97</v>
      </c>
      <c r="T2321" s="41">
        <v>36</v>
      </c>
      <c r="U2321" s="41">
        <v>12616.3125</v>
      </c>
      <c r="V2321" s="41"/>
      <c r="W2321" s="41"/>
      <c r="X2321" s="6"/>
      <c r="Y2321" s="6">
        <v>2016</v>
      </c>
      <c r="Z2321" s="6"/>
    </row>
    <row r="2322" spans="1:26" ht="51" x14ac:dyDescent="0.2">
      <c r="A2322" s="6" t="s">
        <v>9595</v>
      </c>
      <c r="B2322" s="5" t="s">
        <v>32</v>
      </c>
      <c r="C2322" s="5" t="s">
        <v>9590</v>
      </c>
      <c r="D2322" s="5" t="s">
        <v>9591</v>
      </c>
      <c r="E2322" s="5" t="s">
        <v>9592</v>
      </c>
      <c r="F2322" s="5" t="s">
        <v>9593</v>
      </c>
      <c r="G2322" s="5" t="s">
        <v>9576</v>
      </c>
      <c r="H2322" s="5" t="s">
        <v>9596</v>
      </c>
      <c r="I2322" s="6" t="s">
        <v>47</v>
      </c>
      <c r="J2322" s="6">
        <v>0</v>
      </c>
      <c r="K2322" s="6">
        <v>430000000</v>
      </c>
      <c r="L2322" s="5" t="s">
        <v>40</v>
      </c>
      <c r="M2322" s="6" t="s">
        <v>9580</v>
      </c>
      <c r="N2322" s="6" t="s">
        <v>73</v>
      </c>
      <c r="O2322" s="6" t="s">
        <v>43</v>
      </c>
      <c r="P2322" s="6" t="s">
        <v>84</v>
      </c>
      <c r="Q2322" s="6" t="s">
        <v>51</v>
      </c>
      <c r="R2322" s="6" t="s">
        <v>96</v>
      </c>
      <c r="S2322" s="6" t="s">
        <v>97</v>
      </c>
      <c r="T2322" s="41">
        <v>36</v>
      </c>
      <c r="U2322" s="41">
        <v>12616.3125</v>
      </c>
      <c r="V2322" s="41">
        <f>T2322*U2322</f>
        <v>454187.25</v>
      </c>
      <c r="W2322" s="41">
        <f>V2322*1.12</f>
        <v>508689.72000000003</v>
      </c>
      <c r="X2322" s="6"/>
      <c r="Y2322" s="6">
        <v>2016</v>
      </c>
      <c r="Z2322" s="6" t="s">
        <v>2909</v>
      </c>
    </row>
    <row r="2323" spans="1:26" ht="51" x14ac:dyDescent="0.2">
      <c r="A2323" s="6" t="s">
        <v>9597</v>
      </c>
      <c r="B2323" s="5" t="s">
        <v>32</v>
      </c>
      <c r="C2323" s="5" t="s">
        <v>9590</v>
      </c>
      <c r="D2323" s="5" t="s">
        <v>9591</v>
      </c>
      <c r="E2323" s="5" t="s">
        <v>9598</v>
      </c>
      <c r="F2323" s="5" t="s">
        <v>9593</v>
      </c>
      <c r="G2323" s="5" t="s">
        <v>9576</v>
      </c>
      <c r="H2323" s="5" t="s">
        <v>9599</v>
      </c>
      <c r="I2323" s="6" t="s">
        <v>47</v>
      </c>
      <c r="J2323" s="6">
        <v>0</v>
      </c>
      <c r="K2323" s="6">
        <v>430000000</v>
      </c>
      <c r="L2323" s="5" t="s">
        <v>40</v>
      </c>
      <c r="M2323" s="6" t="s">
        <v>41</v>
      </c>
      <c r="N2323" s="6" t="s">
        <v>73</v>
      </c>
      <c r="O2323" s="6" t="s">
        <v>43</v>
      </c>
      <c r="P2323" s="6" t="s">
        <v>84</v>
      </c>
      <c r="Q2323" s="6" t="s">
        <v>51</v>
      </c>
      <c r="R2323" s="6">
        <v>736</v>
      </c>
      <c r="S2323" s="6" t="s">
        <v>213</v>
      </c>
      <c r="T2323" s="41">
        <v>3</v>
      </c>
      <c r="U2323" s="41">
        <v>22815.45</v>
      </c>
      <c r="V2323" s="41"/>
      <c r="W2323" s="41"/>
      <c r="X2323" s="6"/>
      <c r="Y2323" s="6">
        <v>2016</v>
      </c>
      <c r="Z2323" s="6"/>
    </row>
    <row r="2324" spans="1:26" ht="51" x14ac:dyDescent="0.2">
      <c r="A2324" s="6" t="s">
        <v>9600</v>
      </c>
      <c r="B2324" s="5" t="s">
        <v>32</v>
      </c>
      <c r="C2324" s="5" t="s">
        <v>9590</v>
      </c>
      <c r="D2324" s="5" t="s">
        <v>9591</v>
      </c>
      <c r="E2324" s="5" t="s">
        <v>9598</v>
      </c>
      <c r="F2324" s="5" t="s">
        <v>9593</v>
      </c>
      <c r="G2324" s="5" t="s">
        <v>9576</v>
      </c>
      <c r="H2324" s="5" t="s">
        <v>9601</v>
      </c>
      <c r="I2324" s="6" t="s">
        <v>47</v>
      </c>
      <c r="J2324" s="6">
        <v>0</v>
      </c>
      <c r="K2324" s="6">
        <v>430000000</v>
      </c>
      <c r="L2324" s="5" t="s">
        <v>40</v>
      </c>
      <c r="M2324" s="6" t="s">
        <v>9580</v>
      </c>
      <c r="N2324" s="6" t="s">
        <v>73</v>
      </c>
      <c r="O2324" s="6" t="s">
        <v>43</v>
      </c>
      <c r="P2324" s="6" t="s">
        <v>84</v>
      </c>
      <c r="Q2324" s="6" t="s">
        <v>51</v>
      </c>
      <c r="R2324" s="6">
        <v>736</v>
      </c>
      <c r="S2324" s="6" t="s">
        <v>213</v>
      </c>
      <c r="T2324" s="41">
        <v>3</v>
      </c>
      <c r="U2324" s="41">
        <v>22815.45</v>
      </c>
      <c r="V2324" s="41">
        <f>T2324*U2324</f>
        <v>68446.350000000006</v>
      </c>
      <c r="W2324" s="41">
        <f>V2324*1.12</f>
        <v>76659.912000000011</v>
      </c>
      <c r="X2324" s="6"/>
      <c r="Y2324" s="6">
        <v>2016</v>
      </c>
      <c r="Z2324" s="6" t="s">
        <v>2909</v>
      </c>
    </row>
    <row r="2325" spans="1:26" ht="51" x14ac:dyDescent="0.2">
      <c r="A2325" s="6" t="s">
        <v>9602</v>
      </c>
      <c r="B2325" s="5" t="s">
        <v>32</v>
      </c>
      <c r="C2325" s="5" t="s">
        <v>9603</v>
      </c>
      <c r="D2325" s="5" t="s">
        <v>1725</v>
      </c>
      <c r="E2325" s="5" t="s">
        <v>3661</v>
      </c>
      <c r="F2325" s="5" t="s">
        <v>9604</v>
      </c>
      <c r="G2325" s="5" t="s">
        <v>9605</v>
      </c>
      <c r="H2325" s="5"/>
      <c r="I2325" s="6" t="s">
        <v>47</v>
      </c>
      <c r="J2325" s="6">
        <v>0</v>
      </c>
      <c r="K2325" s="6">
        <v>430000000</v>
      </c>
      <c r="L2325" s="5" t="s">
        <v>40</v>
      </c>
      <c r="M2325" s="6" t="s">
        <v>41</v>
      </c>
      <c r="N2325" s="6" t="s">
        <v>73</v>
      </c>
      <c r="O2325" s="6" t="s">
        <v>43</v>
      </c>
      <c r="P2325" s="6" t="s">
        <v>84</v>
      </c>
      <c r="Q2325" s="6" t="s">
        <v>51</v>
      </c>
      <c r="R2325" s="6">
        <v>112</v>
      </c>
      <c r="S2325" s="6" t="s">
        <v>1730</v>
      </c>
      <c r="T2325" s="41">
        <v>77000</v>
      </c>
      <c r="U2325" s="41">
        <v>967.5</v>
      </c>
      <c r="V2325" s="41">
        <f>T2325*U2325</f>
        <v>74497500</v>
      </c>
      <c r="W2325" s="41">
        <f>V2325*1.12</f>
        <v>83437200.000000015</v>
      </c>
      <c r="X2325" s="6"/>
      <c r="Y2325" s="6">
        <v>2016</v>
      </c>
      <c r="Z2325" s="42"/>
    </row>
    <row r="2326" spans="1:26" ht="51" x14ac:dyDescent="0.2">
      <c r="A2326" s="6" t="s">
        <v>9606</v>
      </c>
      <c r="B2326" s="5" t="s">
        <v>32</v>
      </c>
      <c r="C2326" s="5" t="s">
        <v>2944</v>
      </c>
      <c r="D2326" s="5" t="s">
        <v>9607</v>
      </c>
      <c r="E2326" s="5" t="s">
        <v>9608</v>
      </c>
      <c r="F2326" s="5" t="s">
        <v>9609</v>
      </c>
      <c r="G2326" s="5" t="s">
        <v>9610</v>
      </c>
      <c r="H2326" s="5" t="s">
        <v>9609</v>
      </c>
      <c r="I2326" s="6" t="s">
        <v>47</v>
      </c>
      <c r="J2326" s="6">
        <v>0</v>
      </c>
      <c r="K2326" s="6">
        <v>430000000</v>
      </c>
      <c r="L2326" s="5" t="s">
        <v>40</v>
      </c>
      <c r="M2326" s="6" t="s">
        <v>41</v>
      </c>
      <c r="N2326" s="6" t="s">
        <v>73</v>
      </c>
      <c r="O2326" s="6" t="s">
        <v>43</v>
      </c>
      <c r="P2326" s="6" t="s">
        <v>84</v>
      </c>
      <c r="Q2326" s="6" t="s">
        <v>51</v>
      </c>
      <c r="R2326" s="6">
        <v>736</v>
      </c>
      <c r="S2326" s="6" t="s">
        <v>213</v>
      </c>
      <c r="T2326" s="41">
        <v>2</v>
      </c>
      <c r="U2326" s="41">
        <v>650000</v>
      </c>
      <c r="V2326" s="41"/>
      <c r="W2326" s="41"/>
      <c r="X2326" s="6"/>
      <c r="Y2326" s="6">
        <v>2016</v>
      </c>
      <c r="Z2326" s="6" t="s">
        <v>1629</v>
      </c>
    </row>
    <row r="2327" spans="1:26" ht="51" x14ac:dyDescent="0.2">
      <c r="A2327" s="6" t="s">
        <v>9611</v>
      </c>
      <c r="B2327" s="5" t="s">
        <v>32</v>
      </c>
      <c r="C2327" s="5" t="s">
        <v>2944</v>
      </c>
      <c r="D2327" s="5" t="s">
        <v>9612</v>
      </c>
      <c r="E2327" s="5" t="s">
        <v>9613</v>
      </c>
      <c r="F2327" s="5" t="s">
        <v>9612</v>
      </c>
      <c r="G2327" s="5" t="s">
        <v>9613</v>
      </c>
      <c r="H2327" s="5" t="s">
        <v>9612</v>
      </c>
      <c r="I2327" s="6" t="s">
        <v>47</v>
      </c>
      <c r="J2327" s="6">
        <v>0</v>
      </c>
      <c r="K2327" s="6">
        <v>430000000</v>
      </c>
      <c r="L2327" s="5" t="s">
        <v>40</v>
      </c>
      <c r="M2327" s="6" t="s">
        <v>41</v>
      </c>
      <c r="N2327" s="6" t="s">
        <v>73</v>
      </c>
      <c r="O2327" s="6" t="s">
        <v>43</v>
      </c>
      <c r="P2327" s="6" t="s">
        <v>84</v>
      </c>
      <c r="Q2327" s="6" t="s">
        <v>51</v>
      </c>
      <c r="R2327" s="6" t="s">
        <v>75</v>
      </c>
      <c r="S2327" s="6" t="s">
        <v>76</v>
      </c>
      <c r="T2327" s="41">
        <v>20</v>
      </c>
      <c r="U2327" s="41">
        <v>877500</v>
      </c>
      <c r="V2327" s="41">
        <f>T2327*U2327</f>
        <v>17550000</v>
      </c>
      <c r="W2327" s="41">
        <f>V2327*1.12</f>
        <v>19656000.000000004</v>
      </c>
      <c r="X2327" s="6"/>
      <c r="Y2327" s="6">
        <v>2016</v>
      </c>
      <c r="Z2327" s="42"/>
    </row>
    <row r="2328" spans="1:26" ht="51" x14ac:dyDescent="0.2">
      <c r="A2328" s="6" t="s">
        <v>9614</v>
      </c>
      <c r="B2328" s="5" t="s">
        <v>32</v>
      </c>
      <c r="C2328" s="5" t="s">
        <v>9615</v>
      </c>
      <c r="D2328" s="5" t="s">
        <v>1725</v>
      </c>
      <c r="E2328" s="5" t="s">
        <v>9616</v>
      </c>
      <c r="F2328" s="5" t="s">
        <v>9617</v>
      </c>
      <c r="G2328" s="5" t="s">
        <v>9616</v>
      </c>
      <c r="H2328" s="5" t="s">
        <v>9618</v>
      </c>
      <c r="I2328" s="6" t="s">
        <v>47</v>
      </c>
      <c r="J2328" s="6">
        <v>0</v>
      </c>
      <c r="K2328" s="6">
        <v>430000000</v>
      </c>
      <c r="L2328" s="5" t="s">
        <v>40</v>
      </c>
      <c r="M2328" s="6" t="s">
        <v>41</v>
      </c>
      <c r="N2328" s="6" t="s">
        <v>73</v>
      </c>
      <c r="O2328" s="6" t="s">
        <v>43</v>
      </c>
      <c r="P2328" s="6" t="s">
        <v>84</v>
      </c>
      <c r="Q2328" s="6" t="s">
        <v>51</v>
      </c>
      <c r="R2328" s="6">
        <v>112</v>
      </c>
      <c r="S2328" s="6" t="s">
        <v>1730</v>
      </c>
      <c r="T2328" s="41">
        <v>1000</v>
      </c>
      <c r="U2328" s="41">
        <v>2565</v>
      </c>
      <c r="V2328" s="41">
        <f>T2328*U2328</f>
        <v>2565000</v>
      </c>
      <c r="W2328" s="41">
        <f>V2328*1.12</f>
        <v>2872800.0000000005</v>
      </c>
      <c r="X2328" s="6"/>
      <c r="Y2328" s="6">
        <v>2016</v>
      </c>
      <c r="Z2328" s="42"/>
    </row>
    <row r="2329" spans="1:26" ht="51" x14ac:dyDescent="0.2">
      <c r="A2329" s="6" t="s">
        <v>9619</v>
      </c>
      <c r="B2329" s="5" t="s">
        <v>32</v>
      </c>
      <c r="C2329" s="5" t="s">
        <v>5332</v>
      </c>
      <c r="D2329" s="5" t="s">
        <v>1421</v>
      </c>
      <c r="E2329" s="5" t="s">
        <v>5333</v>
      </c>
      <c r="F2329" s="5" t="s">
        <v>5334</v>
      </c>
      <c r="G2329" s="5" t="s">
        <v>9620</v>
      </c>
      <c r="H2329" s="5" t="s">
        <v>9621</v>
      </c>
      <c r="I2329" s="6" t="s">
        <v>47</v>
      </c>
      <c r="J2329" s="6">
        <v>0</v>
      </c>
      <c r="K2329" s="6">
        <v>430000000</v>
      </c>
      <c r="L2329" s="5" t="s">
        <v>40</v>
      </c>
      <c r="M2329" s="6" t="s">
        <v>41</v>
      </c>
      <c r="N2329" s="6" t="s">
        <v>73</v>
      </c>
      <c r="O2329" s="6" t="s">
        <v>43</v>
      </c>
      <c r="P2329" s="6" t="s">
        <v>84</v>
      </c>
      <c r="Q2329" s="6" t="s">
        <v>51</v>
      </c>
      <c r="R2329" s="6" t="s">
        <v>96</v>
      </c>
      <c r="S2329" s="6" t="s">
        <v>97</v>
      </c>
      <c r="T2329" s="41">
        <v>20</v>
      </c>
      <c r="U2329" s="41">
        <v>30712.5</v>
      </c>
      <c r="V2329" s="41"/>
      <c r="W2329" s="41"/>
      <c r="X2329" s="6"/>
      <c r="Y2329" s="6">
        <v>2016</v>
      </c>
      <c r="Z2329" s="6" t="s">
        <v>1629</v>
      </c>
    </row>
    <row r="2330" spans="1:26" ht="51" x14ac:dyDescent="0.2">
      <c r="A2330" s="6" t="s">
        <v>9622</v>
      </c>
      <c r="B2330" s="5" t="s">
        <v>32</v>
      </c>
      <c r="C2330" s="5" t="s">
        <v>7825</v>
      </c>
      <c r="D2330" s="12" t="s">
        <v>2337</v>
      </c>
      <c r="E2330" s="5" t="s">
        <v>9623</v>
      </c>
      <c r="F2330" s="12" t="s">
        <v>7826</v>
      </c>
      <c r="G2330" s="5" t="s">
        <v>9624</v>
      </c>
      <c r="H2330" s="5" t="s">
        <v>9625</v>
      </c>
      <c r="I2330" s="6" t="s">
        <v>60</v>
      </c>
      <c r="J2330" s="6">
        <v>0</v>
      </c>
      <c r="K2330" s="6">
        <v>430000000</v>
      </c>
      <c r="L2330" s="5" t="s">
        <v>40</v>
      </c>
      <c r="M2330" s="6" t="s">
        <v>94</v>
      </c>
      <c r="N2330" s="6" t="s">
        <v>73</v>
      </c>
      <c r="O2330" s="6" t="s">
        <v>43</v>
      </c>
      <c r="P2330" s="6" t="s">
        <v>84</v>
      </c>
      <c r="Q2330" s="6" t="s">
        <v>51</v>
      </c>
      <c r="R2330" s="6" t="s">
        <v>96</v>
      </c>
      <c r="S2330" s="6" t="s">
        <v>97</v>
      </c>
      <c r="T2330" s="41">
        <v>5</v>
      </c>
      <c r="U2330" s="41">
        <v>27000</v>
      </c>
      <c r="V2330" s="41"/>
      <c r="W2330" s="41"/>
      <c r="X2330" s="6"/>
      <c r="Y2330" s="6">
        <v>2016</v>
      </c>
      <c r="Z2330" s="5"/>
    </row>
    <row r="2331" spans="1:26" ht="51" x14ac:dyDescent="0.2">
      <c r="A2331" s="6" t="s">
        <v>9626</v>
      </c>
      <c r="B2331" s="5" t="s">
        <v>32</v>
      </c>
      <c r="C2331" s="5" t="s">
        <v>7825</v>
      </c>
      <c r="D2331" s="12" t="s">
        <v>2337</v>
      </c>
      <c r="E2331" s="5" t="s">
        <v>9623</v>
      </c>
      <c r="F2331" s="12" t="s">
        <v>7826</v>
      </c>
      <c r="G2331" s="5" t="s">
        <v>9624</v>
      </c>
      <c r="H2331" s="5" t="s">
        <v>9625</v>
      </c>
      <c r="I2331" s="6" t="s">
        <v>60</v>
      </c>
      <c r="J2331" s="6">
        <v>0</v>
      </c>
      <c r="K2331" s="6">
        <v>430000000</v>
      </c>
      <c r="L2331" s="5" t="s">
        <v>40</v>
      </c>
      <c r="M2331" s="6" t="s">
        <v>591</v>
      </c>
      <c r="N2331" s="6" t="s">
        <v>73</v>
      </c>
      <c r="O2331" s="6" t="s">
        <v>43</v>
      </c>
      <c r="P2331" s="6" t="s">
        <v>84</v>
      </c>
      <c r="Q2331" s="6" t="s">
        <v>51</v>
      </c>
      <c r="R2331" s="6" t="s">
        <v>96</v>
      </c>
      <c r="S2331" s="6" t="s">
        <v>97</v>
      </c>
      <c r="T2331" s="41">
        <v>5</v>
      </c>
      <c r="U2331" s="41">
        <v>100000</v>
      </c>
      <c r="V2331" s="41">
        <f>T2331*U2331</f>
        <v>500000</v>
      </c>
      <c r="W2331" s="41">
        <f>V2331*1.12</f>
        <v>560000</v>
      </c>
      <c r="X2331" s="6"/>
      <c r="Y2331" s="6">
        <v>2016</v>
      </c>
      <c r="Z2331" s="6" t="s">
        <v>567</v>
      </c>
    </row>
    <row r="2332" spans="1:26" ht="51" x14ac:dyDescent="0.2">
      <c r="A2332" s="6" t="s">
        <v>9627</v>
      </c>
      <c r="B2332" s="5" t="s">
        <v>32</v>
      </c>
      <c r="C2332" s="5" t="s">
        <v>9628</v>
      </c>
      <c r="D2332" s="5" t="s">
        <v>9629</v>
      </c>
      <c r="E2332" s="5" t="s">
        <v>9630</v>
      </c>
      <c r="F2332" s="5" t="s">
        <v>9631</v>
      </c>
      <c r="G2332" s="5" t="s">
        <v>9630</v>
      </c>
      <c r="H2332" s="5" t="s">
        <v>9631</v>
      </c>
      <c r="I2332" s="6" t="s">
        <v>47</v>
      </c>
      <c r="J2332" s="6">
        <v>80</v>
      </c>
      <c r="K2332" s="6">
        <v>430000000</v>
      </c>
      <c r="L2332" s="5" t="s">
        <v>40</v>
      </c>
      <c r="M2332" s="6" t="s">
        <v>94</v>
      </c>
      <c r="N2332" s="6" t="s">
        <v>73</v>
      </c>
      <c r="O2332" s="6" t="s">
        <v>43</v>
      </c>
      <c r="P2332" s="6" t="s">
        <v>84</v>
      </c>
      <c r="Q2332" s="6" t="s">
        <v>45</v>
      </c>
      <c r="R2332" s="6" t="s">
        <v>75</v>
      </c>
      <c r="S2332" s="6" t="s">
        <v>76</v>
      </c>
      <c r="T2332" s="41">
        <v>1</v>
      </c>
      <c r="U2332" s="41">
        <v>22210082.02</v>
      </c>
      <c r="V2332" s="41">
        <f>T2332*U2332</f>
        <v>22210082.02</v>
      </c>
      <c r="W2332" s="41">
        <f>V2332*1.12</f>
        <v>24875291.862400003</v>
      </c>
      <c r="X2332" s="6" t="s">
        <v>47</v>
      </c>
      <c r="Y2332" s="6">
        <v>2016</v>
      </c>
      <c r="Z2332" s="42"/>
    </row>
    <row r="2333" spans="1:26" ht="51" x14ac:dyDescent="0.2">
      <c r="A2333" s="6" t="s">
        <v>9632</v>
      </c>
      <c r="B2333" s="5" t="s">
        <v>32</v>
      </c>
      <c r="C2333" s="5" t="s">
        <v>9628</v>
      </c>
      <c r="D2333" s="5" t="s">
        <v>9629</v>
      </c>
      <c r="E2333" s="5" t="s">
        <v>9633</v>
      </c>
      <c r="F2333" s="5" t="s">
        <v>9634</v>
      </c>
      <c r="G2333" s="5" t="s">
        <v>9633</v>
      </c>
      <c r="H2333" s="5" t="s">
        <v>9634</v>
      </c>
      <c r="I2333" s="6" t="s">
        <v>47</v>
      </c>
      <c r="J2333" s="6">
        <v>80</v>
      </c>
      <c r="K2333" s="6">
        <v>430000000</v>
      </c>
      <c r="L2333" s="5" t="s">
        <v>40</v>
      </c>
      <c r="M2333" s="6" t="s">
        <v>94</v>
      </c>
      <c r="N2333" s="6" t="s">
        <v>73</v>
      </c>
      <c r="O2333" s="6" t="s">
        <v>43</v>
      </c>
      <c r="P2333" s="6" t="s">
        <v>84</v>
      </c>
      <c r="Q2333" s="6" t="s">
        <v>45</v>
      </c>
      <c r="R2333" s="6" t="s">
        <v>75</v>
      </c>
      <c r="S2333" s="6" t="s">
        <v>76</v>
      </c>
      <c r="T2333" s="41">
        <v>4</v>
      </c>
      <c r="U2333" s="41">
        <v>21074783.239999998</v>
      </c>
      <c r="V2333" s="41"/>
      <c r="W2333" s="41"/>
      <c r="X2333" s="6" t="s">
        <v>47</v>
      </c>
      <c r="Y2333" s="6">
        <v>2016</v>
      </c>
      <c r="Z2333" s="6"/>
    </row>
    <row r="2334" spans="1:26" ht="51" x14ac:dyDescent="0.2">
      <c r="A2334" s="6" t="s">
        <v>9635</v>
      </c>
      <c r="B2334" s="5" t="s">
        <v>32</v>
      </c>
      <c r="C2334" s="5" t="s">
        <v>9628</v>
      </c>
      <c r="D2334" s="5" t="s">
        <v>9629</v>
      </c>
      <c r="E2334" s="5" t="s">
        <v>9633</v>
      </c>
      <c r="F2334" s="5" t="s">
        <v>9634</v>
      </c>
      <c r="G2334" s="5" t="s">
        <v>9633</v>
      </c>
      <c r="H2334" s="5" t="s">
        <v>9634</v>
      </c>
      <c r="I2334" s="6" t="s">
        <v>47</v>
      </c>
      <c r="J2334" s="6">
        <v>80</v>
      </c>
      <c r="K2334" s="6">
        <v>430000000</v>
      </c>
      <c r="L2334" s="5" t="s">
        <v>40</v>
      </c>
      <c r="M2334" s="6" t="s">
        <v>94</v>
      </c>
      <c r="N2334" s="6" t="s">
        <v>73</v>
      </c>
      <c r="O2334" s="6" t="s">
        <v>43</v>
      </c>
      <c r="P2334" s="6" t="s">
        <v>84</v>
      </c>
      <c r="Q2334" s="6" t="s">
        <v>45</v>
      </c>
      <c r="R2334" s="6" t="s">
        <v>75</v>
      </c>
      <c r="S2334" s="6" t="s">
        <v>76</v>
      </c>
      <c r="T2334" s="41">
        <v>4</v>
      </c>
      <c r="U2334" s="41">
        <v>16736309.24</v>
      </c>
      <c r="V2334" s="41">
        <f>T2334*U2334</f>
        <v>66945236.960000001</v>
      </c>
      <c r="W2334" s="41">
        <f>V2334*1.12</f>
        <v>74978665.395200014</v>
      </c>
      <c r="X2334" s="6" t="s">
        <v>47</v>
      </c>
      <c r="Y2334" s="6">
        <v>2016</v>
      </c>
      <c r="Z2334" s="6" t="s">
        <v>6258</v>
      </c>
    </row>
    <row r="2335" spans="1:26" ht="51" x14ac:dyDescent="0.2">
      <c r="A2335" s="6" t="s">
        <v>9636</v>
      </c>
      <c r="B2335" s="5" t="s">
        <v>32</v>
      </c>
      <c r="C2335" s="5" t="s">
        <v>2944</v>
      </c>
      <c r="D2335" s="5" t="s">
        <v>9637</v>
      </c>
      <c r="E2335" s="5" t="s">
        <v>9638</v>
      </c>
      <c r="F2335" s="5" t="s">
        <v>9639</v>
      </c>
      <c r="G2335" s="5" t="s">
        <v>9640</v>
      </c>
      <c r="H2335" s="5" t="s">
        <v>9639</v>
      </c>
      <c r="I2335" s="6" t="s">
        <v>39</v>
      </c>
      <c r="J2335" s="6">
        <v>0</v>
      </c>
      <c r="K2335" s="6">
        <v>430000000</v>
      </c>
      <c r="L2335" s="5" t="s">
        <v>40</v>
      </c>
      <c r="M2335" s="6" t="s">
        <v>41</v>
      </c>
      <c r="N2335" s="6" t="s">
        <v>73</v>
      </c>
      <c r="O2335" s="6" t="s">
        <v>43</v>
      </c>
      <c r="P2335" s="6" t="s">
        <v>84</v>
      </c>
      <c r="Q2335" s="6" t="s">
        <v>51</v>
      </c>
      <c r="R2335" s="6" t="s">
        <v>96</v>
      </c>
      <c r="S2335" s="6" t="s">
        <v>97</v>
      </c>
      <c r="T2335" s="41">
        <v>1</v>
      </c>
      <c r="U2335" s="41">
        <v>680000</v>
      </c>
      <c r="V2335" s="41">
        <f>T2335*U2335</f>
        <v>680000</v>
      </c>
      <c r="W2335" s="41">
        <f>V2335*1.12</f>
        <v>761600.00000000012</v>
      </c>
      <c r="X2335" s="6"/>
      <c r="Y2335" s="6">
        <v>2016</v>
      </c>
      <c r="Z2335" s="42"/>
    </row>
    <row r="2336" spans="1:26" ht="114.75" x14ac:dyDescent="0.2">
      <c r="A2336" s="6" t="s">
        <v>9641</v>
      </c>
      <c r="B2336" s="5" t="s">
        <v>32</v>
      </c>
      <c r="C2336" s="5" t="s">
        <v>9642</v>
      </c>
      <c r="D2336" s="5" t="s">
        <v>9643</v>
      </c>
      <c r="E2336" s="5" t="s">
        <v>9644</v>
      </c>
      <c r="F2336" s="5" t="s">
        <v>9645</v>
      </c>
      <c r="G2336" s="5" t="s">
        <v>9646</v>
      </c>
      <c r="H2336" s="5" t="s">
        <v>9647</v>
      </c>
      <c r="I2336" s="6" t="s">
        <v>39</v>
      </c>
      <c r="J2336" s="6">
        <v>0</v>
      </c>
      <c r="K2336" s="6">
        <v>430000000</v>
      </c>
      <c r="L2336" s="5" t="s">
        <v>40</v>
      </c>
      <c r="M2336" s="6" t="s">
        <v>41</v>
      </c>
      <c r="N2336" s="6" t="s">
        <v>73</v>
      </c>
      <c r="O2336" s="6" t="s">
        <v>43</v>
      </c>
      <c r="P2336" s="6" t="s">
        <v>84</v>
      </c>
      <c r="Q2336" s="6" t="s">
        <v>51</v>
      </c>
      <c r="R2336" s="6" t="s">
        <v>96</v>
      </c>
      <c r="S2336" s="6" t="s">
        <v>97</v>
      </c>
      <c r="T2336" s="41">
        <v>1</v>
      </c>
      <c r="U2336" s="41">
        <v>720000</v>
      </c>
      <c r="V2336" s="41">
        <f>T2336*U2336</f>
        <v>720000</v>
      </c>
      <c r="W2336" s="41">
        <f>V2336*1.12</f>
        <v>806400.00000000012</v>
      </c>
      <c r="X2336" s="6"/>
      <c r="Y2336" s="6">
        <v>2016</v>
      </c>
      <c r="Z2336" s="42"/>
    </row>
    <row r="2337" spans="1:26" ht="51" x14ac:dyDescent="0.2">
      <c r="A2337" s="6" t="s">
        <v>9648</v>
      </c>
      <c r="B2337" s="5" t="s">
        <v>32</v>
      </c>
      <c r="C2337" s="5" t="s">
        <v>9649</v>
      </c>
      <c r="D2337" s="5" t="s">
        <v>9650</v>
      </c>
      <c r="E2337" s="5" t="s">
        <v>9651</v>
      </c>
      <c r="F2337" s="5" t="s">
        <v>9652</v>
      </c>
      <c r="G2337" s="5" t="s">
        <v>9651</v>
      </c>
      <c r="H2337" s="5" t="s">
        <v>9653</v>
      </c>
      <c r="I2337" s="6" t="s">
        <v>47</v>
      </c>
      <c r="J2337" s="6">
        <v>0</v>
      </c>
      <c r="K2337" s="6">
        <v>430000000</v>
      </c>
      <c r="L2337" s="5" t="s">
        <v>40</v>
      </c>
      <c r="M2337" s="6" t="s">
        <v>41</v>
      </c>
      <c r="N2337" s="6" t="s">
        <v>73</v>
      </c>
      <c r="O2337" s="6" t="s">
        <v>43</v>
      </c>
      <c r="P2337" s="6" t="s">
        <v>84</v>
      </c>
      <c r="Q2337" s="6" t="s">
        <v>51</v>
      </c>
      <c r="R2337" s="6" t="s">
        <v>96</v>
      </c>
      <c r="S2337" s="6" t="s">
        <v>97</v>
      </c>
      <c r="T2337" s="41">
        <v>1</v>
      </c>
      <c r="U2337" s="41">
        <v>4449060</v>
      </c>
      <c r="V2337" s="41">
        <f>T2337*U2337</f>
        <v>4449060</v>
      </c>
      <c r="W2337" s="41">
        <f>V2337*1.12</f>
        <v>4982947.2</v>
      </c>
      <c r="X2337" s="6"/>
      <c r="Y2337" s="6">
        <v>2016</v>
      </c>
      <c r="Z2337" s="42"/>
    </row>
    <row r="2338" spans="1:26" ht="51" x14ac:dyDescent="0.2">
      <c r="A2338" s="6" t="s">
        <v>9654</v>
      </c>
      <c r="B2338" s="5" t="s">
        <v>32</v>
      </c>
      <c r="C2338" s="5" t="s">
        <v>9655</v>
      </c>
      <c r="D2338" s="5" t="s">
        <v>9656</v>
      </c>
      <c r="E2338" s="5" t="s">
        <v>9657</v>
      </c>
      <c r="F2338" s="5" t="s">
        <v>9658</v>
      </c>
      <c r="G2338" s="5" t="s">
        <v>9657</v>
      </c>
      <c r="H2338" s="5" t="s">
        <v>9659</v>
      </c>
      <c r="I2338" s="6" t="s">
        <v>47</v>
      </c>
      <c r="J2338" s="6">
        <v>0</v>
      </c>
      <c r="K2338" s="6">
        <v>430000000</v>
      </c>
      <c r="L2338" s="5" t="s">
        <v>40</v>
      </c>
      <c r="M2338" s="6" t="s">
        <v>41</v>
      </c>
      <c r="N2338" s="6" t="s">
        <v>73</v>
      </c>
      <c r="O2338" s="6" t="s">
        <v>43</v>
      </c>
      <c r="P2338" s="6" t="s">
        <v>84</v>
      </c>
      <c r="Q2338" s="6" t="s">
        <v>51</v>
      </c>
      <c r="R2338" s="6" t="s">
        <v>96</v>
      </c>
      <c r="S2338" s="6" t="s">
        <v>97</v>
      </c>
      <c r="T2338" s="41">
        <v>1</v>
      </c>
      <c r="U2338" s="41">
        <v>422730</v>
      </c>
      <c r="V2338" s="41">
        <f>T2338*U2338</f>
        <v>422730</v>
      </c>
      <c r="W2338" s="41">
        <f>V2338*1.12</f>
        <v>473457.60000000003</v>
      </c>
      <c r="X2338" s="6"/>
      <c r="Y2338" s="6">
        <v>2016</v>
      </c>
      <c r="Z2338" s="42"/>
    </row>
    <row r="2339" spans="1:26" ht="51" x14ac:dyDescent="0.2">
      <c r="A2339" s="6" t="s">
        <v>9660</v>
      </c>
      <c r="B2339" s="5" t="s">
        <v>32</v>
      </c>
      <c r="C2339" s="5" t="s">
        <v>5537</v>
      </c>
      <c r="D2339" s="5" t="s">
        <v>5538</v>
      </c>
      <c r="E2339" s="5" t="s">
        <v>9661</v>
      </c>
      <c r="F2339" s="5" t="s">
        <v>5539</v>
      </c>
      <c r="G2339" s="5" t="s">
        <v>9661</v>
      </c>
      <c r="H2339" s="5" t="s">
        <v>9662</v>
      </c>
      <c r="I2339" s="6" t="s">
        <v>60</v>
      </c>
      <c r="J2339" s="6">
        <v>0</v>
      </c>
      <c r="K2339" s="6">
        <v>430000000</v>
      </c>
      <c r="L2339" s="5" t="s">
        <v>40</v>
      </c>
      <c r="M2339" s="6" t="s">
        <v>41</v>
      </c>
      <c r="N2339" s="6" t="s">
        <v>73</v>
      </c>
      <c r="O2339" s="6" t="s">
        <v>43</v>
      </c>
      <c r="P2339" s="6" t="s">
        <v>84</v>
      </c>
      <c r="Q2339" s="6" t="s">
        <v>51</v>
      </c>
      <c r="R2339" s="6">
        <v>868</v>
      </c>
      <c r="S2339" s="6" t="s">
        <v>46</v>
      </c>
      <c r="T2339" s="41">
        <v>10</v>
      </c>
      <c r="U2339" s="41">
        <v>61841.049270000003</v>
      </c>
      <c r="V2339" s="41"/>
      <c r="W2339" s="41"/>
      <c r="X2339" s="6"/>
      <c r="Y2339" s="6">
        <v>2016</v>
      </c>
      <c r="Z2339" s="5"/>
    </row>
    <row r="2340" spans="1:26" ht="51" x14ac:dyDescent="0.2">
      <c r="A2340" s="6" t="s">
        <v>9663</v>
      </c>
      <c r="B2340" s="5" t="s">
        <v>32</v>
      </c>
      <c r="C2340" s="5" t="s">
        <v>5537</v>
      </c>
      <c r="D2340" s="5" t="s">
        <v>5538</v>
      </c>
      <c r="E2340" s="5" t="s">
        <v>9661</v>
      </c>
      <c r="F2340" s="5" t="s">
        <v>5539</v>
      </c>
      <c r="G2340" s="5" t="s">
        <v>9661</v>
      </c>
      <c r="H2340" s="5" t="s">
        <v>9662</v>
      </c>
      <c r="I2340" s="6" t="s">
        <v>60</v>
      </c>
      <c r="J2340" s="6">
        <v>0</v>
      </c>
      <c r="K2340" s="6">
        <v>430000000</v>
      </c>
      <c r="L2340" s="5" t="s">
        <v>40</v>
      </c>
      <c r="M2340" s="6" t="s">
        <v>591</v>
      </c>
      <c r="N2340" s="6" t="s">
        <v>73</v>
      </c>
      <c r="O2340" s="6" t="s">
        <v>43</v>
      </c>
      <c r="P2340" s="6" t="s">
        <v>84</v>
      </c>
      <c r="Q2340" s="6" t="s">
        <v>51</v>
      </c>
      <c r="R2340" s="6">
        <v>868</v>
      </c>
      <c r="S2340" s="6" t="s">
        <v>46</v>
      </c>
      <c r="T2340" s="41">
        <v>10</v>
      </c>
      <c r="U2340" s="41">
        <v>480000</v>
      </c>
      <c r="V2340" s="41">
        <f>T2340*U2340</f>
        <v>4800000</v>
      </c>
      <c r="W2340" s="41">
        <f>V2340*1.12</f>
        <v>5376000.0000000009</v>
      </c>
      <c r="X2340" s="6"/>
      <c r="Y2340" s="6">
        <v>2016</v>
      </c>
      <c r="Z2340" s="6" t="s">
        <v>567</v>
      </c>
    </row>
    <row r="2341" spans="1:26" ht="76.5" x14ac:dyDescent="0.2">
      <c r="A2341" s="6" t="s">
        <v>9664</v>
      </c>
      <c r="B2341" s="5" t="s">
        <v>32</v>
      </c>
      <c r="C2341" s="5" t="s">
        <v>9665</v>
      </c>
      <c r="D2341" s="5" t="s">
        <v>9666</v>
      </c>
      <c r="E2341" s="5" t="s">
        <v>9667</v>
      </c>
      <c r="F2341" s="5" t="s">
        <v>9668</v>
      </c>
      <c r="G2341" s="5" t="s">
        <v>9669</v>
      </c>
      <c r="H2341" s="5" t="s">
        <v>9670</v>
      </c>
      <c r="I2341" s="6" t="s">
        <v>47</v>
      </c>
      <c r="J2341" s="6">
        <v>0</v>
      </c>
      <c r="K2341" s="6">
        <v>430000000</v>
      </c>
      <c r="L2341" s="5" t="s">
        <v>40</v>
      </c>
      <c r="M2341" s="6" t="s">
        <v>41</v>
      </c>
      <c r="N2341" s="6" t="s">
        <v>73</v>
      </c>
      <c r="O2341" s="6" t="s">
        <v>43</v>
      </c>
      <c r="P2341" s="6" t="s">
        <v>84</v>
      </c>
      <c r="Q2341" s="6" t="s">
        <v>51</v>
      </c>
      <c r="R2341" s="6" t="s">
        <v>96</v>
      </c>
      <c r="S2341" s="6" t="s">
        <v>97</v>
      </c>
      <c r="T2341" s="41">
        <v>4</v>
      </c>
      <c r="U2341" s="41">
        <v>367983</v>
      </c>
      <c r="V2341" s="41"/>
      <c r="W2341" s="41"/>
      <c r="X2341" s="6"/>
      <c r="Y2341" s="6">
        <v>2016</v>
      </c>
      <c r="Z2341" s="5"/>
    </row>
    <row r="2342" spans="1:26" ht="76.5" x14ac:dyDescent="0.2">
      <c r="A2342" s="6" t="s">
        <v>9671</v>
      </c>
      <c r="B2342" s="5" t="s">
        <v>32</v>
      </c>
      <c r="C2342" s="5" t="s">
        <v>9665</v>
      </c>
      <c r="D2342" s="5" t="s">
        <v>9666</v>
      </c>
      <c r="E2342" s="5" t="s">
        <v>9667</v>
      </c>
      <c r="F2342" s="5" t="s">
        <v>9668</v>
      </c>
      <c r="G2342" s="5" t="s">
        <v>9669</v>
      </c>
      <c r="H2342" s="5" t="s">
        <v>9670</v>
      </c>
      <c r="I2342" s="6" t="s">
        <v>47</v>
      </c>
      <c r="J2342" s="6">
        <v>0</v>
      </c>
      <c r="K2342" s="6">
        <v>430000000</v>
      </c>
      <c r="L2342" s="5" t="s">
        <v>40</v>
      </c>
      <c r="M2342" s="6" t="s">
        <v>591</v>
      </c>
      <c r="N2342" s="6" t="s">
        <v>73</v>
      </c>
      <c r="O2342" s="6" t="s">
        <v>43</v>
      </c>
      <c r="P2342" s="6" t="s">
        <v>84</v>
      </c>
      <c r="Q2342" s="6" t="s">
        <v>51</v>
      </c>
      <c r="R2342" s="6" t="s">
        <v>96</v>
      </c>
      <c r="S2342" s="6" t="s">
        <v>97</v>
      </c>
      <c r="T2342" s="41">
        <v>4</v>
      </c>
      <c r="U2342" s="41">
        <v>410755.71</v>
      </c>
      <c r="V2342" s="44"/>
      <c r="W2342" s="44"/>
      <c r="X2342" s="6"/>
      <c r="Y2342" s="6">
        <v>2016</v>
      </c>
      <c r="Z2342" s="6" t="s">
        <v>567</v>
      </c>
    </row>
    <row r="2343" spans="1:26" ht="76.5" x14ac:dyDescent="0.2">
      <c r="A2343" s="6" t="s">
        <v>9672</v>
      </c>
      <c r="B2343" s="5" t="s">
        <v>32</v>
      </c>
      <c r="C2343" s="5" t="s">
        <v>9665</v>
      </c>
      <c r="D2343" s="5" t="s">
        <v>9666</v>
      </c>
      <c r="E2343" s="5" t="s">
        <v>9667</v>
      </c>
      <c r="F2343" s="5" t="s">
        <v>9668</v>
      </c>
      <c r="G2343" s="5" t="s">
        <v>9669</v>
      </c>
      <c r="H2343" s="5" t="s">
        <v>9670</v>
      </c>
      <c r="I2343" s="6" t="s">
        <v>39</v>
      </c>
      <c r="J2343" s="6">
        <v>0</v>
      </c>
      <c r="K2343" s="6">
        <v>430000000</v>
      </c>
      <c r="L2343" s="5" t="s">
        <v>40</v>
      </c>
      <c r="M2343" s="6" t="s">
        <v>6247</v>
      </c>
      <c r="N2343" s="6" t="s">
        <v>73</v>
      </c>
      <c r="O2343" s="6" t="s">
        <v>43</v>
      </c>
      <c r="P2343" s="6" t="s">
        <v>84</v>
      </c>
      <c r="Q2343" s="6" t="s">
        <v>51</v>
      </c>
      <c r="R2343" s="6" t="s">
        <v>96</v>
      </c>
      <c r="S2343" s="6" t="s">
        <v>97</v>
      </c>
      <c r="T2343" s="41">
        <v>4</v>
      </c>
      <c r="U2343" s="41">
        <v>410755.71</v>
      </c>
      <c r="V2343" s="44">
        <f>T2343*U2343</f>
        <v>1643022.84</v>
      </c>
      <c r="W2343" s="44">
        <f>V2343*1.12</f>
        <v>1840185.5808000003</v>
      </c>
      <c r="X2343" s="6"/>
      <c r="Y2343" s="6">
        <v>2016</v>
      </c>
      <c r="Z2343" s="6" t="s">
        <v>7033</v>
      </c>
    </row>
    <row r="2344" spans="1:26" ht="51" x14ac:dyDescent="0.2">
      <c r="A2344" s="6" t="s">
        <v>9673</v>
      </c>
      <c r="B2344" s="5" t="s">
        <v>32</v>
      </c>
      <c r="C2344" s="5" t="s">
        <v>9674</v>
      </c>
      <c r="D2344" s="5" t="s">
        <v>9675</v>
      </c>
      <c r="E2344" s="5" t="s">
        <v>9676</v>
      </c>
      <c r="F2344" s="5" t="s">
        <v>9677</v>
      </c>
      <c r="G2344" s="5" t="s">
        <v>9678</v>
      </c>
      <c r="H2344" s="5" t="s">
        <v>9679</v>
      </c>
      <c r="I2344" s="6" t="s">
        <v>47</v>
      </c>
      <c r="J2344" s="6">
        <v>0</v>
      </c>
      <c r="K2344" s="6">
        <v>430000000</v>
      </c>
      <c r="L2344" s="5" t="s">
        <v>40</v>
      </c>
      <c r="M2344" s="6" t="s">
        <v>41</v>
      </c>
      <c r="N2344" s="6" t="s">
        <v>73</v>
      </c>
      <c r="O2344" s="6" t="s">
        <v>43</v>
      </c>
      <c r="P2344" s="6" t="s">
        <v>84</v>
      </c>
      <c r="Q2344" s="6" t="s">
        <v>51</v>
      </c>
      <c r="R2344" s="6" t="s">
        <v>96</v>
      </c>
      <c r="S2344" s="6" t="s">
        <v>97</v>
      </c>
      <c r="T2344" s="41">
        <v>2</v>
      </c>
      <c r="U2344" s="41">
        <v>546700</v>
      </c>
      <c r="V2344" s="41">
        <f>T2344*U2344</f>
        <v>1093400</v>
      </c>
      <c r="W2344" s="41">
        <f>V2344*1.12</f>
        <v>1224608.0000000002</v>
      </c>
      <c r="X2344" s="6"/>
      <c r="Y2344" s="6">
        <v>2016</v>
      </c>
      <c r="Z2344" s="42"/>
    </row>
    <row r="2345" spans="1:26" ht="51" x14ac:dyDescent="0.2">
      <c r="A2345" s="6" t="s">
        <v>9680</v>
      </c>
      <c r="B2345" s="5" t="s">
        <v>32</v>
      </c>
      <c r="C2345" s="5" t="s">
        <v>9681</v>
      </c>
      <c r="D2345" s="5" t="s">
        <v>9682</v>
      </c>
      <c r="E2345" s="5" t="s">
        <v>9683</v>
      </c>
      <c r="F2345" s="5" t="s">
        <v>9684</v>
      </c>
      <c r="G2345" s="5" t="s">
        <v>9685</v>
      </c>
      <c r="H2345" s="5" t="s">
        <v>9686</v>
      </c>
      <c r="I2345" s="6" t="s">
        <v>47</v>
      </c>
      <c r="J2345" s="6">
        <v>0</v>
      </c>
      <c r="K2345" s="6">
        <v>430000000</v>
      </c>
      <c r="L2345" s="5" t="s">
        <v>40</v>
      </c>
      <c r="M2345" s="6" t="s">
        <v>41</v>
      </c>
      <c r="N2345" s="6" t="s">
        <v>73</v>
      </c>
      <c r="O2345" s="6" t="s">
        <v>43</v>
      </c>
      <c r="P2345" s="6" t="s">
        <v>84</v>
      </c>
      <c r="Q2345" s="6" t="s">
        <v>51</v>
      </c>
      <c r="R2345" s="6" t="s">
        <v>96</v>
      </c>
      <c r="S2345" s="6" t="s">
        <v>97</v>
      </c>
      <c r="T2345" s="41">
        <v>1</v>
      </c>
      <c r="U2345" s="41">
        <v>4019400</v>
      </c>
      <c r="V2345" s="41">
        <f>T2345*U2345</f>
        <v>4019400</v>
      </c>
      <c r="W2345" s="41">
        <f>V2345*1.12</f>
        <v>4501728</v>
      </c>
      <c r="X2345" s="6"/>
      <c r="Y2345" s="6">
        <v>2016</v>
      </c>
      <c r="Z2345" s="42"/>
    </row>
    <row r="2346" spans="1:26" ht="51" x14ac:dyDescent="0.2">
      <c r="A2346" s="6" t="s">
        <v>9687</v>
      </c>
      <c r="B2346" s="5" t="s">
        <v>32</v>
      </c>
      <c r="C2346" s="5" t="s">
        <v>9688</v>
      </c>
      <c r="D2346" s="5" t="s">
        <v>2304</v>
      </c>
      <c r="E2346" s="5" t="s">
        <v>9689</v>
      </c>
      <c r="F2346" s="5" t="s">
        <v>9690</v>
      </c>
      <c r="G2346" s="5" t="s">
        <v>9691</v>
      </c>
      <c r="H2346" s="5" t="s">
        <v>9692</v>
      </c>
      <c r="I2346" s="6" t="s">
        <v>47</v>
      </c>
      <c r="J2346" s="6">
        <v>0</v>
      </c>
      <c r="K2346" s="6">
        <v>430000000</v>
      </c>
      <c r="L2346" s="5" t="s">
        <v>40</v>
      </c>
      <c r="M2346" s="6" t="s">
        <v>41</v>
      </c>
      <c r="N2346" s="6" t="s">
        <v>73</v>
      </c>
      <c r="O2346" s="6" t="s">
        <v>43</v>
      </c>
      <c r="P2346" s="6" t="s">
        <v>84</v>
      </c>
      <c r="Q2346" s="6" t="s">
        <v>51</v>
      </c>
      <c r="R2346" s="6" t="s">
        <v>96</v>
      </c>
      <c r="S2346" s="6" t="s">
        <v>97</v>
      </c>
      <c r="T2346" s="41">
        <v>1</v>
      </c>
      <c r="U2346" s="41">
        <v>207900</v>
      </c>
      <c r="V2346" s="41">
        <f>T2346*U2346</f>
        <v>207900</v>
      </c>
      <c r="W2346" s="41">
        <f>V2346*1.12</f>
        <v>232848.00000000003</v>
      </c>
      <c r="X2346" s="6"/>
      <c r="Y2346" s="6">
        <v>2016</v>
      </c>
      <c r="Z2346" s="42"/>
    </row>
    <row r="2347" spans="1:26" ht="51" x14ac:dyDescent="0.2">
      <c r="A2347" s="6" t="s">
        <v>9693</v>
      </c>
      <c r="B2347" s="5" t="s">
        <v>32</v>
      </c>
      <c r="C2347" s="5" t="s">
        <v>9694</v>
      </c>
      <c r="D2347" s="5" t="s">
        <v>9695</v>
      </c>
      <c r="E2347" s="5" t="s">
        <v>9696</v>
      </c>
      <c r="F2347" s="5" t="s">
        <v>3399</v>
      </c>
      <c r="G2347" s="5" t="s">
        <v>9697</v>
      </c>
      <c r="H2347" s="5" t="s">
        <v>9698</v>
      </c>
      <c r="I2347" s="6" t="s">
        <v>47</v>
      </c>
      <c r="J2347" s="6">
        <v>0</v>
      </c>
      <c r="K2347" s="6">
        <v>430000000</v>
      </c>
      <c r="L2347" s="5" t="s">
        <v>40</v>
      </c>
      <c r="M2347" s="6" t="s">
        <v>41</v>
      </c>
      <c r="N2347" s="6" t="s">
        <v>73</v>
      </c>
      <c r="O2347" s="6" t="s">
        <v>43</v>
      </c>
      <c r="P2347" s="6" t="s">
        <v>84</v>
      </c>
      <c r="Q2347" s="6" t="s">
        <v>51</v>
      </c>
      <c r="R2347" s="6" t="s">
        <v>96</v>
      </c>
      <c r="S2347" s="6" t="s">
        <v>97</v>
      </c>
      <c r="T2347" s="41">
        <v>1</v>
      </c>
      <c r="U2347" s="41">
        <v>970200</v>
      </c>
      <c r="V2347" s="41">
        <f>T2347*U2347</f>
        <v>970200</v>
      </c>
      <c r="W2347" s="41">
        <f>V2347*1.12</f>
        <v>1086624</v>
      </c>
      <c r="X2347" s="6"/>
      <c r="Y2347" s="6">
        <v>2016</v>
      </c>
      <c r="Z2347" s="42"/>
    </row>
    <row r="2348" spans="1:26" ht="51" x14ac:dyDescent="0.2">
      <c r="A2348" s="6" t="s">
        <v>9699</v>
      </c>
      <c r="B2348" s="5" t="s">
        <v>32</v>
      </c>
      <c r="C2348" s="5" t="s">
        <v>9556</v>
      </c>
      <c r="D2348" s="5" t="s">
        <v>2304</v>
      </c>
      <c r="E2348" s="5" t="s">
        <v>9700</v>
      </c>
      <c r="F2348" s="5" t="s">
        <v>9558</v>
      </c>
      <c r="G2348" s="5" t="s">
        <v>9701</v>
      </c>
      <c r="H2348" s="5" t="s">
        <v>9702</v>
      </c>
      <c r="I2348" s="6" t="s">
        <v>47</v>
      </c>
      <c r="J2348" s="6">
        <v>0</v>
      </c>
      <c r="K2348" s="6">
        <v>430000000</v>
      </c>
      <c r="L2348" s="5" t="s">
        <v>40</v>
      </c>
      <c r="M2348" s="6" t="s">
        <v>41</v>
      </c>
      <c r="N2348" s="6" t="s">
        <v>73</v>
      </c>
      <c r="O2348" s="6" t="s">
        <v>43</v>
      </c>
      <c r="P2348" s="6" t="s">
        <v>84</v>
      </c>
      <c r="Q2348" s="6" t="s">
        <v>51</v>
      </c>
      <c r="R2348" s="6" t="s">
        <v>96</v>
      </c>
      <c r="S2348" s="6" t="s">
        <v>97</v>
      </c>
      <c r="T2348" s="41">
        <v>3</v>
      </c>
      <c r="U2348" s="41">
        <v>616000</v>
      </c>
      <c r="V2348" s="41"/>
      <c r="W2348" s="41"/>
      <c r="X2348" s="6"/>
      <c r="Y2348" s="6">
        <v>2016</v>
      </c>
      <c r="Z2348" s="6" t="s">
        <v>1629</v>
      </c>
    </row>
    <row r="2349" spans="1:26" ht="63.75" x14ac:dyDescent="0.2">
      <c r="A2349" s="6" t="s">
        <v>9703</v>
      </c>
      <c r="B2349" s="5" t="s">
        <v>32</v>
      </c>
      <c r="C2349" s="5" t="s">
        <v>9704</v>
      </c>
      <c r="D2349" s="5" t="s">
        <v>5071</v>
      </c>
      <c r="E2349" s="5" t="s">
        <v>9705</v>
      </c>
      <c r="F2349" s="5" t="s">
        <v>9706</v>
      </c>
      <c r="G2349" s="5" t="s">
        <v>9707</v>
      </c>
      <c r="H2349" s="5" t="s">
        <v>9708</v>
      </c>
      <c r="I2349" s="6" t="s">
        <v>47</v>
      </c>
      <c r="J2349" s="6">
        <v>0</v>
      </c>
      <c r="K2349" s="6">
        <v>430000000</v>
      </c>
      <c r="L2349" s="5" t="s">
        <v>40</v>
      </c>
      <c r="M2349" s="6" t="s">
        <v>41</v>
      </c>
      <c r="N2349" s="6" t="s">
        <v>73</v>
      </c>
      <c r="O2349" s="6" t="s">
        <v>43</v>
      </c>
      <c r="P2349" s="6" t="s">
        <v>84</v>
      </c>
      <c r="Q2349" s="6" t="s">
        <v>51</v>
      </c>
      <c r="R2349" s="6" t="s">
        <v>96</v>
      </c>
      <c r="S2349" s="6" t="s">
        <v>97</v>
      </c>
      <c r="T2349" s="41">
        <v>30</v>
      </c>
      <c r="U2349" s="41">
        <v>42735</v>
      </c>
      <c r="V2349" s="41">
        <f t="shared" ref="V2349:V2359" si="169">T2349*U2349</f>
        <v>1282050</v>
      </c>
      <c r="W2349" s="41">
        <f t="shared" ref="W2349:W2359" si="170">V2349*1.12</f>
        <v>1435896.0000000002</v>
      </c>
      <c r="X2349" s="6"/>
      <c r="Y2349" s="6">
        <v>2016</v>
      </c>
      <c r="Z2349" s="42"/>
    </row>
    <row r="2350" spans="1:26" ht="51" x14ac:dyDescent="0.2">
      <c r="A2350" s="6" t="s">
        <v>9709</v>
      </c>
      <c r="B2350" s="5" t="s">
        <v>32</v>
      </c>
      <c r="C2350" s="5" t="s">
        <v>5344</v>
      </c>
      <c r="D2350" s="5" t="s">
        <v>5345</v>
      </c>
      <c r="E2350" s="5" t="s">
        <v>9710</v>
      </c>
      <c r="F2350" s="5" t="s">
        <v>5347</v>
      </c>
      <c r="G2350" s="5" t="s">
        <v>9711</v>
      </c>
      <c r="H2350" s="5" t="s">
        <v>9712</v>
      </c>
      <c r="I2350" s="6" t="s">
        <v>60</v>
      </c>
      <c r="J2350" s="6">
        <v>0</v>
      </c>
      <c r="K2350" s="6">
        <v>430000000</v>
      </c>
      <c r="L2350" s="5" t="s">
        <v>40</v>
      </c>
      <c r="M2350" s="6" t="s">
        <v>41</v>
      </c>
      <c r="N2350" s="6" t="s">
        <v>73</v>
      </c>
      <c r="O2350" s="6" t="s">
        <v>43</v>
      </c>
      <c r="P2350" s="6" t="s">
        <v>84</v>
      </c>
      <c r="Q2350" s="6" t="s">
        <v>51</v>
      </c>
      <c r="R2350" s="6" t="s">
        <v>96</v>
      </c>
      <c r="S2350" s="6" t="s">
        <v>97</v>
      </c>
      <c r="T2350" s="41">
        <v>30</v>
      </c>
      <c r="U2350" s="41">
        <v>19943</v>
      </c>
      <c r="V2350" s="41">
        <f t="shared" si="169"/>
        <v>598290</v>
      </c>
      <c r="W2350" s="41">
        <f t="shared" si="170"/>
        <v>670084.80000000005</v>
      </c>
      <c r="X2350" s="6"/>
      <c r="Y2350" s="6">
        <v>2016</v>
      </c>
      <c r="Z2350" s="42"/>
    </row>
    <row r="2351" spans="1:26" ht="63.75" x14ac:dyDescent="0.2">
      <c r="A2351" s="6" t="s">
        <v>9713</v>
      </c>
      <c r="B2351" s="5" t="s">
        <v>32</v>
      </c>
      <c r="C2351" s="5" t="s">
        <v>2944</v>
      </c>
      <c r="D2351" s="5" t="s">
        <v>9714</v>
      </c>
      <c r="E2351" s="5" t="s">
        <v>12949</v>
      </c>
      <c r="F2351" s="5" t="s">
        <v>9715</v>
      </c>
      <c r="G2351" s="5" t="s">
        <v>9716</v>
      </c>
      <c r="H2351" s="5" t="s">
        <v>9717</v>
      </c>
      <c r="I2351" s="6" t="s">
        <v>47</v>
      </c>
      <c r="J2351" s="6">
        <v>0</v>
      </c>
      <c r="K2351" s="6">
        <v>430000000</v>
      </c>
      <c r="L2351" s="5" t="s">
        <v>40</v>
      </c>
      <c r="M2351" s="6" t="s">
        <v>41</v>
      </c>
      <c r="N2351" s="6" t="s">
        <v>73</v>
      </c>
      <c r="O2351" s="6" t="s">
        <v>43</v>
      </c>
      <c r="P2351" s="6" t="s">
        <v>84</v>
      </c>
      <c r="Q2351" s="6" t="s">
        <v>51</v>
      </c>
      <c r="R2351" s="6" t="s">
        <v>75</v>
      </c>
      <c r="S2351" s="6" t="s">
        <v>76</v>
      </c>
      <c r="T2351" s="41">
        <v>2</v>
      </c>
      <c r="U2351" s="41">
        <v>9589000</v>
      </c>
      <c r="V2351" s="41">
        <f t="shared" si="169"/>
        <v>19178000</v>
      </c>
      <c r="W2351" s="41">
        <f t="shared" si="170"/>
        <v>21479360.000000004</v>
      </c>
      <c r="X2351" s="6"/>
      <c r="Y2351" s="6">
        <v>2016</v>
      </c>
      <c r="Z2351" s="42"/>
    </row>
    <row r="2352" spans="1:26" ht="51" x14ac:dyDescent="0.2">
      <c r="A2352" s="6" t="s">
        <v>9718</v>
      </c>
      <c r="B2352" s="5" t="s">
        <v>32</v>
      </c>
      <c r="C2352" s="5" t="s">
        <v>1242</v>
      </c>
      <c r="D2352" s="5" t="s">
        <v>1243</v>
      </c>
      <c r="E2352" s="5" t="s">
        <v>9719</v>
      </c>
      <c r="F2352" s="5" t="s">
        <v>1245</v>
      </c>
      <c r="G2352" s="5" t="s">
        <v>9720</v>
      </c>
      <c r="H2352" s="5" t="s">
        <v>9720</v>
      </c>
      <c r="I2352" s="6" t="s">
        <v>47</v>
      </c>
      <c r="J2352" s="6">
        <v>0</v>
      </c>
      <c r="K2352" s="6">
        <v>430000000</v>
      </c>
      <c r="L2352" s="5" t="s">
        <v>40</v>
      </c>
      <c r="M2352" s="6" t="s">
        <v>94</v>
      </c>
      <c r="N2352" s="6" t="s">
        <v>42</v>
      </c>
      <c r="O2352" s="6" t="s">
        <v>43</v>
      </c>
      <c r="P2352" s="6" t="s">
        <v>84</v>
      </c>
      <c r="Q2352" s="6" t="s">
        <v>51</v>
      </c>
      <c r="R2352" s="6" t="s">
        <v>96</v>
      </c>
      <c r="S2352" s="6" t="s">
        <v>97</v>
      </c>
      <c r="T2352" s="41">
        <v>1</v>
      </c>
      <c r="U2352" s="41">
        <v>890000</v>
      </c>
      <c r="V2352" s="41">
        <f t="shared" si="169"/>
        <v>890000</v>
      </c>
      <c r="W2352" s="41">
        <f t="shared" si="170"/>
        <v>996800.00000000012</v>
      </c>
      <c r="X2352" s="6"/>
      <c r="Y2352" s="6">
        <v>2016</v>
      </c>
      <c r="Z2352" s="42"/>
    </row>
    <row r="2353" spans="1:26" ht="51" x14ac:dyDescent="0.2">
      <c r="A2353" s="6" t="s">
        <v>9721</v>
      </c>
      <c r="B2353" s="5" t="s">
        <v>32</v>
      </c>
      <c r="C2353" s="5" t="s">
        <v>6217</v>
      </c>
      <c r="D2353" s="5" t="s">
        <v>6218</v>
      </c>
      <c r="E2353" s="5" t="s">
        <v>9722</v>
      </c>
      <c r="F2353" s="5" t="s">
        <v>6219</v>
      </c>
      <c r="G2353" s="5" t="s">
        <v>9723</v>
      </c>
      <c r="H2353" s="5" t="s">
        <v>9723</v>
      </c>
      <c r="I2353" s="6" t="s">
        <v>47</v>
      </c>
      <c r="J2353" s="6">
        <v>0</v>
      </c>
      <c r="K2353" s="6">
        <v>430000000</v>
      </c>
      <c r="L2353" s="5" t="s">
        <v>40</v>
      </c>
      <c r="M2353" s="6" t="s">
        <v>94</v>
      </c>
      <c r="N2353" s="6" t="s">
        <v>42</v>
      </c>
      <c r="O2353" s="6" t="s">
        <v>43</v>
      </c>
      <c r="P2353" s="6" t="s">
        <v>84</v>
      </c>
      <c r="Q2353" s="6" t="s">
        <v>51</v>
      </c>
      <c r="R2353" s="6" t="s">
        <v>96</v>
      </c>
      <c r="S2353" s="6" t="s">
        <v>97</v>
      </c>
      <c r="T2353" s="16" t="s">
        <v>9724</v>
      </c>
      <c r="U2353" s="41">
        <v>40325</v>
      </c>
      <c r="V2353" s="41">
        <f t="shared" si="169"/>
        <v>201625</v>
      </c>
      <c r="W2353" s="41">
        <f t="shared" si="170"/>
        <v>225820.00000000003</v>
      </c>
      <c r="X2353" s="6"/>
      <c r="Y2353" s="6">
        <v>2016</v>
      </c>
      <c r="Z2353" s="42"/>
    </row>
    <row r="2354" spans="1:26" ht="51" x14ac:dyDescent="0.2">
      <c r="A2354" s="6" t="s">
        <v>9725</v>
      </c>
      <c r="B2354" s="5" t="s">
        <v>32</v>
      </c>
      <c r="C2354" s="5" t="s">
        <v>8336</v>
      </c>
      <c r="D2354" s="5" t="s">
        <v>6218</v>
      </c>
      <c r="E2354" s="5" t="s">
        <v>9726</v>
      </c>
      <c r="F2354" s="5" t="s">
        <v>8338</v>
      </c>
      <c r="G2354" s="5" t="s">
        <v>9727</v>
      </c>
      <c r="H2354" s="5" t="s">
        <v>9727</v>
      </c>
      <c r="I2354" s="6" t="s">
        <v>47</v>
      </c>
      <c r="J2354" s="6">
        <v>0</v>
      </c>
      <c r="K2354" s="6">
        <v>430000000</v>
      </c>
      <c r="L2354" s="5" t="s">
        <v>40</v>
      </c>
      <c r="M2354" s="6" t="s">
        <v>94</v>
      </c>
      <c r="N2354" s="6" t="s">
        <v>42</v>
      </c>
      <c r="O2354" s="6" t="s">
        <v>43</v>
      </c>
      <c r="P2354" s="6" t="s">
        <v>84</v>
      </c>
      <c r="Q2354" s="6" t="s">
        <v>51</v>
      </c>
      <c r="R2354" s="6" t="s">
        <v>96</v>
      </c>
      <c r="S2354" s="6" t="s">
        <v>97</v>
      </c>
      <c r="T2354" s="16" t="s">
        <v>9724</v>
      </c>
      <c r="U2354" s="41">
        <v>40325</v>
      </c>
      <c r="V2354" s="41">
        <f t="shared" si="169"/>
        <v>201625</v>
      </c>
      <c r="W2354" s="41">
        <f t="shared" si="170"/>
        <v>225820.00000000003</v>
      </c>
      <c r="X2354" s="6"/>
      <c r="Y2354" s="6">
        <v>2016</v>
      </c>
      <c r="Z2354" s="42"/>
    </row>
    <row r="2355" spans="1:26" ht="51" x14ac:dyDescent="0.2">
      <c r="A2355" s="6" t="s">
        <v>9728</v>
      </c>
      <c r="B2355" s="5" t="s">
        <v>32</v>
      </c>
      <c r="C2355" s="5" t="s">
        <v>8336</v>
      </c>
      <c r="D2355" s="5" t="s">
        <v>6218</v>
      </c>
      <c r="E2355" s="5" t="s">
        <v>9729</v>
      </c>
      <c r="F2355" s="5" t="s">
        <v>8338</v>
      </c>
      <c r="G2355" s="5" t="s">
        <v>9730</v>
      </c>
      <c r="H2355" s="5" t="s">
        <v>9730</v>
      </c>
      <c r="I2355" s="6" t="s">
        <v>47</v>
      </c>
      <c r="J2355" s="6">
        <v>0</v>
      </c>
      <c r="K2355" s="6">
        <v>430000000</v>
      </c>
      <c r="L2355" s="5" t="s">
        <v>40</v>
      </c>
      <c r="M2355" s="6" t="s">
        <v>94</v>
      </c>
      <c r="N2355" s="6" t="s">
        <v>42</v>
      </c>
      <c r="O2355" s="6" t="s">
        <v>43</v>
      </c>
      <c r="P2355" s="6" t="s">
        <v>84</v>
      </c>
      <c r="Q2355" s="6" t="s">
        <v>51</v>
      </c>
      <c r="R2355" s="6" t="s">
        <v>96</v>
      </c>
      <c r="S2355" s="6" t="s">
        <v>97</v>
      </c>
      <c r="T2355" s="16" t="s">
        <v>9724</v>
      </c>
      <c r="U2355" s="41">
        <v>40325</v>
      </c>
      <c r="V2355" s="41">
        <f t="shared" si="169"/>
        <v>201625</v>
      </c>
      <c r="W2355" s="41">
        <f t="shared" si="170"/>
        <v>225820.00000000003</v>
      </c>
      <c r="X2355" s="6"/>
      <c r="Y2355" s="6">
        <v>2016</v>
      </c>
      <c r="Z2355" s="42"/>
    </row>
    <row r="2356" spans="1:26" ht="51" x14ac:dyDescent="0.2">
      <c r="A2356" s="6" t="s">
        <v>9731</v>
      </c>
      <c r="B2356" s="5" t="s">
        <v>32</v>
      </c>
      <c r="C2356" s="5" t="s">
        <v>8336</v>
      </c>
      <c r="D2356" s="5" t="s">
        <v>6218</v>
      </c>
      <c r="E2356" s="5" t="s">
        <v>9732</v>
      </c>
      <c r="F2356" s="5" t="s">
        <v>8338</v>
      </c>
      <c r="G2356" s="5" t="s">
        <v>9733</v>
      </c>
      <c r="H2356" s="5" t="s">
        <v>9733</v>
      </c>
      <c r="I2356" s="6" t="s">
        <v>47</v>
      </c>
      <c r="J2356" s="6">
        <v>0</v>
      </c>
      <c r="K2356" s="6">
        <v>430000000</v>
      </c>
      <c r="L2356" s="5" t="s">
        <v>40</v>
      </c>
      <c r="M2356" s="6" t="s">
        <v>94</v>
      </c>
      <c r="N2356" s="6" t="s">
        <v>42</v>
      </c>
      <c r="O2356" s="6" t="s">
        <v>43</v>
      </c>
      <c r="P2356" s="6" t="s">
        <v>84</v>
      </c>
      <c r="Q2356" s="6" t="s">
        <v>51</v>
      </c>
      <c r="R2356" s="6" t="s">
        <v>96</v>
      </c>
      <c r="S2356" s="6" t="s">
        <v>97</v>
      </c>
      <c r="T2356" s="16" t="s">
        <v>9724</v>
      </c>
      <c r="U2356" s="41">
        <v>40325</v>
      </c>
      <c r="V2356" s="41">
        <f t="shared" si="169"/>
        <v>201625</v>
      </c>
      <c r="W2356" s="41">
        <f t="shared" si="170"/>
        <v>225820.00000000003</v>
      </c>
      <c r="X2356" s="6"/>
      <c r="Y2356" s="6">
        <v>2016</v>
      </c>
      <c r="Z2356" s="42"/>
    </row>
    <row r="2357" spans="1:26" ht="51" x14ac:dyDescent="0.2">
      <c r="A2357" s="6" t="s">
        <v>9734</v>
      </c>
      <c r="B2357" s="5" t="s">
        <v>32</v>
      </c>
      <c r="C2357" s="5" t="s">
        <v>9735</v>
      </c>
      <c r="D2357" s="5" t="s">
        <v>1094</v>
      </c>
      <c r="E2357" s="5" t="s">
        <v>9736</v>
      </c>
      <c r="F2357" s="5" t="s">
        <v>9737</v>
      </c>
      <c r="G2357" s="5" t="s">
        <v>9738</v>
      </c>
      <c r="H2357" s="5" t="s">
        <v>9739</v>
      </c>
      <c r="I2357" s="6" t="s">
        <v>47</v>
      </c>
      <c r="J2357" s="6">
        <v>0</v>
      </c>
      <c r="K2357" s="6">
        <v>430000000</v>
      </c>
      <c r="L2357" s="5" t="s">
        <v>40</v>
      </c>
      <c r="M2357" s="6" t="s">
        <v>94</v>
      </c>
      <c r="N2357" s="6" t="s">
        <v>73</v>
      </c>
      <c r="O2357" s="6" t="s">
        <v>43</v>
      </c>
      <c r="P2357" s="6" t="s">
        <v>84</v>
      </c>
      <c r="Q2357" s="6" t="s">
        <v>51</v>
      </c>
      <c r="R2357" s="6" t="s">
        <v>96</v>
      </c>
      <c r="S2357" s="6" t="s">
        <v>97</v>
      </c>
      <c r="T2357" s="16">
        <v>2</v>
      </c>
      <c r="U2357" s="41">
        <v>3450000</v>
      </c>
      <c r="V2357" s="41">
        <f t="shared" si="169"/>
        <v>6900000</v>
      </c>
      <c r="W2357" s="41">
        <f t="shared" si="170"/>
        <v>7728000.0000000009</v>
      </c>
      <c r="X2357" s="6"/>
      <c r="Y2357" s="6">
        <v>2016</v>
      </c>
      <c r="Z2357" s="42"/>
    </row>
    <row r="2358" spans="1:26" ht="51" x14ac:dyDescent="0.2">
      <c r="A2358" s="6" t="s">
        <v>9740</v>
      </c>
      <c r="B2358" s="5" t="s">
        <v>32</v>
      </c>
      <c r="C2358" s="5" t="s">
        <v>9741</v>
      </c>
      <c r="D2358" s="5" t="s">
        <v>9742</v>
      </c>
      <c r="E2358" s="5" t="s">
        <v>9743</v>
      </c>
      <c r="F2358" s="5" t="s">
        <v>9744</v>
      </c>
      <c r="G2358" s="5" t="s">
        <v>9745</v>
      </c>
      <c r="H2358" s="5" t="s">
        <v>9746</v>
      </c>
      <c r="I2358" s="6" t="s">
        <v>47</v>
      </c>
      <c r="J2358" s="6">
        <v>0</v>
      </c>
      <c r="K2358" s="6">
        <v>430000000</v>
      </c>
      <c r="L2358" s="5" t="s">
        <v>40</v>
      </c>
      <c r="M2358" s="6" t="s">
        <v>94</v>
      </c>
      <c r="N2358" s="6" t="s">
        <v>73</v>
      </c>
      <c r="O2358" s="6" t="s">
        <v>43</v>
      </c>
      <c r="P2358" s="6" t="s">
        <v>84</v>
      </c>
      <c r="Q2358" s="6" t="s">
        <v>51</v>
      </c>
      <c r="R2358" s="6" t="s">
        <v>96</v>
      </c>
      <c r="S2358" s="6" t="s">
        <v>97</v>
      </c>
      <c r="T2358" s="41">
        <v>5</v>
      </c>
      <c r="U2358" s="41">
        <v>31000</v>
      </c>
      <c r="V2358" s="41">
        <f t="shared" si="169"/>
        <v>155000</v>
      </c>
      <c r="W2358" s="41">
        <f t="shared" si="170"/>
        <v>173600.00000000003</v>
      </c>
      <c r="X2358" s="6"/>
      <c r="Y2358" s="6">
        <v>2016</v>
      </c>
      <c r="Z2358" s="42"/>
    </row>
    <row r="2359" spans="1:26" ht="89.25" x14ac:dyDescent="0.2">
      <c r="A2359" s="6" t="s">
        <v>9747</v>
      </c>
      <c r="B2359" s="5" t="s">
        <v>32</v>
      </c>
      <c r="C2359" s="5" t="s">
        <v>1381</v>
      </c>
      <c r="D2359" s="5" t="s">
        <v>1382</v>
      </c>
      <c r="E2359" s="5" t="s">
        <v>9748</v>
      </c>
      <c r="F2359" s="5" t="s">
        <v>1384</v>
      </c>
      <c r="G2359" s="5" t="s">
        <v>9749</v>
      </c>
      <c r="H2359" s="5" t="s">
        <v>9750</v>
      </c>
      <c r="I2359" s="6" t="s">
        <v>47</v>
      </c>
      <c r="J2359" s="6">
        <v>0</v>
      </c>
      <c r="K2359" s="6">
        <v>430000000</v>
      </c>
      <c r="L2359" s="5" t="s">
        <v>40</v>
      </c>
      <c r="M2359" s="6" t="s">
        <v>94</v>
      </c>
      <c r="N2359" s="6" t="s">
        <v>73</v>
      </c>
      <c r="O2359" s="6" t="s">
        <v>43</v>
      </c>
      <c r="P2359" s="6" t="s">
        <v>84</v>
      </c>
      <c r="Q2359" s="6" t="s">
        <v>51</v>
      </c>
      <c r="R2359" s="6" t="s">
        <v>96</v>
      </c>
      <c r="S2359" s="6" t="s">
        <v>97</v>
      </c>
      <c r="T2359" s="41">
        <v>5</v>
      </c>
      <c r="U2359" s="41">
        <v>180000</v>
      </c>
      <c r="V2359" s="41">
        <f t="shared" si="169"/>
        <v>900000</v>
      </c>
      <c r="W2359" s="41">
        <f t="shared" si="170"/>
        <v>1008000.0000000001</v>
      </c>
      <c r="X2359" s="6"/>
      <c r="Y2359" s="6">
        <v>2016</v>
      </c>
      <c r="Z2359" s="42"/>
    </row>
    <row r="2360" spans="1:26" ht="204" x14ac:dyDescent="0.2">
      <c r="A2360" s="6" t="s">
        <v>9751</v>
      </c>
      <c r="B2360" s="5" t="s">
        <v>32</v>
      </c>
      <c r="C2360" s="5" t="s">
        <v>7940</v>
      </c>
      <c r="D2360" s="5" t="s">
        <v>7941</v>
      </c>
      <c r="E2360" s="5" t="s">
        <v>9752</v>
      </c>
      <c r="F2360" s="5" t="s">
        <v>7943</v>
      </c>
      <c r="G2360" s="5" t="s">
        <v>9753</v>
      </c>
      <c r="H2360" s="5" t="s">
        <v>9754</v>
      </c>
      <c r="I2360" s="6" t="s">
        <v>47</v>
      </c>
      <c r="J2360" s="6">
        <v>0</v>
      </c>
      <c r="K2360" s="6">
        <v>430000000</v>
      </c>
      <c r="L2360" s="5" t="s">
        <v>40</v>
      </c>
      <c r="M2360" s="6" t="s">
        <v>94</v>
      </c>
      <c r="N2360" s="6" t="s">
        <v>73</v>
      </c>
      <c r="O2360" s="6" t="s">
        <v>43</v>
      </c>
      <c r="P2360" s="6" t="s">
        <v>84</v>
      </c>
      <c r="Q2360" s="6" t="s">
        <v>51</v>
      </c>
      <c r="R2360" s="6" t="s">
        <v>96</v>
      </c>
      <c r="S2360" s="6" t="s">
        <v>97</v>
      </c>
      <c r="T2360" s="41">
        <v>1</v>
      </c>
      <c r="U2360" s="41">
        <v>2814922</v>
      </c>
      <c r="V2360" s="41"/>
      <c r="W2360" s="41"/>
      <c r="X2360" s="6"/>
      <c r="Y2360" s="6">
        <v>2016</v>
      </c>
      <c r="Z2360" s="5"/>
    </row>
    <row r="2361" spans="1:26" ht="204" x14ac:dyDescent="0.2">
      <c r="A2361" s="6" t="s">
        <v>9755</v>
      </c>
      <c r="B2361" s="5" t="s">
        <v>32</v>
      </c>
      <c r="C2361" s="5" t="s">
        <v>7940</v>
      </c>
      <c r="D2361" s="5" t="s">
        <v>7941</v>
      </c>
      <c r="E2361" s="5" t="s">
        <v>9752</v>
      </c>
      <c r="F2361" s="5" t="s">
        <v>7943</v>
      </c>
      <c r="G2361" s="5" t="s">
        <v>9753</v>
      </c>
      <c r="H2361" s="5" t="s">
        <v>9754</v>
      </c>
      <c r="I2361" s="6" t="s">
        <v>47</v>
      </c>
      <c r="J2361" s="6">
        <v>0</v>
      </c>
      <c r="K2361" s="6">
        <v>430000000</v>
      </c>
      <c r="L2361" s="5" t="s">
        <v>40</v>
      </c>
      <c r="M2361" s="6" t="s">
        <v>591</v>
      </c>
      <c r="N2361" s="6" t="s">
        <v>73</v>
      </c>
      <c r="O2361" s="6" t="s">
        <v>43</v>
      </c>
      <c r="P2361" s="6" t="s">
        <v>84</v>
      </c>
      <c r="Q2361" s="6" t="s">
        <v>51</v>
      </c>
      <c r="R2361" s="6" t="s">
        <v>96</v>
      </c>
      <c r="S2361" s="6" t="s">
        <v>97</v>
      </c>
      <c r="T2361" s="41">
        <v>1</v>
      </c>
      <c r="U2361" s="41">
        <v>2814922</v>
      </c>
      <c r="V2361" s="41">
        <f>T2361*U2361</f>
        <v>2814922</v>
      </c>
      <c r="W2361" s="41">
        <f>V2361*1.12</f>
        <v>3152712.64</v>
      </c>
      <c r="X2361" s="6"/>
      <c r="Y2361" s="6">
        <v>2016</v>
      </c>
      <c r="Z2361" s="6" t="s">
        <v>686</v>
      </c>
    </row>
    <row r="2362" spans="1:26" ht="204" x14ac:dyDescent="0.2">
      <c r="A2362" s="6" t="s">
        <v>9756</v>
      </c>
      <c r="B2362" s="5" t="s">
        <v>32</v>
      </c>
      <c r="C2362" s="5" t="s">
        <v>7940</v>
      </c>
      <c r="D2362" s="5" t="s">
        <v>7941</v>
      </c>
      <c r="E2362" s="5" t="s">
        <v>9752</v>
      </c>
      <c r="F2362" s="5" t="s">
        <v>7943</v>
      </c>
      <c r="G2362" s="5" t="s">
        <v>9757</v>
      </c>
      <c r="H2362" s="5" t="s">
        <v>9758</v>
      </c>
      <c r="I2362" s="6" t="s">
        <v>47</v>
      </c>
      <c r="J2362" s="6">
        <v>0</v>
      </c>
      <c r="K2362" s="6">
        <v>430000000</v>
      </c>
      <c r="L2362" s="5" t="s">
        <v>40</v>
      </c>
      <c r="M2362" s="6" t="s">
        <v>94</v>
      </c>
      <c r="N2362" s="6" t="s">
        <v>73</v>
      </c>
      <c r="O2362" s="6" t="s">
        <v>43</v>
      </c>
      <c r="P2362" s="6" t="s">
        <v>84</v>
      </c>
      <c r="Q2362" s="6" t="s">
        <v>51</v>
      </c>
      <c r="R2362" s="6" t="s">
        <v>96</v>
      </c>
      <c r="S2362" s="6" t="s">
        <v>97</v>
      </c>
      <c r="T2362" s="41">
        <v>1</v>
      </c>
      <c r="U2362" s="41">
        <v>1804578</v>
      </c>
      <c r="V2362" s="41"/>
      <c r="W2362" s="41"/>
      <c r="X2362" s="6"/>
      <c r="Y2362" s="6">
        <v>2016</v>
      </c>
      <c r="Z2362" s="5"/>
    </row>
    <row r="2363" spans="1:26" ht="204" x14ac:dyDescent="0.2">
      <c r="A2363" s="6" t="s">
        <v>9759</v>
      </c>
      <c r="B2363" s="5" t="s">
        <v>32</v>
      </c>
      <c r="C2363" s="5" t="s">
        <v>7940</v>
      </c>
      <c r="D2363" s="5" t="s">
        <v>7941</v>
      </c>
      <c r="E2363" s="5" t="s">
        <v>9752</v>
      </c>
      <c r="F2363" s="5" t="s">
        <v>7943</v>
      </c>
      <c r="G2363" s="5" t="s">
        <v>9757</v>
      </c>
      <c r="H2363" s="5" t="s">
        <v>9758</v>
      </c>
      <c r="I2363" s="6" t="s">
        <v>47</v>
      </c>
      <c r="J2363" s="6">
        <v>0</v>
      </c>
      <c r="K2363" s="6">
        <v>430000000</v>
      </c>
      <c r="L2363" s="5" t="s">
        <v>40</v>
      </c>
      <c r="M2363" s="6" t="s">
        <v>591</v>
      </c>
      <c r="N2363" s="6" t="s">
        <v>73</v>
      </c>
      <c r="O2363" s="6" t="s">
        <v>43</v>
      </c>
      <c r="P2363" s="6" t="s">
        <v>84</v>
      </c>
      <c r="Q2363" s="6" t="s">
        <v>51</v>
      </c>
      <c r="R2363" s="6" t="s">
        <v>96</v>
      </c>
      <c r="S2363" s="6" t="s">
        <v>97</v>
      </c>
      <c r="T2363" s="41">
        <v>1</v>
      </c>
      <c r="U2363" s="41">
        <v>1804578</v>
      </c>
      <c r="V2363" s="41">
        <f>T2363*U2363</f>
        <v>1804578</v>
      </c>
      <c r="W2363" s="41">
        <f>V2363*1.12</f>
        <v>2021127.36</v>
      </c>
      <c r="X2363" s="6"/>
      <c r="Y2363" s="6">
        <v>2016</v>
      </c>
      <c r="Z2363" s="6" t="s">
        <v>686</v>
      </c>
    </row>
    <row r="2364" spans="1:26" ht="51" x14ac:dyDescent="0.2">
      <c r="A2364" s="6" t="s">
        <v>9760</v>
      </c>
      <c r="B2364" s="5" t="s">
        <v>32</v>
      </c>
      <c r="C2364" s="5" t="s">
        <v>9761</v>
      </c>
      <c r="D2364" s="5" t="s">
        <v>9762</v>
      </c>
      <c r="E2364" s="5" t="s">
        <v>9763</v>
      </c>
      <c r="F2364" s="5" t="s">
        <v>9764</v>
      </c>
      <c r="G2364" s="5" t="s">
        <v>9763</v>
      </c>
      <c r="H2364" s="5" t="s">
        <v>9763</v>
      </c>
      <c r="I2364" s="6" t="s">
        <v>47</v>
      </c>
      <c r="J2364" s="6">
        <v>0</v>
      </c>
      <c r="K2364" s="6">
        <v>430000000</v>
      </c>
      <c r="L2364" s="5" t="s">
        <v>40</v>
      </c>
      <c r="M2364" s="6" t="s">
        <v>94</v>
      </c>
      <c r="N2364" s="6" t="s">
        <v>42</v>
      </c>
      <c r="O2364" s="6" t="s">
        <v>43</v>
      </c>
      <c r="P2364" s="6" t="s">
        <v>84</v>
      </c>
      <c r="Q2364" s="6" t="s">
        <v>51</v>
      </c>
      <c r="R2364" s="6" t="s">
        <v>96</v>
      </c>
      <c r="S2364" s="6" t="s">
        <v>97</v>
      </c>
      <c r="T2364" s="41">
        <v>14</v>
      </c>
      <c r="U2364" s="41">
        <v>80000</v>
      </c>
      <c r="V2364" s="41"/>
      <c r="W2364" s="41"/>
      <c r="X2364" s="6"/>
      <c r="Y2364" s="6">
        <v>2016</v>
      </c>
      <c r="Z2364" s="5"/>
    </row>
    <row r="2365" spans="1:26" ht="51" x14ac:dyDescent="0.2">
      <c r="A2365" s="6" t="s">
        <v>9765</v>
      </c>
      <c r="B2365" s="5" t="s">
        <v>32</v>
      </c>
      <c r="C2365" s="5" t="s">
        <v>9761</v>
      </c>
      <c r="D2365" s="5" t="s">
        <v>9762</v>
      </c>
      <c r="E2365" s="5" t="s">
        <v>9763</v>
      </c>
      <c r="F2365" s="5" t="s">
        <v>9764</v>
      </c>
      <c r="G2365" s="5" t="s">
        <v>9763</v>
      </c>
      <c r="H2365" s="5" t="s">
        <v>9763</v>
      </c>
      <c r="I2365" s="6" t="s">
        <v>47</v>
      </c>
      <c r="J2365" s="6">
        <v>0</v>
      </c>
      <c r="K2365" s="6">
        <v>430000000</v>
      </c>
      <c r="L2365" s="5" t="s">
        <v>40</v>
      </c>
      <c r="M2365" s="6" t="s">
        <v>9766</v>
      </c>
      <c r="N2365" s="6" t="s">
        <v>42</v>
      </c>
      <c r="O2365" s="6" t="s">
        <v>43</v>
      </c>
      <c r="P2365" s="6" t="s">
        <v>84</v>
      </c>
      <c r="Q2365" s="6" t="s">
        <v>51</v>
      </c>
      <c r="R2365" s="6" t="s">
        <v>96</v>
      </c>
      <c r="S2365" s="6" t="s">
        <v>97</v>
      </c>
      <c r="T2365" s="41">
        <v>14</v>
      </c>
      <c r="U2365" s="41">
        <v>80000</v>
      </c>
      <c r="V2365" s="41"/>
      <c r="W2365" s="41"/>
      <c r="X2365" s="6"/>
      <c r="Y2365" s="6">
        <v>2016</v>
      </c>
      <c r="Z2365" s="6" t="s">
        <v>686</v>
      </c>
    </row>
    <row r="2366" spans="1:26" ht="51" x14ac:dyDescent="0.2">
      <c r="A2366" s="6" t="s">
        <v>9767</v>
      </c>
      <c r="B2366" s="5" t="s">
        <v>32</v>
      </c>
      <c r="C2366" s="5" t="s">
        <v>9761</v>
      </c>
      <c r="D2366" s="5" t="s">
        <v>9762</v>
      </c>
      <c r="E2366" s="5" t="s">
        <v>9763</v>
      </c>
      <c r="F2366" s="5" t="s">
        <v>9764</v>
      </c>
      <c r="G2366" s="5" t="s">
        <v>9763</v>
      </c>
      <c r="H2366" s="5" t="s">
        <v>9763</v>
      </c>
      <c r="I2366" s="6" t="s">
        <v>39</v>
      </c>
      <c r="J2366" s="6">
        <v>0</v>
      </c>
      <c r="K2366" s="6">
        <v>430000000</v>
      </c>
      <c r="L2366" s="5" t="s">
        <v>40</v>
      </c>
      <c r="M2366" s="6" t="s">
        <v>566</v>
      </c>
      <c r="N2366" s="6" t="s">
        <v>42</v>
      </c>
      <c r="O2366" s="6" t="s">
        <v>43</v>
      </c>
      <c r="P2366" s="6" t="s">
        <v>84</v>
      </c>
      <c r="Q2366" s="6" t="s">
        <v>51</v>
      </c>
      <c r="R2366" s="6" t="s">
        <v>96</v>
      </c>
      <c r="S2366" s="6" t="s">
        <v>97</v>
      </c>
      <c r="T2366" s="41">
        <v>12</v>
      </c>
      <c r="U2366" s="41">
        <v>93300</v>
      </c>
      <c r="V2366" s="41">
        <f>T2366*U2366</f>
        <v>1119600</v>
      </c>
      <c r="W2366" s="41">
        <f>V2366*1.12</f>
        <v>1253952.0000000002</v>
      </c>
      <c r="X2366" s="6"/>
      <c r="Y2366" s="6">
        <v>2016</v>
      </c>
      <c r="Z2366" s="6" t="s">
        <v>1791</v>
      </c>
    </row>
    <row r="2367" spans="1:26" s="29" customFormat="1" ht="51" x14ac:dyDescent="0.2">
      <c r="A2367" s="6" t="s">
        <v>9768</v>
      </c>
      <c r="B2367" s="5" t="s">
        <v>32</v>
      </c>
      <c r="C2367" s="5" t="s">
        <v>9769</v>
      </c>
      <c r="D2367" s="5" t="s">
        <v>607</v>
      </c>
      <c r="E2367" s="5" t="s">
        <v>6635</v>
      </c>
      <c r="F2367" s="5" t="s">
        <v>9770</v>
      </c>
      <c r="G2367" s="5" t="s">
        <v>6637</v>
      </c>
      <c r="H2367" s="9" t="s">
        <v>9771</v>
      </c>
      <c r="I2367" s="6" t="s">
        <v>47</v>
      </c>
      <c r="J2367" s="6">
        <v>0</v>
      </c>
      <c r="K2367" s="6">
        <v>430000000</v>
      </c>
      <c r="L2367" s="5" t="s">
        <v>40</v>
      </c>
      <c r="M2367" s="6" t="s">
        <v>41</v>
      </c>
      <c r="N2367" s="6" t="s">
        <v>73</v>
      </c>
      <c r="O2367" s="6" t="s">
        <v>43</v>
      </c>
      <c r="P2367" s="6" t="s">
        <v>6631</v>
      </c>
      <c r="Q2367" s="6" t="s">
        <v>51</v>
      </c>
      <c r="R2367" s="6" t="s">
        <v>96</v>
      </c>
      <c r="S2367" s="6" t="s">
        <v>5377</v>
      </c>
      <c r="T2367" s="41">
        <v>2</v>
      </c>
      <c r="U2367" s="41">
        <v>6555283.82999992</v>
      </c>
      <c r="V2367" s="41">
        <f>U2367*T2367</f>
        <v>13110567.65999984</v>
      </c>
      <c r="W2367" s="41">
        <f>V2367*1.12</f>
        <v>14683835.779199822</v>
      </c>
      <c r="X2367" s="6"/>
      <c r="Y2367" s="6">
        <v>2016</v>
      </c>
      <c r="Z2367" s="5"/>
    </row>
    <row r="2368" spans="1:26" ht="51" x14ac:dyDescent="0.2">
      <c r="A2368" s="6" t="s">
        <v>9772</v>
      </c>
      <c r="B2368" s="5" t="s">
        <v>32</v>
      </c>
      <c r="C2368" s="5" t="s">
        <v>2944</v>
      </c>
      <c r="D2368" s="9" t="s">
        <v>9773</v>
      </c>
      <c r="E2368" s="5" t="s">
        <v>70</v>
      </c>
      <c r="F2368" s="9" t="s">
        <v>9773</v>
      </c>
      <c r="G2368" s="5" t="s">
        <v>70</v>
      </c>
      <c r="H2368" s="9" t="s">
        <v>9774</v>
      </c>
      <c r="I2368" s="6" t="s">
        <v>47</v>
      </c>
      <c r="J2368" s="6">
        <v>80</v>
      </c>
      <c r="K2368" s="6">
        <v>430000000</v>
      </c>
      <c r="L2368" s="5" t="s">
        <v>40</v>
      </c>
      <c r="M2368" s="6" t="s">
        <v>94</v>
      </c>
      <c r="N2368" s="6" t="s">
        <v>73</v>
      </c>
      <c r="O2368" s="6" t="s">
        <v>43</v>
      </c>
      <c r="P2368" s="6" t="s">
        <v>74</v>
      </c>
      <c r="Q2368" s="6" t="s">
        <v>51</v>
      </c>
      <c r="R2368" s="6" t="s">
        <v>75</v>
      </c>
      <c r="S2368" s="6" t="s">
        <v>76</v>
      </c>
      <c r="T2368" s="41">
        <v>1</v>
      </c>
      <c r="U2368" s="41">
        <v>30142170</v>
      </c>
      <c r="V2368" s="41"/>
      <c r="W2368" s="41"/>
      <c r="X2368" s="6"/>
      <c r="Y2368" s="6">
        <v>2016</v>
      </c>
      <c r="Z2368" s="6" t="s">
        <v>1629</v>
      </c>
    </row>
    <row r="2369" spans="1:26" ht="51" x14ac:dyDescent="0.2">
      <c r="A2369" s="6" t="s">
        <v>9775</v>
      </c>
      <c r="B2369" s="5" t="s">
        <v>32</v>
      </c>
      <c r="C2369" s="5" t="s">
        <v>9776</v>
      </c>
      <c r="D2369" s="9" t="s">
        <v>9777</v>
      </c>
      <c r="E2369" s="9" t="s">
        <v>9778</v>
      </c>
      <c r="F2369" s="9" t="s">
        <v>9779</v>
      </c>
      <c r="G2369" s="9" t="s">
        <v>9780</v>
      </c>
      <c r="H2369" s="15" t="s">
        <v>9781</v>
      </c>
      <c r="I2369" s="6" t="s">
        <v>47</v>
      </c>
      <c r="J2369" s="6">
        <v>60</v>
      </c>
      <c r="K2369" s="6">
        <v>430000000</v>
      </c>
      <c r="L2369" s="5" t="s">
        <v>40</v>
      </c>
      <c r="M2369" s="6" t="s">
        <v>591</v>
      </c>
      <c r="N2369" s="6" t="s">
        <v>73</v>
      </c>
      <c r="O2369" s="6" t="s">
        <v>43</v>
      </c>
      <c r="P2369" s="6" t="s">
        <v>84</v>
      </c>
      <c r="Q2369" s="6" t="s">
        <v>45</v>
      </c>
      <c r="R2369" s="6" t="s">
        <v>96</v>
      </c>
      <c r="S2369" s="6" t="s">
        <v>97</v>
      </c>
      <c r="T2369" s="16">
        <v>1</v>
      </c>
      <c r="U2369" s="16">
        <v>22360000</v>
      </c>
      <c r="V2369" s="16">
        <f t="shared" ref="V2369:V2432" si="171">U2369*T2369</f>
        <v>22360000</v>
      </c>
      <c r="W2369" s="41">
        <f t="shared" ref="W2369:W2432" si="172">V2369*1.12</f>
        <v>25043200.000000004</v>
      </c>
      <c r="X2369" s="6" t="s">
        <v>47</v>
      </c>
      <c r="Y2369" s="6">
        <v>2016</v>
      </c>
      <c r="Z2369" s="6" t="s">
        <v>9782</v>
      </c>
    </row>
    <row r="2370" spans="1:26" ht="51" x14ac:dyDescent="0.2">
      <c r="A2370" s="6" t="s">
        <v>9783</v>
      </c>
      <c r="B2370" s="5" t="s">
        <v>32</v>
      </c>
      <c r="C2370" s="5" t="s">
        <v>9776</v>
      </c>
      <c r="D2370" s="9" t="s">
        <v>9777</v>
      </c>
      <c r="E2370" s="9" t="s">
        <v>9778</v>
      </c>
      <c r="F2370" s="9" t="s">
        <v>9779</v>
      </c>
      <c r="G2370" s="9" t="s">
        <v>9784</v>
      </c>
      <c r="H2370" s="15" t="s">
        <v>9785</v>
      </c>
      <c r="I2370" s="6" t="s">
        <v>47</v>
      </c>
      <c r="J2370" s="6">
        <v>60</v>
      </c>
      <c r="K2370" s="6">
        <v>430000000</v>
      </c>
      <c r="L2370" s="5" t="s">
        <v>40</v>
      </c>
      <c r="M2370" s="6" t="s">
        <v>591</v>
      </c>
      <c r="N2370" s="6" t="s">
        <v>73</v>
      </c>
      <c r="O2370" s="6" t="s">
        <v>43</v>
      </c>
      <c r="P2370" s="6" t="s">
        <v>84</v>
      </c>
      <c r="Q2370" s="6" t="s">
        <v>45</v>
      </c>
      <c r="R2370" s="6" t="s">
        <v>96</v>
      </c>
      <c r="S2370" s="6" t="s">
        <v>97</v>
      </c>
      <c r="T2370" s="16">
        <v>1</v>
      </c>
      <c r="U2370" s="16">
        <v>26600000</v>
      </c>
      <c r="V2370" s="16">
        <f t="shared" si="171"/>
        <v>26600000</v>
      </c>
      <c r="W2370" s="41">
        <f t="shared" si="172"/>
        <v>29792000.000000004</v>
      </c>
      <c r="X2370" s="6" t="s">
        <v>47</v>
      </c>
      <c r="Y2370" s="6">
        <v>2016</v>
      </c>
      <c r="Z2370" s="6" t="s">
        <v>9782</v>
      </c>
    </row>
    <row r="2371" spans="1:26" ht="51" x14ac:dyDescent="0.2">
      <c r="A2371" s="6" t="s">
        <v>9786</v>
      </c>
      <c r="B2371" s="5" t="s">
        <v>32</v>
      </c>
      <c r="C2371" s="5" t="s">
        <v>6217</v>
      </c>
      <c r="D2371" s="9" t="s">
        <v>6218</v>
      </c>
      <c r="E2371" s="9" t="s">
        <v>9787</v>
      </c>
      <c r="F2371" s="9" t="s">
        <v>6219</v>
      </c>
      <c r="G2371" s="9" t="s">
        <v>9788</v>
      </c>
      <c r="H2371" s="15" t="s">
        <v>9789</v>
      </c>
      <c r="I2371" s="6" t="s">
        <v>47</v>
      </c>
      <c r="J2371" s="6">
        <v>60</v>
      </c>
      <c r="K2371" s="6">
        <v>430000000</v>
      </c>
      <c r="L2371" s="5" t="s">
        <v>40</v>
      </c>
      <c r="M2371" s="6" t="s">
        <v>591</v>
      </c>
      <c r="N2371" s="6" t="s">
        <v>42</v>
      </c>
      <c r="O2371" s="6" t="s">
        <v>43</v>
      </c>
      <c r="P2371" s="6" t="s">
        <v>84</v>
      </c>
      <c r="Q2371" s="6" t="s">
        <v>51</v>
      </c>
      <c r="R2371" s="6" t="s">
        <v>96</v>
      </c>
      <c r="S2371" s="6" t="s">
        <v>97</v>
      </c>
      <c r="T2371" s="16">
        <v>5</v>
      </c>
      <c r="U2371" s="16">
        <v>48246</v>
      </c>
      <c r="V2371" s="16">
        <f t="shared" si="171"/>
        <v>241230</v>
      </c>
      <c r="W2371" s="41">
        <f t="shared" si="172"/>
        <v>270177.60000000003</v>
      </c>
      <c r="X2371" s="6"/>
      <c r="Y2371" s="6">
        <v>2016</v>
      </c>
      <c r="Z2371" s="6" t="s">
        <v>9782</v>
      </c>
    </row>
    <row r="2372" spans="1:26" ht="51" x14ac:dyDescent="0.2">
      <c r="A2372" s="6" t="s">
        <v>9790</v>
      </c>
      <c r="B2372" s="5" t="s">
        <v>32</v>
      </c>
      <c r="C2372" s="5" t="s">
        <v>8336</v>
      </c>
      <c r="D2372" s="9" t="s">
        <v>6218</v>
      </c>
      <c r="E2372" s="9" t="s">
        <v>9791</v>
      </c>
      <c r="F2372" s="9" t="s">
        <v>8338</v>
      </c>
      <c r="G2372" s="9" t="s">
        <v>9792</v>
      </c>
      <c r="H2372" s="15" t="s">
        <v>9793</v>
      </c>
      <c r="I2372" s="6" t="s">
        <v>47</v>
      </c>
      <c r="J2372" s="6">
        <v>60</v>
      </c>
      <c r="K2372" s="6">
        <v>430000000</v>
      </c>
      <c r="L2372" s="5" t="s">
        <v>40</v>
      </c>
      <c r="M2372" s="6" t="s">
        <v>591</v>
      </c>
      <c r="N2372" s="6" t="s">
        <v>42</v>
      </c>
      <c r="O2372" s="6" t="s">
        <v>43</v>
      </c>
      <c r="P2372" s="6" t="s">
        <v>84</v>
      </c>
      <c r="Q2372" s="6" t="s">
        <v>51</v>
      </c>
      <c r="R2372" s="6" t="s">
        <v>96</v>
      </c>
      <c r="S2372" s="6" t="s">
        <v>97</v>
      </c>
      <c r="T2372" s="16">
        <v>5</v>
      </c>
      <c r="U2372" s="16">
        <v>48246</v>
      </c>
      <c r="V2372" s="16">
        <f t="shared" si="171"/>
        <v>241230</v>
      </c>
      <c r="W2372" s="41">
        <f t="shared" si="172"/>
        <v>270177.60000000003</v>
      </c>
      <c r="X2372" s="6"/>
      <c r="Y2372" s="6">
        <v>2016</v>
      </c>
      <c r="Z2372" s="6" t="s">
        <v>9782</v>
      </c>
    </row>
    <row r="2373" spans="1:26" ht="51" x14ac:dyDescent="0.2">
      <c r="A2373" s="6" t="s">
        <v>9794</v>
      </c>
      <c r="B2373" s="5" t="s">
        <v>32</v>
      </c>
      <c r="C2373" s="5" t="s">
        <v>8336</v>
      </c>
      <c r="D2373" s="9" t="s">
        <v>6218</v>
      </c>
      <c r="E2373" s="9" t="s">
        <v>9795</v>
      </c>
      <c r="F2373" s="9" t="s">
        <v>8338</v>
      </c>
      <c r="G2373" s="9" t="s">
        <v>9796</v>
      </c>
      <c r="H2373" s="15" t="s">
        <v>9797</v>
      </c>
      <c r="I2373" s="6" t="s">
        <v>47</v>
      </c>
      <c r="J2373" s="6">
        <v>60</v>
      </c>
      <c r="K2373" s="6">
        <v>430000000</v>
      </c>
      <c r="L2373" s="5" t="s">
        <v>40</v>
      </c>
      <c r="M2373" s="6" t="s">
        <v>591</v>
      </c>
      <c r="N2373" s="6" t="s">
        <v>42</v>
      </c>
      <c r="O2373" s="6" t="s">
        <v>43</v>
      </c>
      <c r="P2373" s="6" t="s">
        <v>84</v>
      </c>
      <c r="Q2373" s="6" t="s">
        <v>51</v>
      </c>
      <c r="R2373" s="6" t="s">
        <v>96</v>
      </c>
      <c r="S2373" s="6" t="s">
        <v>97</v>
      </c>
      <c r="T2373" s="16">
        <v>2</v>
      </c>
      <c r="U2373" s="16">
        <v>103197</v>
      </c>
      <c r="V2373" s="16">
        <f t="shared" si="171"/>
        <v>206394</v>
      </c>
      <c r="W2373" s="41">
        <f t="shared" si="172"/>
        <v>231161.28000000003</v>
      </c>
      <c r="X2373" s="6"/>
      <c r="Y2373" s="6">
        <v>2016</v>
      </c>
      <c r="Z2373" s="6" t="s">
        <v>9782</v>
      </c>
    </row>
    <row r="2374" spans="1:26" ht="51" x14ac:dyDescent="0.2">
      <c r="A2374" s="6" t="s">
        <v>9798</v>
      </c>
      <c r="B2374" s="5" t="s">
        <v>32</v>
      </c>
      <c r="C2374" s="5" t="s">
        <v>2944</v>
      </c>
      <c r="D2374" s="9" t="s">
        <v>9799</v>
      </c>
      <c r="E2374" s="9" t="s">
        <v>9800</v>
      </c>
      <c r="F2374" s="9" t="s">
        <v>9801</v>
      </c>
      <c r="G2374" s="9" t="s">
        <v>9802</v>
      </c>
      <c r="H2374" s="15" t="s">
        <v>9803</v>
      </c>
      <c r="I2374" s="6" t="s">
        <v>60</v>
      </c>
      <c r="J2374" s="6">
        <v>0</v>
      </c>
      <c r="K2374" s="6">
        <v>430000000</v>
      </c>
      <c r="L2374" s="5" t="s">
        <v>40</v>
      </c>
      <c r="M2374" s="6" t="s">
        <v>591</v>
      </c>
      <c r="N2374" s="6" t="s">
        <v>73</v>
      </c>
      <c r="O2374" s="6" t="s">
        <v>43</v>
      </c>
      <c r="P2374" s="6" t="s">
        <v>84</v>
      </c>
      <c r="Q2374" s="6" t="s">
        <v>51</v>
      </c>
      <c r="R2374" s="6" t="s">
        <v>96</v>
      </c>
      <c r="S2374" s="6" t="s">
        <v>97</v>
      </c>
      <c r="T2374" s="16">
        <v>2</v>
      </c>
      <c r="U2374" s="16">
        <v>270000</v>
      </c>
      <c r="V2374" s="16">
        <f t="shared" si="171"/>
        <v>540000</v>
      </c>
      <c r="W2374" s="41">
        <f t="shared" si="172"/>
        <v>604800</v>
      </c>
      <c r="X2374" s="6"/>
      <c r="Y2374" s="6">
        <v>2016</v>
      </c>
      <c r="Z2374" s="6" t="s">
        <v>9782</v>
      </c>
    </row>
    <row r="2375" spans="1:26" ht="51" x14ac:dyDescent="0.2">
      <c r="A2375" s="6" t="s">
        <v>9804</v>
      </c>
      <c r="B2375" s="5" t="s">
        <v>32</v>
      </c>
      <c r="C2375" s="5" t="s">
        <v>2944</v>
      </c>
      <c r="D2375" s="9" t="s">
        <v>9799</v>
      </c>
      <c r="E2375" s="9" t="s">
        <v>9800</v>
      </c>
      <c r="F2375" s="9" t="s">
        <v>9805</v>
      </c>
      <c r="G2375" s="9" t="s">
        <v>9806</v>
      </c>
      <c r="H2375" s="15" t="s">
        <v>9807</v>
      </c>
      <c r="I2375" s="6" t="s">
        <v>60</v>
      </c>
      <c r="J2375" s="6">
        <v>0</v>
      </c>
      <c r="K2375" s="6">
        <v>430000000</v>
      </c>
      <c r="L2375" s="5" t="s">
        <v>40</v>
      </c>
      <c r="M2375" s="6" t="s">
        <v>591</v>
      </c>
      <c r="N2375" s="6" t="s">
        <v>73</v>
      </c>
      <c r="O2375" s="6" t="s">
        <v>43</v>
      </c>
      <c r="P2375" s="6" t="s">
        <v>84</v>
      </c>
      <c r="Q2375" s="6" t="s">
        <v>51</v>
      </c>
      <c r="R2375" s="6" t="s">
        <v>96</v>
      </c>
      <c r="S2375" s="6" t="s">
        <v>97</v>
      </c>
      <c r="T2375" s="16">
        <v>2</v>
      </c>
      <c r="U2375" s="16">
        <v>325000</v>
      </c>
      <c r="V2375" s="16">
        <f t="shared" si="171"/>
        <v>650000</v>
      </c>
      <c r="W2375" s="41">
        <f t="shared" si="172"/>
        <v>728000.00000000012</v>
      </c>
      <c r="X2375" s="6"/>
      <c r="Y2375" s="6">
        <v>2016</v>
      </c>
      <c r="Z2375" s="6" t="s">
        <v>9782</v>
      </c>
    </row>
    <row r="2376" spans="1:26" ht="409.5" x14ac:dyDescent="0.2">
      <c r="A2376" s="6" t="s">
        <v>9808</v>
      </c>
      <c r="B2376" s="5" t="s">
        <v>32</v>
      </c>
      <c r="C2376" s="5" t="s">
        <v>9809</v>
      </c>
      <c r="D2376" s="9" t="s">
        <v>9810</v>
      </c>
      <c r="E2376" s="9" t="s">
        <v>9811</v>
      </c>
      <c r="F2376" s="9" t="s">
        <v>9812</v>
      </c>
      <c r="G2376" s="9" t="s">
        <v>9813</v>
      </c>
      <c r="H2376" s="15" t="s">
        <v>9814</v>
      </c>
      <c r="I2376" s="6" t="s">
        <v>60</v>
      </c>
      <c r="J2376" s="6">
        <v>0</v>
      </c>
      <c r="K2376" s="6">
        <v>430000000</v>
      </c>
      <c r="L2376" s="5" t="s">
        <v>40</v>
      </c>
      <c r="M2376" s="6" t="s">
        <v>591</v>
      </c>
      <c r="N2376" s="6" t="s">
        <v>42</v>
      </c>
      <c r="O2376" s="6" t="s">
        <v>43</v>
      </c>
      <c r="P2376" s="6" t="s">
        <v>84</v>
      </c>
      <c r="Q2376" s="6" t="s">
        <v>51</v>
      </c>
      <c r="R2376" s="6" t="s">
        <v>96</v>
      </c>
      <c r="S2376" s="6" t="s">
        <v>97</v>
      </c>
      <c r="T2376" s="16">
        <v>4</v>
      </c>
      <c r="U2376" s="16">
        <v>70000</v>
      </c>
      <c r="V2376" s="16">
        <f t="shared" si="171"/>
        <v>280000</v>
      </c>
      <c r="W2376" s="41">
        <f t="shared" si="172"/>
        <v>313600.00000000006</v>
      </c>
      <c r="X2376" s="6"/>
      <c r="Y2376" s="6">
        <v>2016</v>
      </c>
      <c r="Z2376" s="6" t="s">
        <v>9782</v>
      </c>
    </row>
    <row r="2377" spans="1:26" ht="51" x14ac:dyDescent="0.2">
      <c r="A2377" s="6" t="s">
        <v>9815</v>
      </c>
      <c r="B2377" s="5" t="s">
        <v>32</v>
      </c>
      <c r="C2377" s="5" t="s">
        <v>9816</v>
      </c>
      <c r="D2377" s="9" t="s">
        <v>1468</v>
      </c>
      <c r="E2377" s="9" t="s">
        <v>6212</v>
      </c>
      <c r="F2377" s="9" t="s">
        <v>9817</v>
      </c>
      <c r="G2377" s="9" t="s">
        <v>9818</v>
      </c>
      <c r="H2377" s="15" t="s">
        <v>9819</v>
      </c>
      <c r="I2377" s="6" t="s">
        <v>60</v>
      </c>
      <c r="J2377" s="6">
        <v>0</v>
      </c>
      <c r="K2377" s="6">
        <v>430000000</v>
      </c>
      <c r="L2377" s="5" t="s">
        <v>40</v>
      </c>
      <c r="M2377" s="6" t="s">
        <v>591</v>
      </c>
      <c r="N2377" s="6" t="s">
        <v>42</v>
      </c>
      <c r="O2377" s="6" t="s">
        <v>43</v>
      </c>
      <c r="P2377" s="6" t="s">
        <v>84</v>
      </c>
      <c r="Q2377" s="6" t="s">
        <v>51</v>
      </c>
      <c r="R2377" s="6" t="s">
        <v>96</v>
      </c>
      <c r="S2377" s="6" t="s">
        <v>97</v>
      </c>
      <c r="T2377" s="16">
        <v>6</v>
      </c>
      <c r="U2377" s="16">
        <v>169477</v>
      </c>
      <c r="V2377" s="16">
        <f t="shared" si="171"/>
        <v>1016862</v>
      </c>
      <c r="W2377" s="41">
        <f t="shared" si="172"/>
        <v>1138885.4400000002</v>
      </c>
      <c r="X2377" s="6"/>
      <c r="Y2377" s="6">
        <v>2016</v>
      </c>
      <c r="Z2377" s="6" t="s">
        <v>9782</v>
      </c>
    </row>
    <row r="2378" spans="1:26" ht="51" x14ac:dyDescent="0.2">
      <c r="A2378" s="6" t="s">
        <v>9820</v>
      </c>
      <c r="B2378" s="5" t="s">
        <v>32</v>
      </c>
      <c r="C2378" s="5" t="s">
        <v>2944</v>
      </c>
      <c r="D2378" s="9" t="s">
        <v>1277</v>
      </c>
      <c r="E2378" s="9" t="s">
        <v>9821</v>
      </c>
      <c r="F2378" s="9" t="s">
        <v>9822</v>
      </c>
      <c r="G2378" s="9" t="s">
        <v>9823</v>
      </c>
      <c r="H2378" s="15" t="s">
        <v>9824</v>
      </c>
      <c r="I2378" s="6" t="s">
        <v>47</v>
      </c>
      <c r="J2378" s="6">
        <v>0</v>
      </c>
      <c r="K2378" s="6">
        <v>430000000</v>
      </c>
      <c r="L2378" s="5" t="s">
        <v>40</v>
      </c>
      <c r="M2378" s="6" t="s">
        <v>591</v>
      </c>
      <c r="N2378" s="6" t="s">
        <v>42</v>
      </c>
      <c r="O2378" s="6" t="s">
        <v>43</v>
      </c>
      <c r="P2378" s="6" t="s">
        <v>84</v>
      </c>
      <c r="Q2378" s="6" t="s">
        <v>51</v>
      </c>
      <c r="R2378" s="6" t="s">
        <v>96</v>
      </c>
      <c r="S2378" s="6" t="s">
        <v>97</v>
      </c>
      <c r="T2378" s="16">
        <v>1</v>
      </c>
      <c r="U2378" s="16">
        <v>1130357.1399999999</v>
      </c>
      <c r="V2378" s="16">
        <f t="shared" si="171"/>
        <v>1130357.1399999999</v>
      </c>
      <c r="W2378" s="41">
        <f t="shared" si="172"/>
        <v>1265999.9968000001</v>
      </c>
      <c r="X2378" s="6"/>
      <c r="Y2378" s="6">
        <v>2016</v>
      </c>
      <c r="Z2378" s="6" t="s">
        <v>9782</v>
      </c>
    </row>
    <row r="2379" spans="1:26" ht="51" x14ac:dyDescent="0.2">
      <c r="A2379" s="6" t="s">
        <v>9825</v>
      </c>
      <c r="B2379" s="5" t="s">
        <v>32</v>
      </c>
      <c r="C2379" s="5" t="s">
        <v>9826</v>
      </c>
      <c r="D2379" s="9" t="s">
        <v>9827</v>
      </c>
      <c r="E2379" s="9" t="s">
        <v>9828</v>
      </c>
      <c r="F2379" s="9" t="s">
        <v>9829</v>
      </c>
      <c r="G2379" s="9" t="s">
        <v>9830</v>
      </c>
      <c r="H2379" s="15" t="s">
        <v>6183</v>
      </c>
      <c r="I2379" s="6" t="s">
        <v>47</v>
      </c>
      <c r="J2379" s="6">
        <v>0</v>
      </c>
      <c r="K2379" s="6">
        <v>430000000</v>
      </c>
      <c r="L2379" s="5" t="s">
        <v>40</v>
      </c>
      <c r="M2379" s="6" t="s">
        <v>591</v>
      </c>
      <c r="N2379" s="6" t="s">
        <v>42</v>
      </c>
      <c r="O2379" s="6" t="s">
        <v>43</v>
      </c>
      <c r="P2379" s="6" t="s">
        <v>84</v>
      </c>
      <c r="Q2379" s="6" t="s">
        <v>51</v>
      </c>
      <c r="R2379" s="6" t="s">
        <v>96</v>
      </c>
      <c r="S2379" s="6" t="s">
        <v>97</v>
      </c>
      <c r="T2379" s="16">
        <v>5</v>
      </c>
      <c r="U2379" s="16">
        <v>490000</v>
      </c>
      <c r="V2379" s="16">
        <f t="shared" si="171"/>
        <v>2450000</v>
      </c>
      <c r="W2379" s="41">
        <f t="shared" si="172"/>
        <v>2744000.0000000005</v>
      </c>
      <c r="X2379" s="6"/>
      <c r="Y2379" s="6">
        <v>2016</v>
      </c>
      <c r="Z2379" s="6" t="s">
        <v>9782</v>
      </c>
    </row>
    <row r="2380" spans="1:26" ht="51" x14ac:dyDescent="0.2">
      <c r="A2380" s="6" t="s">
        <v>9831</v>
      </c>
      <c r="B2380" s="5" t="s">
        <v>32</v>
      </c>
      <c r="C2380" s="5" t="s">
        <v>9832</v>
      </c>
      <c r="D2380" s="9" t="s">
        <v>9833</v>
      </c>
      <c r="E2380" s="9" t="s">
        <v>9834</v>
      </c>
      <c r="F2380" s="9" t="s">
        <v>9835</v>
      </c>
      <c r="G2380" s="9" t="s">
        <v>9836</v>
      </c>
      <c r="H2380" s="15" t="s">
        <v>9837</v>
      </c>
      <c r="I2380" s="6" t="s">
        <v>47</v>
      </c>
      <c r="J2380" s="6">
        <v>0</v>
      </c>
      <c r="K2380" s="6">
        <v>430000000</v>
      </c>
      <c r="L2380" s="5" t="s">
        <v>40</v>
      </c>
      <c r="M2380" s="6" t="s">
        <v>591</v>
      </c>
      <c r="N2380" s="6" t="s">
        <v>42</v>
      </c>
      <c r="O2380" s="6" t="s">
        <v>43</v>
      </c>
      <c r="P2380" s="6" t="s">
        <v>84</v>
      </c>
      <c r="Q2380" s="6" t="s">
        <v>51</v>
      </c>
      <c r="R2380" s="6" t="s">
        <v>96</v>
      </c>
      <c r="S2380" s="6" t="s">
        <v>97</v>
      </c>
      <c r="T2380" s="16">
        <v>1</v>
      </c>
      <c r="U2380" s="16">
        <v>1870000</v>
      </c>
      <c r="V2380" s="16">
        <f t="shared" si="171"/>
        <v>1870000</v>
      </c>
      <c r="W2380" s="41">
        <f t="shared" si="172"/>
        <v>2094400.0000000002</v>
      </c>
      <c r="X2380" s="6"/>
      <c r="Y2380" s="6">
        <v>2016</v>
      </c>
      <c r="Z2380" s="6" t="s">
        <v>9782</v>
      </c>
    </row>
    <row r="2381" spans="1:26" ht="51" x14ac:dyDescent="0.2">
      <c r="A2381" s="6" t="s">
        <v>9838</v>
      </c>
      <c r="B2381" s="5" t="s">
        <v>32</v>
      </c>
      <c r="C2381" s="5" t="s">
        <v>4213</v>
      </c>
      <c r="D2381" s="9" t="s">
        <v>2304</v>
      </c>
      <c r="E2381" s="9" t="s">
        <v>9839</v>
      </c>
      <c r="F2381" s="9" t="s">
        <v>4215</v>
      </c>
      <c r="G2381" s="9" t="s">
        <v>9840</v>
      </c>
      <c r="H2381" s="15" t="s">
        <v>9841</v>
      </c>
      <c r="I2381" s="6" t="s">
        <v>47</v>
      </c>
      <c r="J2381" s="6">
        <v>0</v>
      </c>
      <c r="K2381" s="6">
        <v>430000000</v>
      </c>
      <c r="L2381" s="5" t="s">
        <v>40</v>
      </c>
      <c r="M2381" s="6" t="s">
        <v>591</v>
      </c>
      <c r="N2381" s="6" t="s">
        <v>73</v>
      </c>
      <c r="O2381" s="6" t="s">
        <v>43</v>
      </c>
      <c r="P2381" s="6" t="s">
        <v>84</v>
      </c>
      <c r="Q2381" s="6" t="s">
        <v>51</v>
      </c>
      <c r="R2381" s="6" t="s">
        <v>96</v>
      </c>
      <c r="S2381" s="6" t="s">
        <v>97</v>
      </c>
      <c r="T2381" s="16">
        <v>1</v>
      </c>
      <c r="U2381" s="16">
        <v>300000</v>
      </c>
      <c r="V2381" s="16">
        <f t="shared" si="171"/>
        <v>300000</v>
      </c>
      <c r="W2381" s="41">
        <f t="shared" si="172"/>
        <v>336000.00000000006</v>
      </c>
      <c r="X2381" s="6"/>
      <c r="Y2381" s="6">
        <v>2016</v>
      </c>
      <c r="Z2381" s="6" t="s">
        <v>9782</v>
      </c>
    </row>
    <row r="2382" spans="1:26" ht="51" x14ac:dyDescent="0.2">
      <c r="A2382" s="6" t="s">
        <v>9842</v>
      </c>
      <c r="B2382" s="5" t="s">
        <v>32</v>
      </c>
      <c r="C2382" s="5" t="s">
        <v>4213</v>
      </c>
      <c r="D2382" s="9" t="s">
        <v>2304</v>
      </c>
      <c r="E2382" s="9" t="s">
        <v>9843</v>
      </c>
      <c r="F2382" s="9" t="s">
        <v>4215</v>
      </c>
      <c r="G2382" s="9" t="s">
        <v>9844</v>
      </c>
      <c r="H2382" s="15" t="s">
        <v>9845</v>
      </c>
      <c r="I2382" s="6" t="s">
        <v>47</v>
      </c>
      <c r="J2382" s="6">
        <v>0</v>
      </c>
      <c r="K2382" s="6">
        <v>430000000</v>
      </c>
      <c r="L2382" s="5" t="s">
        <v>40</v>
      </c>
      <c r="M2382" s="6" t="s">
        <v>591</v>
      </c>
      <c r="N2382" s="6" t="s">
        <v>73</v>
      </c>
      <c r="O2382" s="6" t="s">
        <v>43</v>
      </c>
      <c r="P2382" s="6" t="s">
        <v>84</v>
      </c>
      <c r="Q2382" s="6" t="s">
        <v>51</v>
      </c>
      <c r="R2382" s="6" t="s">
        <v>96</v>
      </c>
      <c r="S2382" s="6" t="s">
        <v>97</v>
      </c>
      <c r="T2382" s="16">
        <v>1</v>
      </c>
      <c r="U2382" s="16">
        <v>320000</v>
      </c>
      <c r="V2382" s="16">
        <f t="shared" si="171"/>
        <v>320000</v>
      </c>
      <c r="W2382" s="41">
        <f t="shared" si="172"/>
        <v>358400.00000000006</v>
      </c>
      <c r="X2382" s="6"/>
      <c r="Y2382" s="6">
        <v>2016</v>
      </c>
      <c r="Z2382" s="6" t="s">
        <v>9782</v>
      </c>
    </row>
    <row r="2383" spans="1:26" ht="51" x14ac:dyDescent="0.2">
      <c r="A2383" s="6" t="s">
        <v>9846</v>
      </c>
      <c r="B2383" s="5" t="s">
        <v>32</v>
      </c>
      <c r="C2383" s="5" t="s">
        <v>9847</v>
      </c>
      <c r="D2383" s="9" t="s">
        <v>9848</v>
      </c>
      <c r="E2383" s="9" t="s">
        <v>9849</v>
      </c>
      <c r="F2383" s="9" t="s">
        <v>9850</v>
      </c>
      <c r="G2383" s="9" t="s">
        <v>9851</v>
      </c>
      <c r="H2383" s="15" t="s">
        <v>9852</v>
      </c>
      <c r="I2383" s="6" t="s">
        <v>47</v>
      </c>
      <c r="J2383" s="6">
        <v>0</v>
      </c>
      <c r="K2383" s="6">
        <v>430000000</v>
      </c>
      <c r="L2383" s="5" t="s">
        <v>40</v>
      </c>
      <c r="M2383" s="6" t="s">
        <v>591</v>
      </c>
      <c r="N2383" s="6" t="s">
        <v>73</v>
      </c>
      <c r="O2383" s="6" t="s">
        <v>43</v>
      </c>
      <c r="P2383" s="6" t="s">
        <v>84</v>
      </c>
      <c r="Q2383" s="6" t="s">
        <v>51</v>
      </c>
      <c r="R2383" s="6" t="s">
        <v>96</v>
      </c>
      <c r="S2383" s="6" t="s">
        <v>97</v>
      </c>
      <c r="T2383" s="16">
        <v>3</v>
      </c>
      <c r="U2383" s="16">
        <v>100000</v>
      </c>
      <c r="V2383" s="16">
        <f t="shared" si="171"/>
        <v>300000</v>
      </c>
      <c r="W2383" s="41">
        <f t="shared" si="172"/>
        <v>336000.00000000006</v>
      </c>
      <c r="X2383" s="6"/>
      <c r="Y2383" s="6">
        <v>2016</v>
      </c>
      <c r="Z2383" s="6" t="s">
        <v>9782</v>
      </c>
    </row>
    <row r="2384" spans="1:26" ht="51" x14ac:dyDescent="0.2">
      <c r="A2384" s="6" t="s">
        <v>9853</v>
      </c>
      <c r="B2384" s="5" t="s">
        <v>32</v>
      </c>
      <c r="C2384" s="5" t="s">
        <v>9854</v>
      </c>
      <c r="D2384" s="9" t="s">
        <v>2304</v>
      </c>
      <c r="E2384" s="9" t="s">
        <v>9855</v>
      </c>
      <c r="F2384" s="9" t="s">
        <v>9856</v>
      </c>
      <c r="G2384" s="9" t="s">
        <v>9857</v>
      </c>
      <c r="H2384" s="15" t="s">
        <v>9858</v>
      </c>
      <c r="I2384" s="6" t="s">
        <v>47</v>
      </c>
      <c r="J2384" s="6">
        <v>0</v>
      </c>
      <c r="K2384" s="6">
        <v>430000000</v>
      </c>
      <c r="L2384" s="5" t="s">
        <v>40</v>
      </c>
      <c r="M2384" s="6" t="s">
        <v>591</v>
      </c>
      <c r="N2384" s="6" t="s">
        <v>73</v>
      </c>
      <c r="O2384" s="6" t="s">
        <v>43</v>
      </c>
      <c r="P2384" s="6" t="s">
        <v>84</v>
      </c>
      <c r="Q2384" s="6" t="s">
        <v>51</v>
      </c>
      <c r="R2384" s="6" t="s">
        <v>96</v>
      </c>
      <c r="S2384" s="6" t="s">
        <v>97</v>
      </c>
      <c r="T2384" s="16">
        <v>2</v>
      </c>
      <c r="U2384" s="16">
        <v>150000</v>
      </c>
      <c r="V2384" s="16">
        <f t="shared" si="171"/>
        <v>300000</v>
      </c>
      <c r="W2384" s="41">
        <f t="shared" si="172"/>
        <v>336000.00000000006</v>
      </c>
      <c r="X2384" s="6"/>
      <c r="Y2384" s="6">
        <v>2016</v>
      </c>
      <c r="Z2384" s="6" t="s">
        <v>9782</v>
      </c>
    </row>
    <row r="2385" spans="1:26" ht="51" x14ac:dyDescent="0.2">
      <c r="A2385" s="6" t="s">
        <v>9859</v>
      </c>
      <c r="B2385" s="5" t="s">
        <v>32</v>
      </c>
      <c r="C2385" s="5" t="s">
        <v>9860</v>
      </c>
      <c r="D2385" s="9" t="s">
        <v>8997</v>
      </c>
      <c r="E2385" s="9" t="s">
        <v>9861</v>
      </c>
      <c r="F2385" s="9" t="s">
        <v>9862</v>
      </c>
      <c r="G2385" s="9" t="s">
        <v>9863</v>
      </c>
      <c r="H2385" s="15" t="s">
        <v>9864</v>
      </c>
      <c r="I2385" s="6" t="s">
        <v>39</v>
      </c>
      <c r="J2385" s="6">
        <v>0</v>
      </c>
      <c r="K2385" s="6">
        <v>430000000</v>
      </c>
      <c r="L2385" s="5" t="s">
        <v>40</v>
      </c>
      <c r="M2385" s="6" t="s">
        <v>591</v>
      </c>
      <c r="N2385" s="6" t="s">
        <v>73</v>
      </c>
      <c r="O2385" s="6" t="s">
        <v>43</v>
      </c>
      <c r="P2385" s="6" t="s">
        <v>84</v>
      </c>
      <c r="Q2385" s="6" t="s">
        <v>51</v>
      </c>
      <c r="R2385" s="6" t="s">
        <v>96</v>
      </c>
      <c r="S2385" s="6" t="s">
        <v>97</v>
      </c>
      <c r="T2385" s="16">
        <v>1</v>
      </c>
      <c r="U2385" s="16">
        <v>30000</v>
      </c>
      <c r="V2385" s="16">
        <f t="shared" si="171"/>
        <v>30000</v>
      </c>
      <c r="W2385" s="41">
        <f t="shared" si="172"/>
        <v>33600</v>
      </c>
      <c r="X2385" s="6"/>
      <c r="Y2385" s="6">
        <v>2016</v>
      </c>
      <c r="Z2385" s="6" t="s">
        <v>9782</v>
      </c>
    </row>
    <row r="2386" spans="1:26" ht="51" x14ac:dyDescent="0.2">
      <c r="A2386" s="6" t="s">
        <v>9865</v>
      </c>
      <c r="B2386" s="5" t="s">
        <v>32</v>
      </c>
      <c r="C2386" s="5" t="s">
        <v>9866</v>
      </c>
      <c r="D2386" s="9" t="s">
        <v>9867</v>
      </c>
      <c r="E2386" s="9" t="s">
        <v>9868</v>
      </c>
      <c r="F2386" s="9" t="s">
        <v>9869</v>
      </c>
      <c r="G2386" s="9" t="s">
        <v>9870</v>
      </c>
      <c r="H2386" s="15" t="s">
        <v>9871</v>
      </c>
      <c r="I2386" s="6" t="s">
        <v>39</v>
      </c>
      <c r="J2386" s="6">
        <v>0</v>
      </c>
      <c r="K2386" s="6">
        <v>430000000</v>
      </c>
      <c r="L2386" s="5" t="s">
        <v>40</v>
      </c>
      <c r="M2386" s="6" t="s">
        <v>591</v>
      </c>
      <c r="N2386" s="6" t="s">
        <v>73</v>
      </c>
      <c r="O2386" s="6" t="s">
        <v>43</v>
      </c>
      <c r="P2386" s="6" t="s">
        <v>84</v>
      </c>
      <c r="Q2386" s="6" t="s">
        <v>51</v>
      </c>
      <c r="R2386" s="6" t="s">
        <v>96</v>
      </c>
      <c r="S2386" s="6" t="s">
        <v>97</v>
      </c>
      <c r="T2386" s="16">
        <v>1</v>
      </c>
      <c r="U2386" s="16">
        <v>70000</v>
      </c>
      <c r="V2386" s="16">
        <f t="shared" si="171"/>
        <v>70000</v>
      </c>
      <c r="W2386" s="41">
        <f t="shared" si="172"/>
        <v>78400.000000000015</v>
      </c>
      <c r="X2386" s="6"/>
      <c r="Y2386" s="6">
        <v>2016</v>
      </c>
      <c r="Z2386" s="6" t="s">
        <v>9782</v>
      </c>
    </row>
    <row r="2387" spans="1:26" ht="63.75" x14ac:dyDescent="0.2">
      <c r="A2387" s="6" t="s">
        <v>9872</v>
      </c>
      <c r="B2387" s="5" t="s">
        <v>32</v>
      </c>
      <c r="C2387" s="5" t="s">
        <v>9873</v>
      </c>
      <c r="D2387" s="9" t="s">
        <v>8997</v>
      </c>
      <c r="E2387" s="9" t="s">
        <v>9874</v>
      </c>
      <c r="F2387" s="9" t="s">
        <v>9875</v>
      </c>
      <c r="G2387" s="9" t="s">
        <v>9876</v>
      </c>
      <c r="H2387" s="15" t="s">
        <v>9877</v>
      </c>
      <c r="I2387" s="6" t="s">
        <v>47</v>
      </c>
      <c r="J2387" s="6">
        <v>0</v>
      </c>
      <c r="K2387" s="6">
        <v>430000000</v>
      </c>
      <c r="L2387" s="5" t="s">
        <v>40</v>
      </c>
      <c r="M2387" s="6" t="s">
        <v>591</v>
      </c>
      <c r="N2387" s="6" t="s">
        <v>73</v>
      </c>
      <c r="O2387" s="6" t="s">
        <v>43</v>
      </c>
      <c r="P2387" s="6" t="s">
        <v>84</v>
      </c>
      <c r="Q2387" s="6" t="s">
        <v>51</v>
      </c>
      <c r="R2387" s="6" t="s">
        <v>96</v>
      </c>
      <c r="S2387" s="6" t="s">
        <v>97</v>
      </c>
      <c r="T2387" s="16" t="s">
        <v>9878</v>
      </c>
      <c r="U2387" s="16">
        <v>100000</v>
      </c>
      <c r="V2387" s="16">
        <f t="shared" si="171"/>
        <v>200000</v>
      </c>
      <c r="W2387" s="41">
        <f t="shared" si="172"/>
        <v>224000.00000000003</v>
      </c>
      <c r="X2387" s="6"/>
      <c r="Y2387" s="6">
        <v>2016</v>
      </c>
      <c r="Z2387" s="6" t="s">
        <v>9782</v>
      </c>
    </row>
    <row r="2388" spans="1:26" ht="51" x14ac:dyDescent="0.2">
      <c r="A2388" s="6" t="s">
        <v>9879</v>
      </c>
      <c r="B2388" s="5" t="s">
        <v>32</v>
      </c>
      <c r="C2388" s="5" t="s">
        <v>9880</v>
      </c>
      <c r="D2388" s="9" t="s">
        <v>9881</v>
      </c>
      <c r="E2388" s="9" t="s">
        <v>9882</v>
      </c>
      <c r="F2388" s="9" t="s">
        <v>9883</v>
      </c>
      <c r="G2388" s="9" t="s">
        <v>9884</v>
      </c>
      <c r="H2388" s="15" t="s">
        <v>9885</v>
      </c>
      <c r="I2388" s="6" t="s">
        <v>39</v>
      </c>
      <c r="J2388" s="6">
        <v>0</v>
      </c>
      <c r="K2388" s="6">
        <v>430000000</v>
      </c>
      <c r="L2388" s="5" t="s">
        <v>40</v>
      </c>
      <c r="M2388" s="6" t="s">
        <v>591</v>
      </c>
      <c r="N2388" s="6" t="s">
        <v>73</v>
      </c>
      <c r="O2388" s="6" t="s">
        <v>43</v>
      </c>
      <c r="P2388" s="6" t="s">
        <v>84</v>
      </c>
      <c r="Q2388" s="6" t="s">
        <v>51</v>
      </c>
      <c r="R2388" s="6" t="s">
        <v>96</v>
      </c>
      <c r="S2388" s="6" t="s">
        <v>97</v>
      </c>
      <c r="T2388" s="16">
        <v>6</v>
      </c>
      <c r="U2388" s="16">
        <v>40000</v>
      </c>
      <c r="V2388" s="16">
        <f t="shared" si="171"/>
        <v>240000</v>
      </c>
      <c r="W2388" s="41">
        <f t="shared" si="172"/>
        <v>268800</v>
      </c>
      <c r="X2388" s="6"/>
      <c r="Y2388" s="6">
        <v>2016</v>
      </c>
      <c r="Z2388" s="6" t="s">
        <v>9782</v>
      </c>
    </row>
    <row r="2389" spans="1:26" ht="51" x14ac:dyDescent="0.2">
      <c r="A2389" s="6" t="s">
        <v>9886</v>
      </c>
      <c r="B2389" s="5" t="s">
        <v>32</v>
      </c>
      <c r="C2389" s="5" t="s">
        <v>9887</v>
      </c>
      <c r="D2389" s="9" t="s">
        <v>4406</v>
      </c>
      <c r="E2389" s="9" t="s">
        <v>9888</v>
      </c>
      <c r="F2389" s="9" t="s">
        <v>9889</v>
      </c>
      <c r="G2389" s="9" t="s">
        <v>9888</v>
      </c>
      <c r="H2389" s="15" t="s">
        <v>9890</v>
      </c>
      <c r="I2389" s="6" t="s">
        <v>47</v>
      </c>
      <c r="J2389" s="6">
        <v>0</v>
      </c>
      <c r="K2389" s="6">
        <v>430000000</v>
      </c>
      <c r="L2389" s="5" t="s">
        <v>40</v>
      </c>
      <c r="M2389" s="6" t="s">
        <v>591</v>
      </c>
      <c r="N2389" s="6" t="s">
        <v>73</v>
      </c>
      <c r="O2389" s="6" t="s">
        <v>43</v>
      </c>
      <c r="P2389" s="6" t="s">
        <v>84</v>
      </c>
      <c r="Q2389" s="6" t="s">
        <v>51</v>
      </c>
      <c r="R2389" s="6" t="s">
        <v>96</v>
      </c>
      <c r="S2389" s="6" t="s">
        <v>97</v>
      </c>
      <c r="T2389" s="16">
        <v>60</v>
      </c>
      <c r="U2389" s="16">
        <v>25000</v>
      </c>
      <c r="V2389" s="16">
        <f t="shared" si="171"/>
        <v>1500000</v>
      </c>
      <c r="W2389" s="41">
        <f t="shared" si="172"/>
        <v>1680000.0000000002</v>
      </c>
      <c r="X2389" s="6"/>
      <c r="Y2389" s="6">
        <v>2016</v>
      </c>
      <c r="Z2389" s="6" t="s">
        <v>9782</v>
      </c>
    </row>
    <row r="2390" spans="1:26" ht="63.75" x14ac:dyDescent="0.2">
      <c r="A2390" s="6" t="s">
        <v>9891</v>
      </c>
      <c r="B2390" s="5" t="s">
        <v>32</v>
      </c>
      <c r="C2390" s="5" t="s">
        <v>9892</v>
      </c>
      <c r="D2390" s="9" t="s">
        <v>9893</v>
      </c>
      <c r="E2390" s="9" t="s">
        <v>9894</v>
      </c>
      <c r="F2390" s="9" t="s">
        <v>9895</v>
      </c>
      <c r="G2390" s="9" t="s">
        <v>9896</v>
      </c>
      <c r="H2390" s="15" t="s">
        <v>9897</v>
      </c>
      <c r="I2390" s="6" t="s">
        <v>39</v>
      </c>
      <c r="J2390" s="6">
        <v>0</v>
      </c>
      <c r="K2390" s="6">
        <v>430000000</v>
      </c>
      <c r="L2390" s="5" t="s">
        <v>40</v>
      </c>
      <c r="M2390" s="6" t="s">
        <v>591</v>
      </c>
      <c r="N2390" s="6" t="s">
        <v>73</v>
      </c>
      <c r="O2390" s="6" t="s">
        <v>43</v>
      </c>
      <c r="P2390" s="6" t="s">
        <v>84</v>
      </c>
      <c r="Q2390" s="6" t="s">
        <v>51</v>
      </c>
      <c r="R2390" s="6" t="s">
        <v>96</v>
      </c>
      <c r="S2390" s="6" t="s">
        <v>97</v>
      </c>
      <c r="T2390" s="16" t="s">
        <v>9898</v>
      </c>
      <c r="U2390" s="16">
        <v>40000</v>
      </c>
      <c r="V2390" s="16">
        <f t="shared" si="171"/>
        <v>400000</v>
      </c>
      <c r="W2390" s="41">
        <f t="shared" si="172"/>
        <v>448000.00000000006</v>
      </c>
      <c r="X2390" s="6"/>
      <c r="Y2390" s="6">
        <v>2016</v>
      </c>
      <c r="Z2390" s="6" t="s">
        <v>9782</v>
      </c>
    </row>
    <row r="2391" spans="1:26" ht="51" x14ac:dyDescent="0.2">
      <c r="A2391" s="6" t="s">
        <v>9899</v>
      </c>
      <c r="B2391" s="5" t="s">
        <v>32</v>
      </c>
      <c r="C2391" s="5" t="s">
        <v>9880</v>
      </c>
      <c r="D2391" s="9" t="s">
        <v>9881</v>
      </c>
      <c r="E2391" s="9" t="s">
        <v>8932</v>
      </c>
      <c r="F2391" s="9" t="s">
        <v>9883</v>
      </c>
      <c r="G2391" s="9" t="s">
        <v>9900</v>
      </c>
      <c r="H2391" s="15" t="s">
        <v>9901</v>
      </c>
      <c r="I2391" s="6" t="s">
        <v>47</v>
      </c>
      <c r="J2391" s="6">
        <v>0</v>
      </c>
      <c r="K2391" s="6">
        <v>430000000</v>
      </c>
      <c r="L2391" s="5" t="s">
        <v>40</v>
      </c>
      <c r="M2391" s="6" t="s">
        <v>591</v>
      </c>
      <c r="N2391" s="6" t="s">
        <v>73</v>
      </c>
      <c r="O2391" s="6" t="s">
        <v>43</v>
      </c>
      <c r="P2391" s="6" t="s">
        <v>84</v>
      </c>
      <c r="Q2391" s="6" t="s">
        <v>51</v>
      </c>
      <c r="R2391" s="6" t="s">
        <v>96</v>
      </c>
      <c r="S2391" s="6" t="s">
        <v>97</v>
      </c>
      <c r="T2391" s="16">
        <v>6</v>
      </c>
      <c r="U2391" s="16">
        <v>40000</v>
      </c>
      <c r="V2391" s="16">
        <f t="shared" si="171"/>
        <v>240000</v>
      </c>
      <c r="W2391" s="41">
        <f t="shared" si="172"/>
        <v>268800</v>
      </c>
      <c r="X2391" s="6"/>
      <c r="Y2391" s="6">
        <v>2016</v>
      </c>
      <c r="Z2391" s="6" t="s">
        <v>9782</v>
      </c>
    </row>
    <row r="2392" spans="1:26" ht="51" x14ac:dyDescent="0.2">
      <c r="A2392" s="6" t="s">
        <v>9902</v>
      </c>
      <c r="B2392" s="5" t="s">
        <v>32</v>
      </c>
      <c r="C2392" s="5" t="s">
        <v>9903</v>
      </c>
      <c r="D2392" s="9" t="s">
        <v>2304</v>
      </c>
      <c r="E2392" s="9" t="s">
        <v>9904</v>
      </c>
      <c r="F2392" s="9" t="s">
        <v>9905</v>
      </c>
      <c r="G2392" s="9" t="s">
        <v>9906</v>
      </c>
      <c r="H2392" s="15" t="s">
        <v>9907</v>
      </c>
      <c r="I2392" s="6" t="s">
        <v>47</v>
      </c>
      <c r="J2392" s="6">
        <v>0</v>
      </c>
      <c r="K2392" s="6">
        <v>430000000</v>
      </c>
      <c r="L2392" s="5" t="s">
        <v>40</v>
      </c>
      <c r="M2392" s="6" t="s">
        <v>591</v>
      </c>
      <c r="N2392" s="6" t="s">
        <v>73</v>
      </c>
      <c r="O2392" s="6" t="s">
        <v>43</v>
      </c>
      <c r="P2392" s="6" t="s">
        <v>84</v>
      </c>
      <c r="Q2392" s="6" t="s">
        <v>51</v>
      </c>
      <c r="R2392" s="6" t="s">
        <v>96</v>
      </c>
      <c r="S2392" s="6" t="s">
        <v>97</v>
      </c>
      <c r="T2392" s="16" t="s">
        <v>29</v>
      </c>
      <c r="U2392" s="16">
        <v>125000</v>
      </c>
      <c r="V2392" s="16">
        <f t="shared" si="171"/>
        <v>125000</v>
      </c>
      <c r="W2392" s="41">
        <f t="shared" si="172"/>
        <v>140000</v>
      </c>
      <c r="X2392" s="6"/>
      <c r="Y2392" s="6">
        <v>2016</v>
      </c>
      <c r="Z2392" s="6" t="s">
        <v>9782</v>
      </c>
    </row>
    <row r="2393" spans="1:26" ht="63.75" x14ac:dyDescent="0.2">
      <c r="A2393" s="6" t="s">
        <v>9908</v>
      </c>
      <c r="B2393" s="5" t="s">
        <v>32</v>
      </c>
      <c r="C2393" s="5" t="s">
        <v>9909</v>
      </c>
      <c r="D2393" s="9" t="s">
        <v>9910</v>
      </c>
      <c r="E2393" s="9" t="s">
        <v>9911</v>
      </c>
      <c r="F2393" s="9" t="s">
        <v>9912</v>
      </c>
      <c r="G2393" s="9" t="s">
        <v>9913</v>
      </c>
      <c r="H2393" s="15" t="s">
        <v>9914</v>
      </c>
      <c r="I2393" s="6" t="s">
        <v>39</v>
      </c>
      <c r="J2393" s="6">
        <v>0</v>
      </c>
      <c r="K2393" s="6">
        <v>430000000</v>
      </c>
      <c r="L2393" s="5" t="s">
        <v>40</v>
      </c>
      <c r="M2393" s="6" t="s">
        <v>591</v>
      </c>
      <c r="N2393" s="6" t="s">
        <v>73</v>
      </c>
      <c r="O2393" s="6" t="s">
        <v>43</v>
      </c>
      <c r="P2393" s="6" t="s">
        <v>84</v>
      </c>
      <c r="Q2393" s="6" t="s">
        <v>51</v>
      </c>
      <c r="R2393" s="6" t="s">
        <v>96</v>
      </c>
      <c r="S2393" s="6" t="s">
        <v>97</v>
      </c>
      <c r="T2393" s="16" t="s">
        <v>29</v>
      </c>
      <c r="U2393" s="16">
        <v>1000000</v>
      </c>
      <c r="V2393" s="16">
        <f t="shared" si="171"/>
        <v>1000000</v>
      </c>
      <c r="W2393" s="41">
        <f t="shared" si="172"/>
        <v>1120000</v>
      </c>
      <c r="X2393" s="6"/>
      <c r="Y2393" s="6">
        <v>2016</v>
      </c>
      <c r="Z2393" s="6" t="s">
        <v>9782</v>
      </c>
    </row>
    <row r="2394" spans="1:26" ht="102" x14ac:dyDescent="0.2">
      <c r="A2394" s="6" t="s">
        <v>9915</v>
      </c>
      <c r="B2394" s="5" t="s">
        <v>32</v>
      </c>
      <c r="C2394" s="5" t="s">
        <v>9916</v>
      </c>
      <c r="D2394" s="9" t="s">
        <v>3870</v>
      </c>
      <c r="E2394" s="9" t="s">
        <v>9917</v>
      </c>
      <c r="F2394" s="9" t="s">
        <v>9918</v>
      </c>
      <c r="G2394" s="9" t="s">
        <v>9919</v>
      </c>
      <c r="H2394" s="15" t="s">
        <v>9920</v>
      </c>
      <c r="I2394" s="6" t="s">
        <v>47</v>
      </c>
      <c r="J2394" s="6">
        <v>0</v>
      </c>
      <c r="K2394" s="6">
        <v>430000000</v>
      </c>
      <c r="L2394" s="5" t="s">
        <v>40</v>
      </c>
      <c r="M2394" s="6" t="s">
        <v>591</v>
      </c>
      <c r="N2394" s="6" t="s">
        <v>73</v>
      </c>
      <c r="O2394" s="6" t="s">
        <v>43</v>
      </c>
      <c r="P2394" s="6" t="s">
        <v>84</v>
      </c>
      <c r="Q2394" s="6" t="s">
        <v>51</v>
      </c>
      <c r="R2394" s="6" t="s">
        <v>96</v>
      </c>
      <c r="S2394" s="6" t="s">
        <v>97</v>
      </c>
      <c r="T2394" s="16" t="s">
        <v>29</v>
      </c>
      <c r="U2394" s="16">
        <v>750000</v>
      </c>
      <c r="V2394" s="16">
        <f t="shared" si="171"/>
        <v>750000</v>
      </c>
      <c r="W2394" s="41">
        <f t="shared" si="172"/>
        <v>840000.00000000012</v>
      </c>
      <c r="X2394" s="6"/>
      <c r="Y2394" s="6">
        <v>2016</v>
      </c>
      <c r="Z2394" s="6" t="s">
        <v>9782</v>
      </c>
    </row>
    <row r="2395" spans="1:26" ht="89.25" x14ac:dyDescent="0.2">
      <c r="A2395" s="6" t="s">
        <v>9921</v>
      </c>
      <c r="B2395" s="5" t="s">
        <v>32</v>
      </c>
      <c r="C2395" s="5" t="s">
        <v>9922</v>
      </c>
      <c r="D2395" s="9" t="s">
        <v>9923</v>
      </c>
      <c r="E2395" s="9" t="s">
        <v>9924</v>
      </c>
      <c r="F2395" s="9" t="s">
        <v>9925</v>
      </c>
      <c r="G2395" s="9" t="s">
        <v>9926</v>
      </c>
      <c r="H2395" s="15" t="s">
        <v>9927</v>
      </c>
      <c r="I2395" s="6" t="s">
        <v>60</v>
      </c>
      <c r="J2395" s="6">
        <v>0</v>
      </c>
      <c r="K2395" s="6">
        <v>430000000</v>
      </c>
      <c r="L2395" s="5" t="s">
        <v>40</v>
      </c>
      <c r="M2395" s="6" t="s">
        <v>591</v>
      </c>
      <c r="N2395" s="6" t="s">
        <v>73</v>
      </c>
      <c r="O2395" s="6" t="s">
        <v>43</v>
      </c>
      <c r="P2395" s="6" t="s">
        <v>84</v>
      </c>
      <c r="Q2395" s="6" t="s">
        <v>51</v>
      </c>
      <c r="R2395" s="6" t="s">
        <v>1780</v>
      </c>
      <c r="S2395" s="6" t="s">
        <v>1781</v>
      </c>
      <c r="T2395" s="16">
        <v>15</v>
      </c>
      <c r="U2395" s="16">
        <v>160000</v>
      </c>
      <c r="V2395" s="16">
        <f t="shared" si="171"/>
        <v>2400000</v>
      </c>
      <c r="W2395" s="41">
        <f t="shared" si="172"/>
        <v>2688000.0000000005</v>
      </c>
      <c r="X2395" s="6"/>
      <c r="Y2395" s="6">
        <v>2016</v>
      </c>
      <c r="Z2395" s="6" t="s">
        <v>9782</v>
      </c>
    </row>
    <row r="2396" spans="1:26" ht="51" x14ac:dyDescent="0.2">
      <c r="A2396" s="6" t="s">
        <v>9928</v>
      </c>
      <c r="B2396" s="5" t="s">
        <v>32</v>
      </c>
      <c r="C2396" s="5" t="s">
        <v>9929</v>
      </c>
      <c r="D2396" s="9" t="s">
        <v>9930</v>
      </c>
      <c r="E2396" s="9" t="s">
        <v>9931</v>
      </c>
      <c r="F2396" s="9" t="s">
        <v>9932</v>
      </c>
      <c r="G2396" s="9" t="s">
        <v>9933</v>
      </c>
      <c r="H2396" s="15" t="s">
        <v>9934</v>
      </c>
      <c r="I2396" s="6" t="s">
        <v>47</v>
      </c>
      <c r="J2396" s="6">
        <v>0</v>
      </c>
      <c r="K2396" s="6">
        <v>430000000</v>
      </c>
      <c r="L2396" s="5" t="s">
        <v>40</v>
      </c>
      <c r="M2396" s="6" t="s">
        <v>591</v>
      </c>
      <c r="N2396" s="6" t="s">
        <v>73</v>
      </c>
      <c r="O2396" s="6" t="s">
        <v>43</v>
      </c>
      <c r="P2396" s="6" t="s">
        <v>84</v>
      </c>
      <c r="Q2396" s="6" t="s">
        <v>51</v>
      </c>
      <c r="R2396" s="6" t="s">
        <v>96</v>
      </c>
      <c r="S2396" s="6" t="s">
        <v>97</v>
      </c>
      <c r="T2396" s="16" t="s">
        <v>9724</v>
      </c>
      <c r="U2396" s="16">
        <v>40000</v>
      </c>
      <c r="V2396" s="16">
        <f t="shared" si="171"/>
        <v>200000</v>
      </c>
      <c r="W2396" s="41">
        <f t="shared" si="172"/>
        <v>224000.00000000003</v>
      </c>
      <c r="X2396" s="6"/>
      <c r="Y2396" s="6">
        <v>2016</v>
      </c>
      <c r="Z2396" s="6" t="s">
        <v>9782</v>
      </c>
    </row>
    <row r="2397" spans="1:26" ht="51" x14ac:dyDescent="0.2">
      <c r="A2397" s="6" t="s">
        <v>9935</v>
      </c>
      <c r="B2397" s="5" t="s">
        <v>32</v>
      </c>
      <c r="C2397" s="5" t="s">
        <v>2944</v>
      </c>
      <c r="D2397" s="9" t="s">
        <v>9936</v>
      </c>
      <c r="E2397" s="9" t="s">
        <v>9937</v>
      </c>
      <c r="F2397" s="9" t="s">
        <v>9938</v>
      </c>
      <c r="G2397" s="9" t="s">
        <v>9939</v>
      </c>
      <c r="H2397" s="15" t="s">
        <v>9938</v>
      </c>
      <c r="I2397" s="6" t="s">
        <v>47</v>
      </c>
      <c r="J2397" s="6">
        <v>0</v>
      </c>
      <c r="K2397" s="6">
        <v>430000000</v>
      </c>
      <c r="L2397" s="5" t="s">
        <v>40</v>
      </c>
      <c r="M2397" s="6" t="s">
        <v>591</v>
      </c>
      <c r="N2397" s="6" t="s">
        <v>73</v>
      </c>
      <c r="O2397" s="6" t="s">
        <v>43</v>
      </c>
      <c r="P2397" s="6" t="s">
        <v>84</v>
      </c>
      <c r="Q2397" s="6" t="s">
        <v>51</v>
      </c>
      <c r="R2397" s="6">
        <v>166</v>
      </c>
      <c r="S2397" s="6" t="s">
        <v>152</v>
      </c>
      <c r="T2397" s="16" t="s">
        <v>9940</v>
      </c>
      <c r="U2397" s="16">
        <v>1000</v>
      </c>
      <c r="V2397" s="16">
        <f t="shared" si="171"/>
        <v>175000</v>
      </c>
      <c r="W2397" s="41">
        <f t="shared" si="172"/>
        <v>196000.00000000003</v>
      </c>
      <c r="X2397" s="6"/>
      <c r="Y2397" s="6">
        <v>2016</v>
      </c>
      <c r="Z2397" s="6" t="s">
        <v>9782</v>
      </c>
    </row>
    <row r="2398" spans="1:26" ht="76.5" x14ac:dyDescent="0.2">
      <c r="A2398" s="6" t="s">
        <v>9941</v>
      </c>
      <c r="B2398" s="5" t="s">
        <v>32</v>
      </c>
      <c r="C2398" s="5" t="s">
        <v>9942</v>
      </c>
      <c r="D2398" s="9" t="s">
        <v>9943</v>
      </c>
      <c r="E2398" s="9" t="s">
        <v>9944</v>
      </c>
      <c r="F2398" s="9" t="s">
        <v>9945</v>
      </c>
      <c r="G2398" s="9" t="s">
        <v>9946</v>
      </c>
      <c r="H2398" s="15" t="s">
        <v>9947</v>
      </c>
      <c r="I2398" s="6" t="s">
        <v>47</v>
      </c>
      <c r="J2398" s="6">
        <v>0</v>
      </c>
      <c r="K2398" s="6">
        <v>430000000</v>
      </c>
      <c r="L2398" s="5" t="s">
        <v>40</v>
      </c>
      <c r="M2398" s="6" t="s">
        <v>591</v>
      </c>
      <c r="N2398" s="6" t="s">
        <v>73</v>
      </c>
      <c r="O2398" s="6" t="s">
        <v>43</v>
      </c>
      <c r="P2398" s="6" t="s">
        <v>84</v>
      </c>
      <c r="Q2398" s="6" t="s">
        <v>51</v>
      </c>
      <c r="R2398" s="6">
        <v>166</v>
      </c>
      <c r="S2398" s="6" t="s">
        <v>152</v>
      </c>
      <c r="T2398" s="16" t="s">
        <v>9948</v>
      </c>
      <c r="U2398" s="16">
        <v>1800</v>
      </c>
      <c r="V2398" s="16">
        <f t="shared" si="171"/>
        <v>270000</v>
      </c>
      <c r="W2398" s="41">
        <f t="shared" si="172"/>
        <v>302400</v>
      </c>
      <c r="X2398" s="6"/>
      <c r="Y2398" s="6">
        <v>2016</v>
      </c>
      <c r="Z2398" s="6" t="s">
        <v>9782</v>
      </c>
    </row>
    <row r="2399" spans="1:26" ht="51" x14ac:dyDescent="0.2">
      <c r="A2399" s="6" t="s">
        <v>9949</v>
      </c>
      <c r="B2399" s="5" t="s">
        <v>32</v>
      </c>
      <c r="C2399" s="5" t="s">
        <v>9950</v>
      </c>
      <c r="D2399" s="9" t="s">
        <v>9951</v>
      </c>
      <c r="E2399" s="9" t="s">
        <v>9952</v>
      </c>
      <c r="F2399" s="9" t="s">
        <v>9953</v>
      </c>
      <c r="G2399" s="9" t="s">
        <v>9954</v>
      </c>
      <c r="H2399" s="15" t="s">
        <v>9955</v>
      </c>
      <c r="I2399" s="6" t="s">
        <v>47</v>
      </c>
      <c r="J2399" s="6">
        <v>0</v>
      </c>
      <c r="K2399" s="6">
        <v>430000000</v>
      </c>
      <c r="L2399" s="5" t="s">
        <v>40</v>
      </c>
      <c r="M2399" s="6" t="s">
        <v>591</v>
      </c>
      <c r="N2399" s="6" t="s">
        <v>73</v>
      </c>
      <c r="O2399" s="6" t="s">
        <v>43</v>
      </c>
      <c r="P2399" s="6" t="s">
        <v>84</v>
      </c>
      <c r="Q2399" s="6" t="s">
        <v>51</v>
      </c>
      <c r="R2399" s="6">
        <v>166</v>
      </c>
      <c r="S2399" s="6" t="s">
        <v>152</v>
      </c>
      <c r="T2399" s="16">
        <v>475</v>
      </c>
      <c r="U2399" s="16">
        <v>600</v>
      </c>
      <c r="V2399" s="16">
        <f t="shared" si="171"/>
        <v>285000</v>
      </c>
      <c r="W2399" s="41">
        <f t="shared" si="172"/>
        <v>319200.00000000006</v>
      </c>
      <c r="X2399" s="6"/>
      <c r="Y2399" s="6">
        <v>2016</v>
      </c>
      <c r="Z2399" s="6" t="s">
        <v>9782</v>
      </c>
    </row>
    <row r="2400" spans="1:26" ht="51" x14ac:dyDescent="0.2">
      <c r="A2400" s="6" t="s">
        <v>9956</v>
      </c>
      <c r="B2400" s="5" t="s">
        <v>32</v>
      </c>
      <c r="C2400" s="5" t="s">
        <v>2944</v>
      </c>
      <c r="D2400" s="9" t="s">
        <v>9957</v>
      </c>
      <c r="E2400" s="9" t="s">
        <v>9958</v>
      </c>
      <c r="F2400" s="9" t="s">
        <v>9959</v>
      </c>
      <c r="G2400" s="9" t="s">
        <v>9960</v>
      </c>
      <c r="H2400" s="15" t="s">
        <v>9961</v>
      </c>
      <c r="I2400" s="6" t="s">
        <v>47</v>
      </c>
      <c r="J2400" s="6">
        <v>0</v>
      </c>
      <c r="K2400" s="6">
        <v>430000000</v>
      </c>
      <c r="L2400" s="5" t="s">
        <v>40</v>
      </c>
      <c r="M2400" s="6" t="s">
        <v>591</v>
      </c>
      <c r="N2400" s="6" t="s">
        <v>73</v>
      </c>
      <c r="O2400" s="6" t="s">
        <v>43</v>
      </c>
      <c r="P2400" s="6" t="s">
        <v>84</v>
      </c>
      <c r="Q2400" s="6" t="s">
        <v>51</v>
      </c>
      <c r="R2400" s="6">
        <v>112</v>
      </c>
      <c r="S2400" s="6" t="s">
        <v>1730</v>
      </c>
      <c r="T2400" s="16">
        <v>432</v>
      </c>
      <c r="U2400" s="16">
        <v>800</v>
      </c>
      <c r="V2400" s="16">
        <f t="shared" si="171"/>
        <v>345600</v>
      </c>
      <c r="W2400" s="41">
        <f t="shared" si="172"/>
        <v>387072.00000000006</v>
      </c>
      <c r="X2400" s="6"/>
      <c r="Y2400" s="6">
        <v>2016</v>
      </c>
      <c r="Z2400" s="6" t="s">
        <v>9782</v>
      </c>
    </row>
    <row r="2401" spans="1:26" ht="51" x14ac:dyDescent="0.2">
      <c r="A2401" s="6" t="s">
        <v>9962</v>
      </c>
      <c r="B2401" s="5" t="s">
        <v>32</v>
      </c>
      <c r="C2401" s="5" t="s">
        <v>4594</v>
      </c>
      <c r="D2401" s="9" t="s">
        <v>4595</v>
      </c>
      <c r="E2401" s="9" t="s">
        <v>9963</v>
      </c>
      <c r="F2401" s="9" t="s">
        <v>4597</v>
      </c>
      <c r="G2401" s="9" t="s">
        <v>9964</v>
      </c>
      <c r="H2401" s="15" t="s">
        <v>9965</v>
      </c>
      <c r="I2401" s="6" t="s">
        <v>47</v>
      </c>
      <c r="J2401" s="6">
        <v>0</v>
      </c>
      <c r="K2401" s="6">
        <v>430000000</v>
      </c>
      <c r="L2401" s="5" t="s">
        <v>40</v>
      </c>
      <c r="M2401" s="6" t="s">
        <v>591</v>
      </c>
      <c r="N2401" s="6" t="s">
        <v>73</v>
      </c>
      <c r="O2401" s="6" t="s">
        <v>43</v>
      </c>
      <c r="P2401" s="6" t="s">
        <v>84</v>
      </c>
      <c r="Q2401" s="6" t="s">
        <v>51</v>
      </c>
      <c r="R2401" s="6" t="s">
        <v>96</v>
      </c>
      <c r="S2401" s="6" t="s">
        <v>97</v>
      </c>
      <c r="T2401" s="16">
        <v>50</v>
      </c>
      <c r="U2401" s="16">
        <v>5000</v>
      </c>
      <c r="V2401" s="16">
        <f t="shared" si="171"/>
        <v>250000</v>
      </c>
      <c r="W2401" s="41">
        <f t="shared" si="172"/>
        <v>280000</v>
      </c>
      <c r="X2401" s="6"/>
      <c r="Y2401" s="6">
        <v>2016</v>
      </c>
      <c r="Z2401" s="6" t="s">
        <v>9782</v>
      </c>
    </row>
    <row r="2402" spans="1:26" ht="51" x14ac:dyDescent="0.2">
      <c r="A2402" s="6" t="s">
        <v>9966</v>
      </c>
      <c r="B2402" s="5" t="s">
        <v>32</v>
      </c>
      <c r="C2402" s="5" t="s">
        <v>4831</v>
      </c>
      <c r="D2402" s="9" t="s">
        <v>4375</v>
      </c>
      <c r="E2402" s="9" t="s">
        <v>4376</v>
      </c>
      <c r="F2402" s="9" t="s">
        <v>4833</v>
      </c>
      <c r="G2402" s="9" t="s">
        <v>9967</v>
      </c>
      <c r="H2402" s="15" t="s">
        <v>9968</v>
      </c>
      <c r="I2402" s="6" t="s">
        <v>47</v>
      </c>
      <c r="J2402" s="6">
        <v>0</v>
      </c>
      <c r="K2402" s="6">
        <v>430000000</v>
      </c>
      <c r="L2402" s="5" t="s">
        <v>40</v>
      </c>
      <c r="M2402" s="6" t="s">
        <v>591</v>
      </c>
      <c r="N2402" s="6" t="s">
        <v>73</v>
      </c>
      <c r="O2402" s="6" t="s">
        <v>43</v>
      </c>
      <c r="P2402" s="6" t="s">
        <v>84</v>
      </c>
      <c r="Q2402" s="6" t="s">
        <v>51</v>
      </c>
      <c r="R2402" s="6" t="s">
        <v>96</v>
      </c>
      <c r="S2402" s="6" t="s">
        <v>97</v>
      </c>
      <c r="T2402" s="16">
        <v>20</v>
      </c>
      <c r="U2402" s="16">
        <v>50000</v>
      </c>
      <c r="V2402" s="16">
        <f t="shared" si="171"/>
        <v>1000000</v>
      </c>
      <c r="W2402" s="41">
        <f t="shared" si="172"/>
        <v>1120000</v>
      </c>
      <c r="X2402" s="6"/>
      <c r="Y2402" s="6">
        <v>2016</v>
      </c>
      <c r="Z2402" s="6" t="s">
        <v>9782</v>
      </c>
    </row>
    <row r="2403" spans="1:26" ht="51" x14ac:dyDescent="0.2">
      <c r="A2403" s="6" t="s">
        <v>9969</v>
      </c>
      <c r="B2403" s="5" t="s">
        <v>32</v>
      </c>
      <c r="C2403" s="5" t="s">
        <v>9970</v>
      </c>
      <c r="D2403" s="9" t="s">
        <v>9971</v>
      </c>
      <c r="E2403" s="9" t="s">
        <v>9972</v>
      </c>
      <c r="F2403" s="9" t="s">
        <v>9973</v>
      </c>
      <c r="G2403" s="9" t="s">
        <v>9974</v>
      </c>
      <c r="H2403" s="15" t="s">
        <v>9975</v>
      </c>
      <c r="I2403" s="6" t="s">
        <v>39</v>
      </c>
      <c r="J2403" s="6">
        <v>0</v>
      </c>
      <c r="K2403" s="6">
        <v>430000000</v>
      </c>
      <c r="L2403" s="5" t="s">
        <v>40</v>
      </c>
      <c r="M2403" s="6" t="s">
        <v>591</v>
      </c>
      <c r="N2403" s="6" t="s">
        <v>73</v>
      </c>
      <c r="O2403" s="6" t="s">
        <v>43</v>
      </c>
      <c r="P2403" s="6" t="s">
        <v>84</v>
      </c>
      <c r="Q2403" s="6" t="s">
        <v>51</v>
      </c>
      <c r="R2403" s="6" t="s">
        <v>96</v>
      </c>
      <c r="S2403" s="6" t="s">
        <v>97</v>
      </c>
      <c r="T2403" s="16" t="s">
        <v>9976</v>
      </c>
      <c r="U2403" s="16">
        <v>5000</v>
      </c>
      <c r="V2403" s="16">
        <f t="shared" si="171"/>
        <v>120000</v>
      </c>
      <c r="W2403" s="41">
        <f t="shared" si="172"/>
        <v>134400</v>
      </c>
      <c r="X2403" s="6"/>
      <c r="Y2403" s="6">
        <v>2016</v>
      </c>
      <c r="Z2403" s="6" t="s">
        <v>9782</v>
      </c>
    </row>
    <row r="2404" spans="1:26" ht="51" x14ac:dyDescent="0.2">
      <c r="A2404" s="6" t="s">
        <v>9977</v>
      </c>
      <c r="B2404" s="5" t="s">
        <v>32</v>
      </c>
      <c r="C2404" s="5" t="s">
        <v>9970</v>
      </c>
      <c r="D2404" s="9" t="s">
        <v>9971</v>
      </c>
      <c r="E2404" s="9" t="s">
        <v>9972</v>
      </c>
      <c r="F2404" s="9" t="s">
        <v>9973</v>
      </c>
      <c r="G2404" s="9" t="s">
        <v>9978</v>
      </c>
      <c r="H2404" s="15" t="s">
        <v>9979</v>
      </c>
      <c r="I2404" s="6" t="s">
        <v>39</v>
      </c>
      <c r="J2404" s="6">
        <v>0</v>
      </c>
      <c r="K2404" s="6">
        <v>430000000</v>
      </c>
      <c r="L2404" s="5" t="s">
        <v>40</v>
      </c>
      <c r="M2404" s="6" t="s">
        <v>591</v>
      </c>
      <c r="N2404" s="6" t="s">
        <v>73</v>
      </c>
      <c r="O2404" s="6" t="s">
        <v>43</v>
      </c>
      <c r="P2404" s="6" t="s">
        <v>84</v>
      </c>
      <c r="Q2404" s="6" t="s">
        <v>51</v>
      </c>
      <c r="R2404" s="6" t="s">
        <v>96</v>
      </c>
      <c r="S2404" s="6" t="s">
        <v>97</v>
      </c>
      <c r="T2404" s="16" t="s">
        <v>9980</v>
      </c>
      <c r="U2404" s="16">
        <v>4500</v>
      </c>
      <c r="V2404" s="16">
        <f t="shared" si="171"/>
        <v>180000</v>
      </c>
      <c r="W2404" s="41">
        <f t="shared" si="172"/>
        <v>201600.00000000003</v>
      </c>
      <c r="X2404" s="6"/>
      <c r="Y2404" s="6">
        <v>2016</v>
      </c>
      <c r="Z2404" s="6" t="s">
        <v>9782</v>
      </c>
    </row>
    <row r="2405" spans="1:26" ht="51" x14ac:dyDescent="0.2">
      <c r="A2405" s="6" t="s">
        <v>9981</v>
      </c>
      <c r="B2405" s="5" t="s">
        <v>32</v>
      </c>
      <c r="C2405" s="5" t="s">
        <v>9970</v>
      </c>
      <c r="D2405" s="9" t="s">
        <v>9971</v>
      </c>
      <c r="E2405" s="9" t="s">
        <v>9972</v>
      </c>
      <c r="F2405" s="9" t="s">
        <v>9973</v>
      </c>
      <c r="G2405" s="9" t="s">
        <v>9982</v>
      </c>
      <c r="H2405" s="15" t="s">
        <v>9983</v>
      </c>
      <c r="I2405" s="6" t="s">
        <v>39</v>
      </c>
      <c r="J2405" s="6">
        <v>0</v>
      </c>
      <c r="K2405" s="6">
        <v>430000000</v>
      </c>
      <c r="L2405" s="5" t="s">
        <v>40</v>
      </c>
      <c r="M2405" s="6" t="s">
        <v>591</v>
      </c>
      <c r="N2405" s="6" t="s">
        <v>73</v>
      </c>
      <c r="O2405" s="6" t="s">
        <v>43</v>
      </c>
      <c r="P2405" s="6" t="s">
        <v>84</v>
      </c>
      <c r="Q2405" s="6" t="s">
        <v>51</v>
      </c>
      <c r="R2405" s="6" t="s">
        <v>96</v>
      </c>
      <c r="S2405" s="6" t="s">
        <v>97</v>
      </c>
      <c r="T2405" s="16" t="s">
        <v>9984</v>
      </c>
      <c r="U2405" s="16">
        <v>5000</v>
      </c>
      <c r="V2405" s="16">
        <f t="shared" si="171"/>
        <v>130000</v>
      </c>
      <c r="W2405" s="41">
        <f t="shared" si="172"/>
        <v>145600</v>
      </c>
      <c r="X2405" s="6"/>
      <c r="Y2405" s="6">
        <v>2016</v>
      </c>
      <c r="Z2405" s="6" t="s">
        <v>9782</v>
      </c>
    </row>
    <row r="2406" spans="1:26" ht="51" x14ac:dyDescent="0.2">
      <c r="A2406" s="6" t="s">
        <v>9985</v>
      </c>
      <c r="B2406" s="5" t="s">
        <v>32</v>
      </c>
      <c r="C2406" s="5" t="s">
        <v>9970</v>
      </c>
      <c r="D2406" s="9" t="s">
        <v>9971</v>
      </c>
      <c r="E2406" s="9" t="s">
        <v>9972</v>
      </c>
      <c r="F2406" s="9" t="s">
        <v>9973</v>
      </c>
      <c r="G2406" s="9" t="s">
        <v>9986</v>
      </c>
      <c r="H2406" s="15" t="s">
        <v>9987</v>
      </c>
      <c r="I2406" s="6" t="s">
        <v>39</v>
      </c>
      <c r="J2406" s="6">
        <v>0</v>
      </c>
      <c r="K2406" s="6">
        <v>430000000</v>
      </c>
      <c r="L2406" s="5" t="s">
        <v>40</v>
      </c>
      <c r="M2406" s="6" t="s">
        <v>591</v>
      </c>
      <c r="N2406" s="6" t="s">
        <v>73</v>
      </c>
      <c r="O2406" s="6" t="s">
        <v>43</v>
      </c>
      <c r="P2406" s="6" t="s">
        <v>84</v>
      </c>
      <c r="Q2406" s="6" t="s">
        <v>51</v>
      </c>
      <c r="R2406" s="6" t="s">
        <v>96</v>
      </c>
      <c r="S2406" s="6" t="s">
        <v>97</v>
      </c>
      <c r="T2406" s="16" t="s">
        <v>9988</v>
      </c>
      <c r="U2406" s="16">
        <v>5000</v>
      </c>
      <c r="V2406" s="16">
        <f t="shared" si="171"/>
        <v>100000</v>
      </c>
      <c r="W2406" s="41">
        <f t="shared" si="172"/>
        <v>112000.00000000001</v>
      </c>
      <c r="X2406" s="6"/>
      <c r="Y2406" s="6">
        <v>2016</v>
      </c>
      <c r="Z2406" s="6" t="s">
        <v>9782</v>
      </c>
    </row>
    <row r="2407" spans="1:26" ht="51" x14ac:dyDescent="0.2">
      <c r="A2407" s="6" t="s">
        <v>9989</v>
      </c>
      <c r="B2407" s="5" t="s">
        <v>32</v>
      </c>
      <c r="C2407" s="5" t="s">
        <v>9990</v>
      </c>
      <c r="D2407" s="9" t="s">
        <v>4489</v>
      </c>
      <c r="E2407" s="9" t="s">
        <v>9991</v>
      </c>
      <c r="F2407" s="9" t="s">
        <v>9992</v>
      </c>
      <c r="G2407" s="9" t="s">
        <v>9993</v>
      </c>
      <c r="H2407" s="15" t="s">
        <v>9994</v>
      </c>
      <c r="I2407" s="6" t="s">
        <v>47</v>
      </c>
      <c r="J2407" s="6">
        <v>0</v>
      </c>
      <c r="K2407" s="6">
        <v>430000000</v>
      </c>
      <c r="L2407" s="5" t="s">
        <v>40</v>
      </c>
      <c r="M2407" s="6" t="s">
        <v>591</v>
      </c>
      <c r="N2407" s="6" t="s">
        <v>73</v>
      </c>
      <c r="O2407" s="6" t="s">
        <v>43</v>
      </c>
      <c r="P2407" s="6" t="s">
        <v>84</v>
      </c>
      <c r="Q2407" s="6" t="s">
        <v>51</v>
      </c>
      <c r="R2407" s="6" t="s">
        <v>96</v>
      </c>
      <c r="S2407" s="6" t="s">
        <v>97</v>
      </c>
      <c r="T2407" s="16" t="s">
        <v>29</v>
      </c>
      <c r="U2407" s="16">
        <v>120000</v>
      </c>
      <c r="V2407" s="16">
        <f t="shared" si="171"/>
        <v>120000</v>
      </c>
      <c r="W2407" s="41">
        <f t="shared" si="172"/>
        <v>134400</v>
      </c>
      <c r="X2407" s="6"/>
      <c r="Y2407" s="6">
        <v>2016</v>
      </c>
      <c r="Z2407" s="6" t="s">
        <v>9782</v>
      </c>
    </row>
    <row r="2408" spans="1:26" ht="51" x14ac:dyDescent="0.2">
      <c r="A2408" s="6" t="s">
        <v>9995</v>
      </c>
      <c r="B2408" s="5" t="s">
        <v>32</v>
      </c>
      <c r="C2408" s="5" t="s">
        <v>9996</v>
      </c>
      <c r="D2408" s="9" t="s">
        <v>4375</v>
      </c>
      <c r="E2408" s="9" t="s">
        <v>4376</v>
      </c>
      <c r="F2408" s="9" t="s">
        <v>9997</v>
      </c>
      <c r="G2408" s="9" t="s">
        <v>9998</v>
      </c>
      <c r="H2408" s="15" t="s">
        <v>9999</v>
      </c>
      <c r="I2408" s="6" t="s">
        <v>47</v>
      </c>
      <c r="J2408" s="6">
        <v>0</v>
      </c>
      <c r="K2408" s="6">
        <v>430000000</v>
      </c>
      <c r="L2408" s="5" t="s">
        <v>40</v>
      </c>
      <c r="M2408" s="6" t="s">
        <v>591</v>
      </c>
      <c r="N2408" s="6" t="s">
        <v>73</v>
      </c>
      <c r="O2408" s="6" t="s">
        <v>43</v>
      </c>
      <c r="P2408" s="6" t="s">
        <v>84</v>
      </c>
      <c r="Q2408" s="6" t="s">
        <v>51</v>
      </c>
      <c r="R2408" s="6" t="s">
        <v>96</v>
      </c>
      <c r="S2408" s="6" t="s">
        <v>97</v>
      </c>
      <c r="T2408" s="16" t="s">
        <v>29</v>
      </c>
      <c r="U2408" s="16">
        <v>150000</v>
      </c>
      <c r="V2408" s="16">
        <f t="shared" si="171"/>
        <v>150000</v>
      </c>
      <c r="W2408" s="41">
        <f t="shared" si="172"/>
        <v>168000.00000000003</v>
      </c>
      <c r="X2408" s="6"/>
      <c r="Y2408" s="6">
        <v>2016</v>
      </c>
      <c r="Z2408" s="6" t="s">
        <v>9782</v>
      </c>
    </row>
    <row r="2409" spans="1:26" ht="51" x14ac:dyDescent="0.2">
      <c r="A2409" s="6" t="s">
        <v>10000</v>
      </c>
      <c r="B2409" s="5" t="s">
        <v>32</v>
      </c>
      <c r="C2409" s="5" t="s">
        <v>10001</v>
      </c>
      <c r="D2409" s="9" t="s">
        <v>10002</v>
      </c>
      <c r="E2409" s="9" t="s">
        <v>10003</v>
      </c>
      <c r="F2409" s="9" t="s">
        <v>10004</v>
      </c>
      <c r="G2409" s="9" t="s">
        <v>10005</v>
      </c>
      <c r="H2409" s="15" t="s">
        <v>10006</v>
      </c>
      <c r="I2409" s="6" t="s">
        <v>39</v>
      </c>
      <c r="J2409" s="6">
        <v>0</v>
      </c>
      <c r="K2409" s="6">
        <v>430000000</v>
      </c>
      <c r="L2409" s="5" t="s">
        <v>40</v>
      </c>
      <c r="M2409" s="6" t="s">
        <v>591</v>
      </c>
      <c r="N2409" s="6" t="s">
        <v>73</v>
      </c>
      <c r="O2409" s="6" t="s">
        <v>43</v>
      </c>
      <c r="P2409" s="6" t="s">
        <v>84</v>
      </c>
      <c r="Q2409" s="6" t="s">
        <v>51</v>
      </c>
      <c r="R2409" s="6">
        <v>736</v>
      </c>
      <c r="S2409" s="6" t="s">
        <v>213</v>
      </c>
      <c r="T2409" s="16">
        <v>50</v>
      </c>
      <c r="U2409" s="16">
        <v>1250</v>
      </c>
      <c r="V2409" s="16">
        <f t="shared" si="171"/>
        <v>62500</v>
      </c>
      <c r="W2409" s="41">
        <f t="shared" si="172"/>
        <v>70000</v>
      </c>
      <c r="X2409" s="6"/>
      <c r="Y2409" s="6">
        <v>2016</v>
      </c>
      <c r="Z2409" s="6" t="s">
        <v>9782</v>
      </c>
    </row>
    <row r="2410" spans="1:26" ht="51" x14ac:dyDescent="0.2">
      <c r="A2410" s="6" t="s">
        <v>10007</v>
      </c>
      <c r="B2410" s="5" t="s">
        <v>32</v>
      </c>
      <c r="C2410" s="5" t="s">
        <v>10001</v>
      </c>
      <c r="D2410" s="9" t="s">
        <v>10002</v>
      </c>
      <c r="E2410" s="9" t="s">
        <v>10003</v>
      </c>
      <c r="F2410" s="9" t="s">
        <v>10004</v>
      </c>
      <c r="G2410" s="9" t="s">
        <v>10008</v>
      </c>
      <c r="H2410" s="15" t="s">
        <v>10009</v>
      </c>
      <c r="I2410" s="6" t="s">
        <v>39</v>
      </c>
      <c r="J2410" s="6">
        <v>0</v>
      </c>
      <c r="K2410" s="6">
        <v>430000000</v>
      </c>
      <c r="L2410" s="5" t="s">
        <v>40</v>
      </c>
      <c r="M2410" s="6" t="s">
        <v>591</v>
      </c>
      <c r="N2410" s="6" t="s">
        <v>73</v>
      </c>
      <c r="O2410" s="6" t="s">
        <v>43</v>
      </c>
      <c r="P2410" s="6" t="s">
        <v>84</v>
      </c>
      <c r="Q2410" s="6" t="s">
        <v>51</v>
      </c>
      <c r="R2410" s="6">
        <v>736</v>
      </c>
      <c r="S2410" s="6" t="s">
        <v>213</v>
      </c>
      <c r="T2410" s="16">
        <v>50</v>
      </c>
      <c r="U2410" s="16">
        <v>7142.8571428571404</v>
      </c>
      <c r="V2410" s="16">
        <f t="shared" si="171"/>
        <v>357142.85714285704</v>
      </c>
      <c r="W2410" s="41">
        <f t="shared" si="172"/>
        <v>399999.99999999994</v>
      </c>
      <c r="X2410" s="6"/>
      <c r="Y2410" s="6">
        <v>2016</v>
      </c>
      <c r="Z2410" s="6" t="s">
        <v>9782</v>
      </c>
    </row>
    <row r="2411" spans="1:26" ht="51" x14ac:dyDescent="0.2">
      <c r="A2411" s="6" t="s">
        <v>10010</v>
      </c>
      <c r="B2411" s="5" t="s">
        <v>32</v>
      </c>
      <c r="C2411" s="5" t="s">
        <v>10011</v>
      </c>
      <c r="D2411" s="9" t="s">
        <v>1551</v>
      </c>
      <c r="E2411" s="9" t="s">
        <v>10012</v>
      </c>
      <c r="F2411" s="9" t="s">
        <v>10013</v>
      </c>
      <c r="G2411" s="9" t="s">
        <v>10014</v>
      </c>
      <c r="H2411" s="15" t="s">
        <v>10015</v>
      </c>
      <c r="I2411" s="6" t="s">
        <v>47</v>
      </c>
      <c r="J2411" s="6">
        <v>0</v>
      </c>
      <c r="K2411" s="6">
        <v>430000000</v>
      </c>
      <c r="L2411" s="5" t="s">
        <v>40</v>
      </c>
      <c r="M2411" s="6" t="s">
        <v>591</v>
      </c>
      <c r="N2411" s="6" t="s">
        <v>73</v>
      </c>
      <c r="O2411" s="6" t="s">
        <v>43</v>
      </c>
      <c r="P2411" s="6" t="s">
        <v>84</v>
      </c>
      <c r="Q2411" s="6" t="s">
        <v>51</v>
      </c>
      <c r="R2411" s="6">
        <v>736</v>
      </c>
      <c r="S2411" s="6" t="s">
        <v>213</v>
      </c>
      <c r="T2411" s="16">
        <v>90</v>
      </c>
      <c r="U2411" s="16">
        <v>5535.7142857142899</v>
      </c>
      <c r="V2411" s="16">
        <f t="shared" si="171"/>
        <v>498214.28571428609</v>
      </c>
      <c r="W2411" s="41">
        <f t="shared" si="172"/>
        <v>558000.00000000047</v>
      </c>
      <c r="X2411" s="6"/>
      <c r="Y2411" s="6">
        <v>2016</v>
      </c>
      <c r="Z2411" s="6" t="s">
        <v>9782</v>
      </c>
    </row>
    <row r="2412" spans="1:26" ht="51" x14ac:dyDescent="0.2">
      <c r="A2412" s="6" t="s">
        <v>10016</v>
      </c>
      <c r="B2412" s="5" t="s">
        <v>32</v>
      </c>
      <c r="C2412" s="5" t="s">
        <v>1500</v>
      </c>
      <c r="D2412" s="9" t="s">
        <v>1501</v>
      </c>
      <c r="E2412" s="9" t="s">
        <v>10017</v>
      </c>
      <c r="F2412" s="9" t="s">
        <v>1503</v>
      </c>
      <c r="G2412" s="9" t="s">
        <v>10018</v>
      </c>
      <c r="H2412" s="15" t="s">
        <v>10019</v>
      </c>
      <c r="I2412" s="6" t="s">
        <v>39</v>
      </c>
      <c r="J2412" s="6">
        <v>0</v>
      </c>
      <c r="K2412" s="6">
        <v>430000000</v>
      </c>
      <c r="L2412" s="5" t="s">
        <v>40</v>
      </c>
      <c r="M2412" s="6" t="s">
        <v>591</v>
      </c>
      <c r="N2412" s="6" t="s">
        <v>73</v>
      </c>
      <c r="O2412" s="6" t="s">
        <v>43</v>
      </c>
      <c r="P2412" s="6" t="s">
        <v>84</v>
      </c>
      <c r="Q2412" s="6" t="s">
        <v>51</v>
      </c>
      <c r="R2412" s="6" t="s">
        <v>96</v>
      </c>
      <c r="S2412" s="6" t="s">
        <v>97</v>
      </c>
      <c r="T2412" s="16">
        <v>40</v>
      </c>
      <c r="U2412" s="16">
        <v>1000</v>
      </c>
      <c r="V2412" s="16">
        <f t="shared" si="171"/>
        <v>40000</v>
      </c>
      <c r="W2412" s="41">
        <f t="shared" si="172"/>
        <v>44800.000000000007</v>
      </c>
      <c r="X2412" s="6"/>
      <c r="Y2412" s="6">
        <v>2016</v>
      </c>
      <c r="Z2412" s="6" t="s">
        <v>9782</v>
      </c>
    </row>
    <row r="2413" spans="1:26" ht="51" x14ac:dyDescent="0.2">
      <c r="A2413" s="6" t="s">
        <v>10020</v>
      </c>
      <c r="B2413" s="5" t="s">
        <v>32</v>
      </c>
      <c r="C2413" s="5" t="s">
        <v>2944</v>
      </c>
      <c r="D2413" s="9" t="s">
        <v>10021</v>
      </c>
      <c r="E2413" s="9" t="s">
        <v>10022</v>
      </c>
      <c r="F2413" s="9" t="s">
        <v>10023</v>
      </c>
      <c r="G2413" s="9" t="s">
        <v>10024</v>
      </c>
      <c r="H2413" s="15" t="s">
        <v>10025</v>
      </c>
      <c r="I2413" s="6" t="s">
        <v>47</v>
      </c>
      <c r="J2413" s="6">
        <v>0</v>
      </c>
      <c r="K2413" s="6">
        <v>430000000</v>
      </c>
      <c r="L2413" s="5" t="s">
        <v>40</v>
      </c>
      <c r="M2413" s="6" t="s">
        <v>591</v>
      </c>
      <c r="N2413" s="6" t="s">
        <v>73</v>
      </c>
      <c r="O2413" s="6" t="s">
        <v>43</v>
      </c>
      <c r="P2413" s="6" t="s">
        <v>84</v>
      </c>
      <c r="Q2413" s="6" t="s">
        <v>51</v>
      </c>
      <c r="R2413" s="6" t="s">
        <v>96</v>
      </c>
      <c r="S2413" s="6" t="s">
        <v>97</v>
      </c>
      <c r="T2413" s="16">
        <v>2</v>
      </c>
      <c r="U2413" s="16">
        <v>87000</v>
      </c>
      <c r="V2413" s="16">
        <f t="shared" si="171"/>
        <v>174000</v>
      </c>
      <c r="W2413" s="41">
        <f t="shared" si="172"/>
        <v>194880.00000000003</v>
      </c>
      <c r="X2413" s="6"/>
      <c r="Y2413" s="6">
        <v>2016</v>
      </c>
      <c r="Z2413" s="6" t="s">
        <v>9782</v>
      </c>
    </row>
    <row r="2414" spans="1:26" ht="51" x14ac:dyDescent="0.2">
      <c r="A2414" s="6" t="s">
        <v>10026</v>
      </c>
      <c r="B2414" s="5" t="s">
        <v>32</v>
      </c>
      <c r="C2414" s="5" t="s">
        <v>10027</v>
      </c>
      <c r="D2414" s="9" t="s">
        <v>2001</v>
      </c>
      <c r="E2414" s="9" t="s">
        <v>10028</v>
      </c>
      <c r="F2414" s="9" t="s">
        <v>10029</v>
      </c>
      <c r="G2414" s="9" t="s">
        <v>10030</v>
      </c>
      <c r="H2414" s="15" t="s">
        <v>10031</v>
      </c>
      <c r="I2414" s="6" t="s">
        <v>39</v>
      </c>
      <c r="J2414" s="6">
        <v>0</v>
      </c>
      <c r="K2414" s="6">
        <v>430000000</v>
      </c>
      <c r="L2414" s="5" t="s">
        <v>40</v>
      </c>
      <c r="M2414" s="6" t="s">
        <v>591</v>
      </c>
      <c r="N2414" s="6" t="s">
        <v>73</v>
      </c>
      <c r="O2414" s="6" t="s">
        <v>43</v>
      </c>
      <c r="P2414" s="6" t="s">
        <v>84</v>
      </c>
      <c r="Q2414" s="6" t="s">
        <v>51</v>
      </c>
      <c r="R2414" s="6" t="s">
        <v>96</v>
      </c>
      <c r="S2414" s="6" t="s">
        <v>97</v>
      </c>
      <c r="T2414" s="16">
        <v>4</v>
      </c>
      <c r="U2414" s="16">
        <v>14464.285714285699</v>
      </c>
      <c r="V2414" s="16">
        <f t="shared" si="171"/>
        <v>57857.142857142797</v>
      </c>
      <c r="W2414" s="41">
        <f t="shared" si="172"/>
        <v>64799.999999999942</v>
      </c>
      <c r="X2414" s="6"/>
      <c r="Y2414" s="6">
        <v>2016</v>
      </c>
      <c r="Z2414" s="6" t="s">
        <v>9782</v>
      </c>
    </row>
    <row r="2415" spans="1:26" ht="51" x14ac:dyDescent="0.2">
      <c r="A2415" s="6" t="s">
        <v>10032</v>
      </c>
      <c r="B2415" s="5" t="s">
        <v>32</v>
      </c>
      <c r="C2415" s="5" t="s">
        <v>10033</v>
      </c>
      <c r="D2415" s="9" t="s">
        <v>3870</v>
      </c>
      <c r="E2415" s="9" t="s">
        <v>10034</v>
      </c>
      <c r="F2415" s="9" t="s">
        <v>10035</v>
      </c>
      <c r="G2415" s="9" t="s">
        <v>10036</v>
      </c>
      <c r="H2415" s="15" t="s">
        <v>10037</v>
      </c>
      <c r="I2415" s="6" t="s">
        <v>39</v>
      </c>
      <c r="J2415" s="6">
        <v>0</v>
      </c>
      <c r="K2415" s="6">
        <v>430000000</v>
      </c>
      <c r="L2415" s="5" t="s">
        <v>40</v>
      </c>
      <c r="M2415" s="6" t="s">
        <v>591</v>
      </c>
      <c r="N2415" s="6" t="s">
        <v>73</v>
      </c>
      <c r="O2415" s="6" t="s">
        <v>43</v>
      </c>
      <c r="P2415" s="6" t="s">
        <v>84</v>
      </c>
      <c r="Q2415" s="6" t="s">
        <v>51</v>
      </c>
      <c r="R2415" s="6" t="s">
        <v>96</v>
      </c>
      <c r="S2415" s="6" t="s">
        <v>97</v>
      </c>
      <c r="T2415" s="16">
        <v>30</v>
      </c>
      <c r="U2415" s="16">
        <v>17000</v>
      </c>
      <c r="V2415" s="16">
        <f t="shared" si="171"/>
        <v>510000</v>
      </c>
      <c r="W2415" s="41">
        <f t="shared" si="172"/>
        <v>571200</v>
      </c>
      <c r="X2415" s="6"/>
      <c r="Y2415" s="6">
        <v>2016</v>
      </c>
      <c r="Z2415" s="6" t="s">
        <v>9782</v>
      </c>
    </row>
    <row r="2416" spans="1:26" ht="51" x14ac:dyDescent="0.2">
      <c r="A2416" s="6" t="s">
        <v>10038</v>
      </c>
      <c r="B2416" s="5" t="s">
        <v>32</v>
      </c>
      <c r="C2416" s="5" t="s">
        <v>2049</v>
      </c>
      <c r="D2416" s="9" t="s">
        <v>2050</v>
      </c>
      <c r="E2416" s="9" t="s">
        <v>10039</v>
      </c>
      <c r="F2416" s="9" t="s">
        <v>9037</v>
      </c>
      <c r="G2416" s="9" t="s">
        <v>10040</v>
      </c>
      <c r="H2416" s="15" t="s">
        <v>10041</v>
      </c>
      <c r="I2416" s="6" t="s">
        <v>47</v>
      </c>
      <c r="J2416" s="6">
        <v>0</v>
      </c>
      <c r="K2416" s="6">
        <v>430000000</v>
      </c>
      <c r="L2416" s="5" t="s">
        <v>40</v>
      </c>
      <c r="M2416" s="6" t="s">
        <v>591</v>
      </c>
      <c r="N2416" s="6" t="s">
        <v>73</v>
      </c>
      <c r="O2416" s="6" t="s">
        <v>43</v>
      </c>
      <c r="P2416" s="6" t="s">
        <v>84</v>
      </c>
      <c r="Q2416" s="6" t="s">
        <v>51</v>
      </c>
      <c r="R2416" s="6" t="s">
        <v>96</v>
      </c>
      <c r="S2416" s="6" t="s">
        <v>97</v>
      </c>
      <c r="T2416" s="16">
        <v>20</v>
      </c>
      <c r="U2416" s="16">
        <v>535500</v>
      </c>
      <c r="V2416" s="16">
        <f t="shared" si="171"/>
        <v>10710000</v>
      </c>
      <c r="W2416" s="41">
        <f t="shared" si="172"/>
        <v>11995200.000000002</v>
      </c>
      <c r="X2416" s="6"/>
      <c r="Y2416" s="6">
        <v>2016</v>
      </c>
      <c r="Z2416" s="6" t="s">
        <v>9782</v>
      </c>
    </row>
    <row r="2417" spans="1:26" ht="51" x14ac:dyDescent="0.2">
      <c r="A2417" s="6" t="s">
        <v>10042</v>
      </c>
      <c r="B2417" s="5" t="s">
        <v>32</v>
      </c>
      <c r="C2417" s="5" t="s">
        <v>2104</v>
      </c>
      <c r="D2417" s="9" t="s">
        <v>2105</v>
      </c>
      <c r="E2417" s="9" t="s">
        <v>5093</v>
      </c>
      <c r="F2417" s="9" t="s">
        <v>2107</v>
      </c>
      <c r="G2417" s="9" t="s">
        <v>10043</v>
      </c>
      <c r="H2417" s="15" t="s">
        <v>10044</v>
      </c>
      <c r="I2417" s="6" t="s">
        <v>47</v>
      </c>
      <c r="J2417" s="6">
        <v>0</v>
      </c>
      <c r="K2417" s="6">
        <v>430000000</v>
      </c>
      <c r="L2417" s="5" t="s">
        <v>40</v>
      </c>
      <c r="M2417" s="6" t="s">
        <v>591</v>
      </c>
      <c r="N2417" s="6" t="s">
        <v>73</v>
      </c>
      <c r="O2417" s="6" t="s">
        <v>43</v>
      </c>
      <c r="P2417" s="6" t="s">
        <v>84</v>
      </c>
      <c r="Q2417" s="6" t="s">
        <v>51</v>
      </c>
      <c r="R2417" s="6" t="s">
        <v>75</v>
      </c>
      <c r="S2417" s="6" t="s">
        <v>76</v>
      </c>
      <c r="T2417" s="16">
        <v>3</v>
      </c>
      <c r="U2417" s="16">
        <v>389000</v>
      </c>
      <c r="V2417" s="16">
        <f t="shared" si="171"/>
        <v>1167000</v>
      </c>
      <c r="W2417" s="41">
        <f t="shared" si="172"/>
        <v>1307040.0000000002</v>
      </c>
      <c r="X2417" s="6"/>
      <c r="Y2417" s="6">
        <v>2016</v>
      </c>
      <c r="Z2417" s="6" t="s">
        <v>9782</v>
      </c>
    </row>
    <row r="2418" spans="1:26" ht="51" x14ac:dyDescent="0.2">
      <c r="A2418" s="6" t="s">
        <v>10045</v>
      </c>
      <c r="B2418" s="5" t="s">
        <v>32</v>
      </c>
      <c r="C2418" s="5" t="s">
        <v>10046</v>
      </c>
      <c r="D2418" s="9" t="s">
        <v>9666</v>
      </c>
      <c r="E2418" s="9" t="s">
        <v>10047</v>
      </c>
      <c r="F2418" s="9" t="s">
        <v>10048</v>
      </c>
      <c r="G2418" s="9" t="s">
        <v>10049</v>
      </c>
      <c r="H2418" s="15" t="s">
        <v>10050</v>
      </c>
      <c r="I2418" s="6" t="s">
        <v>47</v>
      </c>
      <c r="J2418" s="6">
        <v>0</v>
      </c>
      <c r="K2418" s="6">
        <v>430000000</v>
      </c>
      <c r="L2418" s="5" t="s">
        <v>40</v>
      </c>
      <c r="M2418" s="6" t="s">
        <v>591</v>
      </c>
      <c r="N2418" s="6" t="s">
        <v>73</v>
      </c>
      <c r="O2418" s="6" t="s">
        <v>43</v>
      </c>
      <c r="P2418" s="6" t="s">
        <v>84</v>
      </c>
      <c r="Q2418" s="6" t="s">
        <v>51</v>
      </c>
      <c r="R2418" s="6" t="s">
        <v>75</v>
      </c>
      <c r="S2418" s="6" t="s">
        <v>76</v>
      </c>
      <c r="T2418" s="16">
        <v>2</v>
      </c>
      <c r="U2418" s="16">
        <v>18000</v>
      </c>
      <c r="V2418" s="16">
        <f t="shared" si="171"/>
        <v>36000</v>
      </c>
      <c r="W2418" s="41">
        <f t="shared" si="172"/>
        <v>40320.000000000007</v>
      </c>
      <c r="X2418" s="6"/>
      <c r="Y2418" s="6">
        <v>2016</v>
      </c>
      <c r="Z2418" s="6" t="s">
        <v>9782</v>
      </c>
    </row>
    <row r="2419" spans="1:26" ht="51" x14ac:dyDescent="0.2">
      <c r="A2419" s="6" t="s">
        <v>10051</v>
      </c>
      <c r="B2419" s="5" t="s">
        <v>32</v>
      </c>
      <c r="C2419" s="5" t="s">
        <v>2944</v>
      </c>
      <c r="D2419" s="9" t="s">
        <v>10052</v>
      </c>
      <c r="E2419" s="9" t="s">
        <v>10053</v>
      </c>
      <c r="F2419" s="9" t="s">
        <v>10054</v>
      </c>
      <c r="G2419" s="9" t="s">
        <v>10055</v>
      </c>
      <c r="H2419" s="15" t="s">
        <v>10054</v>
      </c>
      <c r="I2419" s="6" t="s">
        <v>47</v>
      </c>
      <c r="J2419" s="6">
        <v>0</v>
      </c>
      <c r="K2419" s="6">
        <v>430000000</v>
      </c>
      <c r="L2419" s="5" t="s">
        <v>40</v>
      </c>
      <c r="M2419" s="6" t="s">
        <v>591</v>
      </c>
      <c r="N2419" s="6" t="s">
        <v>73</v>
      </c>
      <c r="O2419" s="6" t="s">
        <v>43</v>
      </c>
      <c r="P2419" s="6" t="s">
        <v>84</v>
      </c>
      <c r="Q2419" s="6" t="s">
        <v>51</v>
      </c>
      <c r="R2419" s="6" t="s">
        <v>96</v>
      </c>
      <c r="S2419" s="6" t="s">
        <v>97</v>
      </c>
      <c r="T2419" s="16">
        <v>3</v>
      </c>
      <c r="U2419" s="16">
        <v>1245000</v>
      </c>
      <c r="V2419" s="16">
        <f t="shared" si="171"/>
        <v>3735000</v>
      </c>
      <c r="W2419" s="41">
        <f t="shared" si="172"/>
        <v>4183200.0000000005</v>
      </c>
      <c r="X2419" s="6"/>
      <c r="Y2419" s="6">
        <v>2016</v>
      </c>
      <c r="Z2419" s="6" t="s">
        <v>9782</v>
      </c>
    </row>
    <row r="2420" spans="1:26" ht="51" x14ac:dyDescent="0.2">
      <c r="A2420" s="6" t="s">
        <v>10056</v>
      </c>
      <c r="B2420" s="5" t="s">
        <v>32</v>
      </c>
      <c r="C2420" s="5" t="s">
        <v>2944</v>
      </c>
      <c r="D2420" s="9" t="s">
        <v>10057</v>
      </c>
      <c r="E2420" s="9" t="s">
        <v>10058</v>
      </c>
      <c r="F2420" s="9" t="s">
        <v>10059</v>
      </c>
      <c r="G2420" s="9" t="s">
        <v>10060</v>
      </c>
      <c r="H2420" s="15" t="s">
        <v>10061</v>
      </c>
      <c r="I2420" s="6" t="s">
        <v>47</v>
      </c>
      <c r="J2420" s="6">
        <v>0</v>
      </c>
      <c r="K2420" s="6">
        <v>430000000</v>
      </c>
      <c r="L2420" s="5" t="s">
        <v>40</v>
      </c>
      <c r="M2420" s="6" t="s">
        <v>591</v>
      </c>
      <c r="N2420" s="6" t="s">
        <v>73</v>
      </c>
      <c r="O2420" s="6" t="s">
        <v>43</v>
      </c>
      <c r="P2420" s="6" t="s">
        <v>84</v>
      </c>
      <c r="Q2420" s="6" t="s">
        <v>51</v>
      </c>
      <c r="R2420" s="6" t="s">
        <v>75</v>
      </c>
      <c r="S2420" s="6" t="s">
        <v>76</v>
      </c>
      <c r="T2420" s="16">
        <v>5</v>
      </c>
      <c r="U2420" s="16">
        <v>15000</v>
      </c>
      <c r="V2420" s="16">
        <f t="shared" si="171"/>
        <v>75000</v>
      </c>
      <c r="W2420" s="41">
        <f t="shared" si="172"/>
        <v>84000.000000000015</v>
      </c>
      <c r="X2420" s="6"/>
      <c r="Y2420" s="6">
        <v>2016</v>
      </c>
      <c r="Z2420" s="6" t="s">
        <v>9782</v>
      </c>
    </row>
    <row r="2421" spans="1:26" ht="51" x14ac:dyDescent="0.2">
      <c r="A2421" s="6" t="s">
        <v>10062</v>
      </c>
      <c r="B2421" s="5" t="s">
        <v>32</v>
      </c>
      <c r="C2421" s="5" t="s">
        <v>2944</v>
      </c>
      <c r="D2421" s="9" t="s">
        <v>10057</v>
      </c>
      <c r="E2421" s="9" t="s">
        <v>10058</v>
      </c>
      <c r="F2421" s="9" t="s">
        <v>10063</v>
      </c>
      <c r="G2421" s="9" t="s">
        <v>10064</v>
      </c>
      <c r="H2421" s="15" t="s">
        <v>10065</v>
      </c>
      <c r="I2421" s="6" t="s">
        <v>47</v>
      </c>
      <c r="J2421" s="6">
        <v>0</v>
      </c>
      <c r="K2421" s="6">
        <v>430000000</v>
      </c>
      <c r="L2421" s="5" t="s">
        <v>40</v>
      </c>
      <c r="M2421" s="6" t="s">
        <v>591</v>
      </c>
      <c r="N2421" s="6" t="s">
        <v>73</v>
      </c>
      <c r="O2421" s="6" t="s">
        <v>43</v>
      </c>
      <c r="P2421" s="6" t="s">
        <v>84</v>
      </c>
      <c r="Q2421" s="6" t="s">
        <v>51</v>
      </c>
      <c r="R2421" s="6" t="s">
        <v>75</v>
      </c>
      <c r="S2421" s="6" t="s">
        <v>76</v>
      </c>
      <c r="T2421" s="16">
        <v>5</v>
      </c>
      <c r="U2421" s="16">
        <v>17000</v>
      </c>
      <c r="V2421" s="16">
        <f t="shared" si="171"/>
        <v>85000</v>
      </c>
      <c r="W2421" s="41">
        <f t="shared" si="172"/>
        <v>95200.000000000015</v>
      </c>
      <c r="X2421" s="6"/>
      <c r="Y2421" s="6">
        <v>2016</v>
      </c>
      <c r="Z2421" s="6" t="s">
        <v>9782</v>
      </c>
    </row>
    <row r="2422" spans="1:26" ht="51" x14ac:dyDescent="0.2">
      <c r="A2422" s="6" t="s">
        <v>10066</v>
      </c>
      <c r="B2422" s="5" t="s">
        <v>32</v>
      </c>
      <c r="C2422" s="5" t="s">
        <v>10067</v>
      </c>
      <c r="D2422" s="9" t="s">
        <v>10068</v>
      </c>
      <c r="E2422" s="9" t="s">
        <v>10069</v>
      </c>
      <c r="F2422" s="9" t="s">
        <v>10070</v>
      </c>
      <c r="G2422" s="9" t="s">
        <v>10071</v>
      </c>
      <c r="H2422" s="15" t="s">
        <v>10072</v>
      </c>
      <c r="I2422" s="6" t="s">
        <v>47</v>
      </c>
      <c r="J2422" s="6">
        <v>0</v>
      </c>
      <c r="K2422" s="6">
        <v>430000000</v>
      </c>
      <c r="L2422" s="5" t="s">
        <v>40</v>
      </c>
      <c r="M2422" s="6" t="s">
        <v>591</v>
      </c>
      <c r="N2422" s="6" t="s">
        <v>73</v>
      </c>
      <c r="O2422" s="6" t="s">
        <v>43</v>
      </c>
      <c r="P2422" s="6" t="s">
        <v>84</v>
      </c>
      <c r="Q2422" s="6" t="s">
        <v>51</v>
      </c>
      <c r="R2422" s="6" t="s">
        <v>96</v>
      </c>
      <c r="S2422" s="6" t="s">
        <v>97</v>
      </c>
      <c r="T2422" s="16">
        <v>2</v>
      </c>
      <c r="U2422" s="16">
        <v>41000</v>
      </c>
      <c r="V2422" s="16">
        <f t="shared" si="171"/>
        <v>82000</v>
      </c>
      <c r="W2422" s="41">
        <f t="shared" si="172"/>
        <v>91840.000000000015</v>
      </c>
      <c r="X2422" s="6"/>
      <c r="Y2422" s="6">
        <v>2016</v>
      </c>
      <c r="Z2422" s="6" t="s">
        <v>9782</v>
      </c>
    </row>
    <row r="2423" spans="1:26" ht="51" x14ac:dyDescent="0.2">
      <c r="A2423" s="6" t="s">
        <v>10073</v>
      </c>
      <c r="B2423" s="5" t="s">
        <v>32</v>
      </c>
      <c r="C2423" s="5" t="s">
        <v>10067</v>
      </c>
      <c r="D2423" s="9" t="s">
        <v>10068</v>
      </c>
      <c r="E2423" s="9" t="s">
        <v>10069</v>
      </c>
      <c r="F2423" s="9" t="s">
        <v>10070</v>
      </c>
      <c r="G2423" s="9" t="s">
        <v>10074</v>
      </c>
      <c r="H2423" s="15" t="s">
        <v>10075</v>
      </c>
      <c r="I2423" s="6" t="s">
        <v>47</v>
      </c>
      <c r="J2423" s="6">
        <v>0</v>
      </c>
      <c r="K2423" s="6">
        <v>430000000</v>
      </c>
      <c r="L2423" s="5" t="s">
        <v>40</v>
      </c>
      <c r="M2423" s="6" t="s">
        <v>591</v>
      </c>
      <c r="N2423" s="6" t="s">
        <v>73</v>
      </c>
      <c r="O2423" s="6" t="s">
        <v>43</v>
      </c>
      <c r="P2423" s="6" t="s">
        <v>84</v>
      </c>
      <c r="Q2423" s="6" t="s">
        <v>51</v>
      </c>
      <c r="R2423" s="6" t="s">
        <v>96</v>
      </c>
      <c r="S2423" s="6" t="s">
        <v>97</v>
      </c>
      <c r="T2423" s="16">
        <v>2</v>
      </c>
      <c r="U2423" s="16">
        <v>47000</v>
      </c>
      <c r="V2423" s="16">
        <f t="shared" si="171"/>
        <v>94000</v>
      </c>
      <c r="W2423" s="41">
        <f t="shared" si="172"/>
        <v>105280.00000000001</v>
      </c>
      <c r="X2423" s="6"/>
      <c r="Y2423" s="6">
        <v>2016</v>
      </c>
      <c r="Z2423" s="6" t="s">
        <v>9782</v>
      </c>
    </row>
    <row r="2424" spans="1:26" ht="51" x14ac:dyDescent="0.2">
      <c r="A2424" s="6" t="s">
        <v>10076</v>
      </c>
      <c r="B2424" s="5" t="s">
        <v>32</v>
      </c>
      <c r="C2424" s="5" t="s">
        <v>10067</v>
      </c>
      <c r="D2424" s="9" t="s">
        <v>10068</v>
      </c>
      <c r="E2424" s="9" t="s">
        <v>10069</v>
      </c>
      <c r="F2424" s="9" t="s">
        <v>10070</v>
      </c>
      <c r="G2424" s="9" t="s">
        <v>10077</v>
      </c>
      <c r="H2424" s="15" t="s">
        <v>10078</v>
      </c>
      <c r="I2424" s="6" t="s">
        <v>47</v>
      </c>
      <c r="J2424" s="6">
        <v>0</v>
      </c>
      <c r="K2424" s="6">
        <v>430000000</v>
      </c>
      <c r="L2424" s="5" t="s">
        <v>40</v>
      </c>
      <c r="M2424" s="6" t="s">
        <v>591</v>
      </c>
      <c r="N2424" s="6" t="s">
        <v>73</v>
      </c>
      <c r="O2424" s="6" t="s">
        <v>43</v>
      </c>
      <c r="P2424" s="6" t="s">
        <v>84</v>
      </c>
      <c r="Q2424" s="6" t="s">
        <v>51</v>
      </c>
      <c r="R2424" s="6" t="s">
        <v>96</v>
      </c>
      <c r="S2424" s="6" t="s">
        <v>97</v>
      </c>
      <c r="T2424" s="16">
        <v>2</v>
      </c>
      <c r="U2424" s="16">
        <v>50000</v>
      </c>
      <c r="V2424" s="16">
        <f t="shared" si="171"/>
        <v>100000</v>
      </c>
      <c r="W2424" s="41">
        <f t="shared" si="172"/>
        <v>112000.00000000001</v>
      </c>
      <c r="X2424" s="6"/>
      <c r="Y2424" s="6">
        <v>2016</v>
      </c>
      <c r="Z2424" s="6" t="s">
        <v>9782</v>
      </c>
    </row>
    <row r="2425" spans="1:26" ht="51" x14ac:dyDescent="0.2">
      <c r="A2425" s="6" t="s">
        <v>10079</v>
      </c>
      <c r="B2425" s="5" t="s">
        <v>32</v>
      </c>
      <c r="C2425" s="5" t="s">
        <v>10067</v>
      </c>
      <c r="D2425" s="9" t="s">
        <v>10068</v>
      </c>
      <c r="E2425" s="9" t="s">
        <v>10069</v>
      </c>
      <c r="F2425" s="9" t="s">
        <v>10070</v>
      </c>
      <c r="G2425" s="9" t="s">
        <v>10080</v>
      </c>
      <c r="H2425" s="15" t="s">
        <v>10081</v>
      </c>
      <c r="I2425" s="6" t="s">
        <v>47</v>
      </c>
      <c r="J2425" s="6">
        <v>0</v>
      </c>
      <c r="K2425" s="6">
        <v>430000000</v>
      </c>
      <c r="L2425" s="5" t="s">
        <v>40</v>
      </c>
      <c r="M2425" s="6" t="s">
        <v>591</v>
      </c>
      <c r="N2425" s="6" t="s">
        <v>73</v>
      </c>
      <c r="O2425" s="6" t="s">
        <v>43</v>
      </c>
      <c r="P2425" s="6" t="s">
        <v>84</v>
      </c>
      <c r="Q2425" s="6" t="s">
        <v>51</v>
      </c>
      <c r="R2425" s="6" t="s">
        <v>96</v>
      </c>
      <c r="S2425" s="6" t="s">
        <v>97</v>
      </c>
      <c r="T2425" s="16">
        <v>2</v>
      </c>
      <c r="U2425" s="16">
        <v>52000</v>
      </c>
      <c r="V2425" s="16">
        <f t="shared" si="171"/>
        <v>104000</v>
      </c>
      <c r="W2425" s="41">
        <f t="shared" si="172"/>
        <v>116480.00000000001</v>
      </c>
      <c r="X2425" s="6"/>
      <c r="Y2425" s="6">
        <v>2016</v>
      </c>
      <c r="Z2425" s="6" t="s">
        <v>9782</v>
      </c>
    </row>
    <row r="2426" spans="1:26" ht="51" x14ac:dyDescent="0.2">
      <c r="A2426" s="6" t="s">
        <v>10082</v>
      </c>
      <c r="B2426" s="5" t="s">
        <v>32</v>
      </c>
      <c r="C2426" s="5" t="s">
        <v>10067</v>
      </c>
      <c r="D2426" s="9" t="s">
        <v>10068</v>
      </c>
      <c r="E2426" s="9" t="s">
        <v>10069</v>
      </c>
      <c r="F2426" s="9" t="s">
        <v>10070</v>
      </c>
      <c r="G2426" s="9" t="s">
        <v>10083</v>
      </c>
      <c r="H2426" s="15" t="s">
        <v>10084</v>
      </c>
      <c r="I2426" s="6" t="s">
        <v>47</v>
      </c>
      <c r="J2426" s="6">
        <v>0</v>
      </c>
      <c r="K2426" s="6">
        <v>430000000</v>
      </c>
      <c r="L2426" s="5" t="s">
        <v>40</v>
      </c>
      <c r="M2426" s="6" t="s">
        <v>591</v>
      </c>
      <c r="N2426" s="6" t="s">
        <v>73</v>
      </c>
      <c r="O2426" s="6" t="s">
        <v>43</v>
      </c>
      <c r="P2426" s="6" t="s">
        <v>84</v>
      </c>
      <c r="Q2426" s="6" t="s">
        <v>51</v>
      </c>
      <c r="R2426" s="6" t="s">
        <v>96</v>
      </c>
      <c r="S2426" s="6" t="s">
        <v>97</v>
      </c>
      <c r="T2426" s="16">
        <v>2</v>
      </c>
      <c r="U2426" s="16">
        <v>54000</v>
      </c>
      <c r="V2426" s="16">
        <f t="shared" si="171"/>
        <v>108000</v>
      </c>
      <c r="W2426" s="41">
        <f t="shared" si="172"/>
        <v>120960.00000000001</v>
      </c>
      <c r="X2426" s="6"/>
      <c r="Y2426" s="6">
        <v>2016</v>
      </c>
      <c r="Z2426" s="6" t="s">
        <v>9782</v>
      </c>
    </row>
    <row r="2427" spans="1:26" ht="51" x14ac:dyDescent="0.2">
      <c r="A2427" s="6" t="s">
        <v>10085</v>
      </c>
      <c r="B2427" s="5" t="s">
        <v>32</v>
      </c>
      <c r="C2427" s="5" t="s">
        <v>10067</v>
      </c>
      <c r="D2427" s="9" t="s">
        <v>10068</v>
      </c>
      <c r="E2427" s="9" t="s">
        <v>10069</v>
      </c>
      <c r="F2427" s="9" t="s">
        <v>10070</v>
      </c>
      <c r="G2427" s="9" t="s">
        <v>10086</v>
      </c>
      <c r="H2427" s="15" t="s">
        <v>10087</v>
      </c>
      <c r="I2427" s="6" t="s">
        <v>47</v>
      </c>
      <c r="J2427" s="6">
        <v>0</v>
      </c>
      <c r="K2427" s="6">
        <v>430000000</v>
      </c>
      <c r="L2427" s="5" t="s">
        <v>40</v>
      </c>
      <c r="M2427" s="6" t="s">
        <v>591</v>
      </c>
      <c r="N2427" s="6" t="s">
        <v>73</v>
      </c>
      <c r="O2427" s="6" t="s">
        <v>43</v>
      </c>
      <c r="P2427" s="6" t="s">
        <v>84</v>
      </c>
      <c r="Q2427" s="6" t="s">
        <v>51</v>
      </c>
      <c r="R2427" s="6" t="s">
        <v>96</v>
      </c>
      <c r="S2427" s="6" t="s">
        <v>97</v>
      </c>
      <c r="T2427" s="16">
        <v>2</v>
      </c>
      <c r="U2427" s="16">
        <v>58000</v>
      </c>
      <c r="V2427" s="16">
        <f t="shared" si="171"/>
        <v>116000</v>
      </c>
      <c r="W2427" s="41">
        <f t="shared" si="172"/>
        <v>129920.00000000001</v>
      </c>
      <c r="X2427" s="6"/>
      <c r="Y2427" s="6">
        <v>2016</v>
      </c>
      <c r="Z2427" s="6" t="s">
        <v>9782</v>
      </c>
    </row>
    <row r="2428" spans="1:26" ht="51" x14ac:dyDescent="0.2">
      <c r="A2428" s="6" t="s">
        <v>10088</v>
      </c>
      <c r="B2428" s="5" t="s">
        <v>32</v>
      </c>
      <c r="C2428" s="5" t="s">
        <v>10067</v>
      </c>
      <c r="D2428" s="9" t="s">
        <v>10068</v>
      </c>
      <c r="E2428" s="9" t="s">
        <v>10069</v>
      </c>
      <c r="F2428" s="9" t="s">
        <v>10070</v>
      </c>
      <c r="G2428" s="9" t="s">
        <v>10089</v>
      </c>
      <c r="H2428" s="15" t="s">
        <v>10090</v>
      </c>
      <c r="I2428" s="6" t="s">
        <v>47</v>
      </c>
      <c r="J2428" s="6">
        <v>0</v>
      </c>
      <c r="K2428" s="6">
        <v>430000000</v>
      </c>
      <c r="L2428" s="5" t="s">
        <v>40</v>
      </c>
      <c r="M2428" s="6" t="s">
        <v>591</v>
      </c>
      <c r="N2428" s="6" t="s">
        <v>73</v>
      </c>
      <c r="O2428" s="6" t="s">
        <v>43</v>
      </c>
      <c r="P2428" s="6" t="s">
        <v>84</v>
      </c>
      <c r="Q2428" s="6" t="s">
        <v>51</v>
      </c>
      <c r="R2428" s="6" t="s">
        <v>96</v>
      </c>
      <c r="S2428" s="6" t="s">
        <v>97</v>
      </c>
      <c r="T2428" s="16">
        <v>2</v>
      </c>
      <c r="U2428" s="16">
        <v>62000</v>
      </c>
      <c r="V2428" s="16">
        <f t="shared" si="171"/>
        <v>124000</v>
      </c>
      <c r="W2428" s="41">
        <f t="shared" si="172"/>
        <v>138880</v>
      </c>
      <c r="X2428" s="6"/>
      <c r="Y2428" s="6">
        <v>2016</v>
      </c>
      <c r="Z2428" s="6" t="s">
        <v>9782</v>
      </c>
    </row>
    <row r="2429" spans="1:26" ht="51" x14ac:dyDescent="0.2">
      <c r="A2429" s="6" t="s">
        <v>10091</v>
      </c>
      <c r="B2429" s="5" t="s">
        <v>32</v>
      </c>
      <c r="C2429" s="5" t="s">
        <v>10067</v>
      </c>
      <c r="D2429" s="9" t="s">
        <v>10068</v>
      </c>
      <c r="E2429" s="9" t="s">
        <v>10069</v>
      </c>
      <c r="F2429" s="9" t="s">
        <v>10070</v>
      </c>
      <c r="G2429" s="9" t="s">
        <v>10092</v>
      </c>
      <c r="H2429" s="15" t="s">
        <v>10093</v>
      </c>
      <c r="I2429" s="6" t="s">
        <v>47</v>
      </c>
      <c r="J2429" s="6">
        <v>0</v>
      </c>
      <c r="K2429" s="6">
        <v>430000000</v>
      </c>
      <c r="L2429" s="5" t="s">
        <v>40</v>
      </c>
      <c r="M2429" s="6" t="s">
        <v>591</v>
      </c>
      <c r="N2429" s="6" t="s">
        <v>73</v>
      </c>
      <c r="O2429" s="6" t="s">
        <v>43</v>
      </c>
      <c r="P2429" s="6" t="s">
        <v>84</v>
      </c>
      <c r="Q2429" s="6" t="s">
        <v>51</v>
      </c>
      <c r="R2429" s="6" t="s">
        <v>96</v>
      </c>
      <c r="S2429" s="6" t="s">
        <v>97</v>
      </c>
      <c r="T2429" s="16">
        <v>2</v>
      </c>
      <c r="U2429" s="16">
        <v>70000</v>
      </c>
      <c r="V2429" s="16">
        <f t="shared" si="171"/>
        <v>140000</v>
      </c>
      <c r="W2429" s="41">
        <f t="shared" si="172"/>
        <v>156800.00000000003</v>
      </c>
      <c r="X2429" s="6"/>
      <c r="Y2429" s="6">
        <v>2016</v>
      </c>
      <c r="Z2429" s="6" t="s">
        <v>9782</v>
      </c>
    </row>
    <row r="2430" spans="1:26" ht="51" x14ac:dyDescent="0.2">
      <c r="A2430" s="6" t="s">
        <v>10094</v>
      </c>
      <c r="B2430" s="5" t="s">
        <v>32</v>
      </c>
      <c r="C2430" s="5" t="s">
        <v>10067</v>
      </c>
      <c r="D2430" s="9" t="s">
        <v>10068</v>
      </c>
      <c r="E2430" s="9" t="s">
        <v>10069</v>
      </c>
      <c r="F2430" s="9" t="s">
        <v>10070</v>
      </c>
      <c r="G2430" s="9" t="s">
        <v>10095</v>
      </c>
      <c r="H2430" s="15" t="s">
        <v>10096</v>
      </c>
      <c r="I2430" s="6" t="s">
        <v>47</v>
      </c>
      <c r="J2430" s="6">
        <v>0</v>
      </c>
      <c r="K2430" s="6">
        <v>430000000</v>
      </c>
      <c r="L2430" s="5" t="s">
        <v>40</v>
      </c>
      <c r="M2430" s="6" t="s">
        <v>591</v>
      </c>
      <c r="N2430" s="6" t="s">
        <v>73</v>
      </c>
      <c r="O2430" s="6" t="s">
        <v>43</v>
      </c>
      <c r="P2430" s="6" t="s">
        <v>84</v>
      </c>
      <c r="Q2430" s="6" t="s">
        <v>51</v>
      </c>
      <c r="R2430" s="6" t="s">
        <v>96</v>
      </c>
      <c r="S2430" s="6" t="s">
        <v>97</v>
      </c>
      <c r="T2430" s="16">
        <v>2</v>
      </c>
      <c r="U2430" s="16">
        <v>150000</v>
      </c>
      <c r="V2430" s="16">
        <f t="shared" si="171"/>
        <v>300000</v>
      </c>
      <c r="W2430" s="41">
        <f t="shared" si="172"/>
        <v>336000.00000000006</v>
      </c>
      <c r="X2430" s="6"/>
      <c r="Y2430" s="6">
        <v>2016</v>
      </c>
      <c r="Z2430" s="6" t="s">
        <v>9782</v>
      </c>
    </row>
    <row r="2431" spans="1:26" ht="51" x14ac:dyDescent="0.2">
      <c r="A2431" s="6" t="s">
        <v>10097</v>
      </c>
      <c r="B2431" s="5" t="s">
        <v>32</v>
      </c>
      <c r="C2431" s="5" t="s">
        <v>10098</v>
      </c>
      <c r="D2431" s="9" t="s">
        <v>10099</v>
      </c>
      <c r="E2431" s="9" t="s">
        <v>10100</v>
      </c>
      <c r="F2431" s="9" t="s">
        <v>10101</v>
      </c>
      <c r="G2431" s="9" t="s">
        <v>10102</v>
      </c>
      <c r="H2431" s="15" t="s">
        <v>10103</v>
      </c>
      <c r="I2431" s="6" t="s">
        <v>47</v>
      </c>
      <c r="J2431" s="6">
        <v>0</v>
      </c>
      <c r="K2431" s="6">
        <v>430000000</v>
      </c>
      <c r="L2431" s="5" t="s">
        <v>40</v>
      </c>
      <c r="M2431" s="6" t="s">
        <v>591</v>
      </c>
      <c r="N2431" s="6" t="s">
        <v>73</v>
      </c>
      <c r="O2431" s="6" t="s">
        <v>43</v>
      </c>
      <c r="P2431" s="6" t="s">
        <v>84</v>
      </c>
      <c r="Q2431" s="6" t="s">
        <v>51</v>
      </c>
      <c r="R2431" s="6">
        <v>166</v>
      </c>
      <c r="S2431" s="6" t="s">
        <v>152</v>
      </c>
      <c r="T2431" s="16">
        <v>20</v>
      </c>
      <c r="U2431" s="16">
        <v>1500</v>
      </c>
      <c r="V2431" s="16">
        <f t="shared" si="171"/>
        <v>30000</v>
      </c>
      <c r="W2431" s="41">
        <f t="shared" si="172"/>
        <v>33600</v>
      </c>
      <c r="X2431" s="6"/>
      <c r="Y2431" s="6">
        <v>2016</v>
      </c>
      <c r="Z2431" s="6" t="s">
        <v>9782</v>
      </c>
    </row>
    <row r="2432" spans="1:26" ht="51" x14ac:dyDescent="0.2">
      <c r="A2432" s="6" t="s">
        <v>10104</v>
      </c>
      <c r="B2432" s="5" t="s">
        <v>32</v>
      </c>
      <c r="C2432" s="5" t="s">
        <v>10105</v>
      </c>
      <c r="D2432" s="9" t="s">
        <v>4877</v>
      </c>
      <c r="E2432" s="9" t="s">
        <v>10106</v>
      </c>
      <c r="F2432" s="9" t="s">
        <v>10107</v>
      </c>
      <c r="G2432" s="9"/>
      <c r="H2432" s="15" t="s">
        <v>10108</v>
      </c>
      <c r="I2432" s="6" t="s">
        <v>47</v>
      </c>
      <c r="J2432" s="6">
        <v>0</v>
      </c>
      <c r="K2432" s="6">
        <v>430000000</v>
      </c>
      <c r="L2432" s="5" t="s">
        <v>40</v>
      </c>
      <c r="M2432" s="6" t="s">
        <v>591</v>
      </c>
      <c r="N2432" s="6" t="s">
        <v>73</v>
      </c>
      <c r="O2432" s="6" t="s">
        <v>43</v>
      </c>
      <c r="P2432" s="6" t="s">
        <v>84</v>
      </c>
      <c r="Q2432" s="6" t="s">
        <v>51</v>
      </c>
      <c r="R2432" s="6" t="s">
        <v>96</v>
      </c>
      <c r="S2432" s="6" t="s">
        <v>97</v>
      </c>
      <c r="T2432" s="16">
        <v>4</v>
      </c>
      <c r="U2432" s="16">
        <v>10000</v>
      </c>
      <c r="V2432" s="16">
        <f t="shared" si="171"/>
        <v>40000</v>
      </c>
      <c r="W2432" s="41">
        <f t="shared" si="172"/>
        <v>44800.000000000007</v>
      </c>
      <c r="X2432" s="6"/>
      <c r="Y2432" s="6">
        <v>2016</v>
      </c>
      <c r="Z2432" s="6" t="s">
        <v>9782</v>
      </c>
    </row>
    <row r="2433" spans="1:26" ht="51" x14ac:dyDescent="0.2">
      <c r="A2433" s="6" t="s">
        <v>10109</v>
      </c>
      <c r="B2433" s="5" t="s">
        <v>32</v>
      </c>
      <c r="C2433" s="5" t="s">
        <v>10105</v>
      </c>
      <c r="D2433" s="9" t="s">
        <v>4877</v>
      </c>
      <c r="E2433" s="9" t="s">
        <v>10106</v>
      </c>
      <c r="F2433" s="9" t="s">
        <v>10107</v>
      </c>
      <c r="G2433" s="9"/>
      <c r="H2433" s="15" t="s">
        <v>10110</v>
      </c>
      <c r="I2433" s="6" t="s">
        <v>47</v>
      </c>
      <c r="J2433" s="6">
        <v>0</v>
      </c>
      <c r="K2433" s="6">
        <v>430000000</v>
      </c>
      <c r="L2433" s="5" t="s">
        <v>40</v>
      </c>
      <c r="M2433" s="6" t="s">
        <v>591</v>
      </c>
      <c r="N2433" s="6" t="s">
        <v>73</v>
      </c>
      <c r="O2433" s="6" t="s">
        <v>43</v>
      </c>
      <c r="P2433" s="6" t="s">
        <v>84</v>
      </c>
      <c r="Q2433" s="6" t="s">
        <v>51</v>
      </c>
      <c r="R2433" s="6" t="s">
        <v>96</v>
      </c>
      <c r="S2433" s="6" t="s">
        <v>97</v>
      </c>
      <c r="T2433" s="16">
        <v>4</v>
      </c>
      <c r="U2433" s="16">
        <v>10000</v>
      </c>
      <c r="V2433" s="16">
        <f t="shared" ref="V2433:V2496" si="173">U2433*T2433</f>
        <v>40000</v>
      </c>
      <c r="W2433" s="41">
        <f t="shared" ref="W2433:W2496" si="174">V2433*1.12</f>
        <v>44800.000000000007</v>
      </c>
      <c r="X2433" s="6"/>
      <c r="Y2433" s="6">
        <v>2016</v>
      </c>
      <c r="Z2433" s="6" t="s">
        <v>9782</v>
      </c>
    </row>
    <row r="2434" spans="1:26" ht="51" x14ac:dyDescent="0.2">
      <c r="A2434" s="6" t="s">
        <v>10111</v>
      </c>
      <c r="B2434" s="5" t="s">
        <v>32</v>
      </c>
      <c r="C2434" s="5" t="s">
        <v>10105</v>
      </c>
      <c r="D2434" s="9" t="s">
        <v>4877</v>
      </c>
      <c r="E2434" s="9" t="s">
        <v>10106</v>
      </c>
      <c r="F2434" s="9" t="s">
        <v>10107</v>
      </c>
      <c r="G2434" s="9"/>
      <c r="H2434" s="15" t="s">
        <v>10112</v>
      </c>
      <c r="I2434" s="6" t="s">
        <v>47</v>
      </c>
      <c r="J2434" s="6">
        <v>0</v>
      </c>
      <c r="K2434" s="6">
        <v>430000000</v>
      </c>
      <c r="L2434" s="5" t="s">
        <v>40</v>
      </c>
      <c r="M2434" s="6" t="s">
        <v>591</v>
      </c>
      <c r="N2434" s="6" t="s">
        <v>73</v>
      </c>
      <c r="O2434" s="6" t="s">
        <v>43</v>
      </c>
      <c r="P2434" s="6" t="s">
        <v>84</v>
      </c>
      <c r="Q2434" s="6" t="s">
        <v>51</v>
      </c>
      <c r="R2434" s="6" t="s">
        <v>96</v>
      </c>
      <c r="S2434" s="6" t="s">
        <v>97</v>
      </c>
      <c r="T2434" s="16">
        <v>4</v>
      </c>
      <c r="U2434" s="16">
        <v>10000</v>
      </c>
      <c r="V2434" s="16">
        <f t="shared" si="173"/>
        <v>40000</v>
      </c>
      <c r="W2434" s="41">
        <f t="shared" si="174"/>
        <v>44800.000000000007</v>
      </c>
      <c r="X2434" s="6"/>
      <c r="Y2434" s="6">
        <v>2016</v>
      </c>
      <c r="Z2434" s="6" t="s">
        <v>9782</v>
      </c>
    </row>
    <row r="2435" spans="1:26" ht="51" x14ac:dyDescent="0.2">
      <c r="A2435" s="6" t="s">
        <v>10113</v>
      </c>
      <c r="B2435" s="5" t="s">
        <v>32</v>
      </c>
      <c r="C2435" s="5" t="s">
        <v>10114</v>
      </c>
      <c r="D2435" s="9" t="s">
        <v>4877</v>
      </c>
      <c r="E2435" s="9" t="s">
        <v>10106</v>
      </c>
      <c r="F2435" s="9" t="s">
        <v>10115</v>
      </c>
      <c r="G2435" s="9"/>
      <c r="H2435" s="15" t="s">
        <v>10116</v>
      </c>
      <c r="I2435" s="6" t="s">
        <v>47</v>
      </c>
      <c r="J2435" s="6">
        <v>0</v>
      </c>
      <c r="K2435" s="6">
        <v>430000000</v>
      </c>
      <c r="L2435" s="5" t="s">
        <v>40</v>
      </c>
      <c r="M2435" s="6" t="s">
        <v>591</v>
      </c>
      <c r="N2435" s="6" t="s">
        <v>73</v>
      </c>
      <c r="O2435" s="6" t="s">
        <v>43</v>
      </c>
      <c r="P2435" s="6" t="s">
        <v>84</v>
      </c>
      <c r="Q2435" s="6" t="s">
        <v>51</v>
      </c>
      <c r="R2435" s="6" t="s">
        <v>96</v>
      </c>
      <c r="S2435" s="6" t="s">
        <v>97</v>
      </c>
      <c r="T2435" s="16">
        <v>4</v>
      </c>
      <c r="U2435" s="16">
        <v>10000</v>
      </c>
      <c r="V2435" s="16">
        <f t="shared" si="173"/>
        <v>40000</v>
      </c>
      <c r="W2435" s="41">
        <f t="shared" si="174"/>
        <v>44800.000000000007</v>
      </c>
      <c r="X2435" s="6"/>
      <c r="Y2435" s="6">
        <v>2016</v>
      </c>
      <c r="Z2435" s="6" t="s">
        <v>9782</v>
      </c>
    </row>
    <row r="2436" spans="1:26" ht="51" x14ac:dyDescent="0.2">
      <c r="A2436" s="6" t="s">
        <v>10117</v>
      </c>
      <c r="B2436" s="5" t="s">
        <v>32</v>
      </c>
      <c r="C2436" s="5" t="s">
        <v>10114</v>
      </c>
      <c r="D2436" s="9" t="s">
        <v>4877</v>
      </c>
      <c r="E2436" s="9" t="s">
        <v>10106</v>
      </c>
      <c r="F2436" s="9" t="s">
        <v>10115</v>
      </c>
      <c r="G2436" s="9"/>
      <c r="H2436" s="15" t="s">
        <v>10118</v>
      </c>
      <c r="I2436" s="6" t="s">
        <v>47</v>
      </c>
      <c r="J2436" s="6">
        <v>0</v>
      </c>
      <c r="K2436" s="6">
        <v>430000000</v>
      </c>
      <c r="L2436" s="5" t="s">
        <v>40</v>
      </c>
      <c r="M2436" s="6" t="s">
        <v>591</v>
      </c>
      <c r="N2436" s="6" t="s">
        <v>73</v>
      </c>
      <c r="O2436" s="6" t="s">
        <v>43</v>
      </c>
      <c r="P2436" s="6" t="s">
        <v>84</v>
      </c>
      <c r="Q2436" s="6" t="s">
        <v>51</v>
      </c>
      <c r="R2436" s="6" t="s">
        <v>96</v>
      </c>
      <c r="S2436" s="6" t="s">
        <v>97</v>
      </c>
      <c r="T2436" s="16">
        <v>4</v>
      </c>
      <c r="U2436" s="16">
        <v>10000</v>
      </c>
      <c r="V2436" s="16">
        <f t="shared" si="173"/>
        <v>40000</v>
      </c>
      <c r="W2436" s="41">
        <f t="shared" si="174"/>
        <v>44800.000000000007</v>
      </c>
      <c r="X2436" s="6"/>
      <c r="Y2436" s="6">
        <v>2016</v>
      </c>
      <c r="Z2436" s="6" t="s">
        <v>9782</v>
      </c>
    </row>
    <row r="2437" spans="1:26" ht="51" x14ac:dyDescent="0.2">
      <c r="A2437" s="6" t="s">
        <v>10119</v>
      </c>
      <c r="B2437" s="5" t="s">
        <v>32</v>
      </c>
      <c r="C2437" s="5" t="s">
        <v>10114</v>
      </c>
      <c r="D2437" s="9" t="s">
        <v>4877</v>
      </c>
      <c r="E2437" s="9" t="s">
        <v>10106</v>
      </c>
      <c r="F2437" s="9" t="s">
        <v>10115</v>
      </c>
      <c r="G2437" s="9"/>
      <c r="H2437" s="15" t="s">
        <v>10120</v>
      </c>
      <c r="I2437" s="6" t="s">
        <v>47</v>
      </c>
      <c r="J2437" s="6">
        <v>0</v>
      </c>
      <c r="K2437" s="6">
        <v>430000000</v>
      </c>
      <c r="L2437" s="5" t="s">
        <v>40</v>
      </c>
      <c r="M2437" s="6" t="s">
        <v>591</v>
      </c>
      <c r="N2437" s="6" t="s">
        <v>73</v>
      </c>
      <c r="O2437" s="6" t="s">
        <v>43</v>
      </c>
      <c r="P2437" s="6" t="s">
        <v>84</v>
      </c>
      <c r="Q2437" s="6" t="s">
        <v>51</v>
      </c>
      <c r="R2437" s="6" t="s">
        <v>96</v>
      </c>
      <c r="S2437" s="6" t="s">
        <v>97</v>
      </c>
      <c r="T2437" s="16">
        <v>4</v>
      </c>
      <c r="U2437" s="16">
        <v>10000</v>
      </c>
      <c r="V2437" s="16">
        <f t="shared" si="173"/>
        <v>40000</v>
      </c>
      <c r="W2437" s="41">
        <f t="shared" si="174"/>
        <v>44800.000000000007</v>
      </c>
      <c r="X2437" s="6"/>
      <c r="Y2437" s="6">
        <v>2016</v>
      </c>
      <c r="Z2437" s="6" t="s">
        <v>9782</v>
      </c>
    </row>
    <row r="2438" spans="1:26" ht="51" x14ac:dyDescent="0.2">
      <c r="A2438" s="6" t="s">
        <v>10121</v>
      </c>
      <c r="B2438" s="5" t="s">
        <v>32</v>
      </c>
      <c r="C2438" s="5" t="s">
        <v>2944</v>
      </c>
      <c r="D2438" s="9" t="s">
        <v>10122</v>
      </c>
      <c r="E2438" s="9" t="s">
        <v>10123</v>
      </c>
      <c r="F2438" s="9" t="str">
        <f t="shared" ref="F2438:F2451" si="175">D2438</f>
        <v>Подшипник на втулке вала 310.01</v>
      </c>
      <c r="G2438" s="9" t="str">
        <f t="shared" ref="G2438:G2451" si="176">E2438</f>
        <v>Bearing on the shaft sleeve 310.01</v>
      </c>
      <c r="H2438" s="15" t="s">
        <v>10122</v>
      </c>
      <c r="I2438" s="6" t="s">
        <v>47</v>
      </c>
      <c r="J2438" s="6">
        <v>0</v>
      </c>
      <c r="K2438" s="6">
        <v>430000000</v>
      </c>
      <c r="L2438" s="5" t="s">
        <v>40</v>
      </c>
      <c r="M2438" s="6" t="s">
        <v>591</v>
      </c>
      <c r="N2438" s="6" t="s">
        <v>73</v>
      </c>
      <c r="O2438" s="6" t="s">
        <v>43</v>
      </c>
      <c r="P2438" s="6" t="s">
        <v>84</v>
      </c>
      <c r="Q2438" s="6" t="s">
        <v>51</v>
      </c>
      <c r="R2438" s="6" t="s">
        <v>96</v>
      </c>
      <c r="S2438" s="6" t="s">
        <v>97</v>
      </c>
      <c r="T2438" s="16">
        <v>2</v>
      </c>
      <c r="U2438" s="16">
        <v>1302840</v>
      </c>
      <c r="V2438" s="16">
        <f t="shared" si="173"/>
        <v>2605680</v>
      </c>
      <c r="W2438" s="41">
        <f t="shared" si="174"/>
        <v>2918361.6</v>
      </c>
      <c r="X2438" s="6"/>
      <c r="Y2438" s="6">
        <v>2016</v>
      </c>
      <c r="Z2438" s="6" t="s">
        <v>9782</v>
      </c>
    </row>
    <row r="2439" spans="1:26" ht="51" x14ac:dyDescent="0.2">
      <c r="A2439" s="6" t="s">
        <v>10124</v>
      </c>
      <c r="B2439" s="5" t="s">
        <v>32</v>
      </c>
      <c r="C2439" s="5" t="s">
        <v>2944</v>
      </c>
      <c r="D2439" s="9" t="s">
        <v>10125</v>
      </c>
      <c r="E2439" s="9"/>
      <c r="F2439" s="9" t="str">
        <f t="shared" si="175"/>
        <v>Радиально-упорный подшипник 320.01</v>
      </c>
      <c r="G2439" s="9">
        <f t="shared" si="176"/>
        <v>0</v>
      </c>
      <c r="H2439" s="15" t="s">
        <v>10125</v>
      </c>
      <c r="I2439" s="6" t="s">
        <v>47</v>
      </c>
      <c r="J2439" s="6">
        <v>0</v>
      </c>
      <c r="K2439" s="6">
        <v>430000000</v>
      </c>
      <c r="L2439" s="5" t="s">
        <v>40</v>
      </c>
      <c r="M2439" s="6" t="s">
        <v>591</v>
      </c>
      <c r="N2439" s="6" t="s">
        <v>73</v>
      </c>
      <c r="O2439" s="6" t="s">
        <v>43</v>
      </c>
      <c r="P2439" s="6" t="s">
        <v>84</v>
      </c>
      <c r="Q2439" s="6" t="s">
        <v>51</v>
      </c>
      <c r="R2439" s="6" t="s">
        <v>96</v>
      </c>
      <c r="S2439" s="6" t="s">
        <v>97</v>
      </c>
      <c r="T2439" s="16">
        <v>2</v>
      </c>
      <c r="U2439" s="16">
        <v>72000</v>
      </c>
      <c r="V2439" s="16">
        <f t="shared" si="173"/>
        <v>144000</v>
      </c>
      <c r="W2439" s="41">
        <f t="shared" si="174"/>
        <v>161280.00000000003</v>
      </c>
      <c r="X2439" s="6"/>
      <c r="Y2439" s="6">
        <v>2016</v>
      </c>
      <c r="Z2439" s="6" t="s">
        <v>9782</v>
      </c>
    </row>
    <row r="2440" spans="1:26" ht="51" x14ac:dyDescent="0.2">
      <c r="A2440" s="6" t="s">
        <v>10126</v>
      </c>
      <c r="B2440" s="5" t="s">
        <v>32</v>
      </c>
      <c r="C2440" s="5" t="s">
        <v>2944</v>
      </c>
      <c r="D2440" s="9" t="s">
        <v>10127</v>
      </c>
      <c r="E2440" s="9" t="s">
        <v>10128</v>
      </c>
      <c r="F2440" s="9" t="str">
        <f t="shared" si="175"/>
        <v>Манжетное Уплотнение NBR AS 180x215x15</v>
      </c>
      <c r="G2440" s="9" t="str">
        <f t="shared" si="176"/>
        <v>Lip seal NBR AS 180x215x15</v>
      </c>
      <c r="H2440" s="15" t="s">
        <v>10127</v>
      </c>
      <c r="I2440" s="6" t="s">
        <v>47</v>
      </c>
      <c r="J2440" s="6">
        <v>0</v>
      </c>
      <c r="K2440" s="6">
        <v>430000000</v>
      </c>
      <c r="L2440" s="5" t="s">
        <v>40</v>
      </c>
      <c r="M2440" s="6" t="s">
        <v>591</v>
      </c>
      <c r="N2440" s="6" t="s">
        <v>73</v>
      </c>
      <c r="O2440" s="6" t="s">
        <v>43</v>
      </c>
      <c r="P2440" s="6" t="s">
        <v>84</v>
      </c>
      <c r="Q2440" s="6" t="s">
        <v>51</v>
      </c>
      <c r="R2440" s="6" t="s">
        <v>96</v>
      </c>
      <c r="S2440" s="6" t="s">
        <v>97</v>
      </c>
      <c r="T2440" s="16">
        <v>2</v>
      </c>
      <c r="U2440" s="16">
        <v>33776</v>
      </c>
      <c r="V2440" s="16">
        <f t="shared" si="173"/>
        <v>67552</v>
      </c>
      <c r="W2440" s="41">
        <f t="shared" si="174"/>
        <v>75658.240000000005</v>
      </c>
      <c r="X2440" s="6"/>
      <c r="Y2440" s="6">
        <v>2016</v>
      </c>
      <c r="Z2440" s="6" t="s">
        <v>9782</v>
      </c>
    </row>
    <row r="2441" spans="1:26" ht="51" x14ac:dyDescent="0.2">
      <c r="A2441" s="6" t="s">
        <v>10129</v>
      </c>
      <c r="B2441" s="5" t="s">
        <v>32</v>
      </c>
      <c r="C2441" s="5" t="s">
        <v>2944</v>
      </c>
      <c r="D2441" s="9" t="s">
        <v>10130</v>
      </c>
      <c r="E2441" s="9" t="s">
        <v>10131</v>
      </c>
      <c r="F2441" s="9" t="str">
        <f t="shared" si="175"/>
        <v>Пружинная шайба 1.4571 В 36</v>
      </c>
      <c r="G2441" s="9" t="str">
        <f t="shared" si="176"/>
        <v>Spring washer 1.4571 B 36</v>
      </c>
      <c r="H2441" s="15" t="s">
        <v>10130</v>
      </c>
      <c r="I2441" s="6" t="s">
        <v>47</v>
      </c>
      <c r="J2441" s="6">
        <v>0</v>
      </c>
      <c r="K2441" s="6">
        <v>430000000</v>
      </c>
      <c r="L2441" s="5" t="s">
        <v>40</v>
      </c>
      <c r="M2441" s="6" t="s">
        <v>591</v>
      </c>
      <c r="N2441" s="6" t="s">
        <v>73</v>
      </c>
      <c r="O2441" s="6" t="s">
        <v>43</v>
      </c>
      <c r="P2441" s="6" t="s">
        <v>84</v>
      </c>
      <c r="Q2441" s="6" t="s">
        <v>51</v>
      </c>
      <c r="R2441" s="6" t="s">
        <v>96</v>
      </c>
      <c r="S2441" s="6" t="s">
        <v>97</v>
      </c>
      <c r="T2441" s="16">
        <v>4</v>
      </c>
      <c r="U2441" s="16">
        <v>69196</v>
      </c>
      <c r="V2441" s="16">
        <f t="shared" si="173"/>
        <v>276784</v>
      </c>
      <c r="W2441" s="41">
        <f t="shared" si="174"/>
        <v>309998.08000000002</v>
      </c>
      <c r="X2441" s="6"/>
      <c r="Y2441" s="6">
        <v>2016</v>
      </c>
      <c r="Z2441" s="6" t="s">
        <v>9782</v>
      </c>
    </row>
    <row r="2442" spans="1:26" ht="51" x14ac:dyDescent="0.2">
      <c r="A2442" s="6" t="s">
        <v>10132</v>
      </c>
      <c r="B2442" s="5" t="s">
        <v>32</v>
      </c>
      <c r="C2442" s="5" t="s">
        <v>2944</v>
      </c>
      <c r="D2442" s="9" t="s">
        <v>10133</v>
      </c>
      <c r="E2442" s="9" t="s">
        <v>10134</v>
      </c>
      <c r="F2442" s="9" t="str">
        <f t="shared" si="175"/>
        <v>Цилиндрический болт шестигранник А4-70 М16х40</v>
      </c>
      <c r="G2442" s="9" t="str">
        <f t="shared" si="176"/>
        <v>Cylindrical hexagon bolt A4-70 M16x40</v>
      </c>
      <c r="H2442" s="15" t="s">
        <v>10133</v>
      </c>
      <c r="I2442" s="6" t="s">
        <v>47</v>
      </c>
      <c r="J2442" s="6">
        <v>0</v>
      </c>
      <c r="K2442" s="6">
        <v>430000000</v>
      </c>
      <c r="L2442" s="5" t="s">
        <v>40</v>
      </c>
      <c r="M2442" s="6" t="s">
        <v>591</v>
      </c>
      <c r="N2442" s="6" t="s">
        <v>73</v>
      </c>
      <c r="O2442" s="6" t="s">
        <v>43</v>
      </c>
      <c r="P2442" s="6" t="s">
        <v>84</v>
      </c>
      <c r="Q2442" s="6" t="s">
        <v>51</v>
      </c>
      <c r="R2442" s="6" t="s">
        <v>96</v>
      </c>
      <c r="S2442" s="6" t="s">
        <v>97</v>
      </c>
      <c r="T2442" s="16">
        <v>32</v>
      </c>
      <c r="U2442" s="16">
        <v>10828</v>
      </c>
      <c r="V2442" s="16">
        <f t="shared" si="173"/>
        <v>346496</v>
      </c>
      <c r="W2442" s="41">
        <f t="shared" si="174"/>
        <v>388075.52000000002</v>
      </c>
      <c r="X2442" s="6"/>
      <c r="Y2442" s="6">
        <v>2016</v>
      </c>
      <c r="Z2442" s="6" t="s">
        <v>9782</v>
      </c>
    </row>
    <row r="2443" spans="1:26" ht="51" x14ac:dyDescent="0.2">
      <c r="A2443" s="6" t="s">
        <v>10135</v>
      </c>
      <c r="B2443" s="5" t="s">
        <v>32</v>
      </c>
      <c r="C2443" s="5" t="s">
        <v>2944</v>
      </c>
      <c r="D2443" s="9" t="s">
        <v>10136</v>
      </c>
      <c r="E2443" s="9" t="s">
        <v>10137</v>
      </c>
      <c r="F2443" s="9" t="str">
        <f t="shared" si="175"/>
        <v>Цилиндрический болт шестигранник 8.8 М20х90</v>
      </c>
      <c r="G2443" s="9" t="str">
        <f t="shared" si="176"/>
        <v>Cylindrical hexagon bolt 8.8 M20x90</v>
      </c>
      <c r="H2443" s="15" t="s">
        <v>10136</v>
      </c>
      <c r="I2443" s="6" t="s">
        <v>47</v>
      </c>
      <c r="J2443" s="6">
        <v>0</v>
      </c>
      <c r="K2443" s="6">
        <v>430000000</v>
      </c>
      <c r="L2443" s="5" t="s">
        <v>40</v>
      </c>
      <c r="M2443" s="6" t="s">
        <v>591</v>
      </c>
      <c r="N2443" s="6" t="s">
        <v>73</v>
      </c>
      <c r="O2443" s="6" t="s">
        <v>43</v>
      </c>
      <c r="P2443" s="6" t="s">
        <v>84</v>
      </c>
      <c r="Q2443" s="6" t="s">
        <v>51</v>
      </c>
      <c r="R2443" s="6" t="s">
        <v>96</v>
      </c>
      <c r="S2443" s="6" t="s">
        <v>97</v>
      </c>
      <c r="T2443" s="16">
        <v>8</v>
      </c>
      <c r="U2443" s="16">
        <v>4848</v>
      </c>
      <c r="V2443" s="16">
        <f t="shared" si="173"/>
        <v>38784</v>
      </c>
      <c r="W2443" s="41">
        <f t="shared" si="174"/>
        <v>43438.080000000002</v>
      </c>
      <c r="X2443" s="6"/>
      <c r="Y2443" s="6">
        <v>2016</v>
      </c>
      <c r="Z2443" s="6" t="s">
        <v>9782</v>
      </c>
    </row>
    <row r="2444" spans="1:26" ht="51" x14ac:dyDescent="0.2">
      <c r="A2444" s="6" t="s">
        <v>10138</v>
      </c>
      <c r="B2444" s="5" t="s">
        <v>32</v>
      </c>
      <c r="C2444" s="5" t="s">
        <v>2944</v>
      </c>
      <c r="D2444" s="9" t="s">
        <v>10139</v>
      </c>
      <c r="E2444" s="9" t="s">
        <v>10140</v>
      </c>
      <c r="F2444" s="9" t="str">
        <f t="shared" si="175"/>
        <v>Цилиндрический болт шестигранник 12.9 М20х60</v>
      </c>
      <c r="G2444" s="9" t="str">
        <f t="shared" si="176"/>
        <v>Cylindrical hexagon bolt 12.9 M20x60</v>
      </c>
      <c r="H2444" s="15" t="s">
        <v>10139</v>
      </c>
      <c r="I2444" s="6" t="s">
        <v>47</v>
      </c>
      <c r="J2444" s="6">
        <v>0</v>
      </c>
      <c r="K2444" s="6">
        <v>430000000</v>
      </c>
      <c r="L2444" s="5" t="s">
        <v>40</v>
      </c>
      <c r="M2444" s="6" t="s">
        <v>591</v>
      </c>
      <c r="N2444" s="6" t="s">
        <v>73</v>
      </c>
      <c r="O2444" s="6" t="s">
        <v>43</v>
      </c>
      <c r="P2444" s="6" t="s">
        <v>84</v>
      </c>
      <c r="Q2444" s="6" t="s">
        <v>51</v>
      </c>
      <c r="R2444" s="6" t="s">
        <v>96</v>
      </c>
      <c r="S2444" s="6" t="s">
        <v>97</v>
      </c>
      <c r="T2444" s="16">
        <v>4</v>
      </c>
      <c r="U2444" s="16">
        <v>11312</v>
      </c>
      <c r="V2444" s="16">
        <f t="shared" si="173"/>
        <v>45248</v>
      </c>
      <c r="W2444" s="41">
        <f t="shared" si="174"/>
        <v>50677.760000000002</v>
      </c>
      <c r="X2444" s="6"/>
      <c r="Y2444" s="6">
        <v>2016</v>
      </c>
      <c r="Z2444" s="6" t="s">
        <v>9782</v>
      </c>
    </row>
    <row r="2445" spans="1:26" ht="51" x14ac:dyDescent="0.2">
      <c r="A2445" s="6" t="s">
        <v>10141</v>
      </c>
      <c r="B2445" s="5" t="s">
        <v>32</v>
      </c>
      <c r="C2445" s="5" t="s">
        <v>2944</v>
      </c>
      <c r="D2445" s="9" t="s">
        <v>10142</v>
      </c>
      <c r="E2445" s="9" t="s">
        <v>10143</v>
      </c>
      <c r="F2445" s="9" t="str">
        <f t="shared" si="175"/>
        <v>Цилиндрический болт шестигранник А4-70 М6х17,5; а=9, в=17,5</v>
      </c>
      <c r="G2445" s="9" t="str">
        <f t="shared" si="176"/>
        <v>Cylindrical hexagon bolt A4-70 M6x17,5; a = 9, b = 17.5</v>
      </c>
      <c r="H2445" s="15" t="s">
        <v>10142</v>
      </c>
      <c r="I2445" s="6" t="s">
        <v>47</v>
      </c>
      <c r="J2445" s="6">
        <v>0</v>
      </c>
      <c r="K2445" s="6">
        <v>430000000</v>
      </c>
      <c r="L2445" s="5" t="s">
        <v>40</v>
      </c>
      <c r="M2445" s="6" t="s">
        <v>591</v>
      </c>
      <c r="N2445" s="6" t="s">
        <v>73</v>
      </c>
      <c r="O2445" s="6" t="s">
        <v>43</v>
      </c>
      <c r="P2445" s="6" t="s">
        <v>84</v>
      </c>
      <c r="Q2445" s="6" t="s">
        <v>51</v>
      </c>
      <c r="R2445" s="6" t="s">
        <v>96</v>
      </c>
      <c r="S2445" s="6" t="s">
        <v>97</v>
      </c>
      <c r="T2445" s="16">
        <v>4</v>
      </c>
      <c r="U2445" s="16">
        <v>22880</v>
      </c>
      <c r="V2445" s="16">
        <f t="shared" si="173"/>
        <v>91520</v>
      </c>
      <c r="W2445" s="41">
        <f t="shared" si="174"/>
        <v>102502.40000000001</v>
      </c>
      <c r="X2445" s="6"/>
      <c r="Y2445" s="6">
        <v>2016</v>
      </c>
      <c r="Z2445" s="6" t="s">
        <v>9782</v>
      </c>
    </row>
    <row r="2446" spans="1:26" ht="51" x14ac:dyDescent="0.2">
      <c r="A2446" s="6" t="s">
        <v>10144</v>
      </c>
      <c r="B2446" s="5" t="s">
        <v>32</v>
      </c>
      <c r="C2446" s="5" t="s">
        <v>2944</v>
      </c>
      <c r="D2446" s="9" t="s">
        <v>10145</v>
      </c>
      <c r="E2446" s="9" t="s">
        <v>10146</v>
      </c>
      <c r="F2446" s="9" t="str">
        <f t="shared" si="175"/>
        <v>Ниппель для смазки R0. 25Z</v>
      </c>
      <c r="G2446" s="9" t="str">
        <f t="shared" si="176"/>
        <v>Nipple for R0 lubrication. 25Z</v>
      </c>
      <c r="H2446" s="15" t="s">
        <v>10145</v>
      </c>
      <c r="I2446" s="6" t="s">
        <v>47</v>
      </c>
      <c r="J2446" s="6">
        <v>0</v>
      </c>
      <c r="K2446" s="6">
        <v>430000000</v>
      </c>
      <c r="L2446" s="5" t="s">
        <v>40</v>
      </c>
      <c r="M2446" s="6" t="s">
        <v>591</v>
      </c>
      <c r="N2446" s="6" t="s">
        <v>73</v>
      </c>
      <c r="O2446" s="6" t="s">
        <v>43</v>
      </c>
      <c r="P2446" s="6" t="s">
        <v>84</v>
      </c>
      <c r="Q2446" s="6" t="s">
        <v>51</v>
      </c>
      <c r="R2446" s="6" t="s">
        <v>96</v>
      </c>
      <c r="S2446" s="6" t="s">
        <v>97</v>
      </c>
      <c r="T2446" s="16">
        <v>2</v>
      </c>
      <c r="U2446" s="16">
        <v>49660</v>
      </c>
      <c r="V2446" s="16">
        <f t="shared" si="173"/>
        <v>99320</v>
      </c>
      <c r="W2446" s="41">
        <f t="shared" si="174"/>
        <v>111238.40000000001</v>
      </c>
      <c r="X2446" s="6"/>
      <c r="Y2446" s="6">
        <v>2016</v>
      </c>
      <c r="Z2446" s="6" t="s">
        <v>9782</v>
      </c>
    </row>
    <row r="2447" spans="1:26" ht="51" x14ac:dyDescent="0.2">
      <c r="A2447" s="6" t="s">
        <v>10147</v>
      </c>
      <c r="B2447" s="5" t="s">
        <v>32</v>
      </c>
      <c r="C2447" s="5" t="s">
        <v>2944</v>
      </c>
      <c r="D2447" s="9" t="s">
        <v>10148</v>
      </c>
      <c r="E2447" s="9" t="s">
        <v>10149</v>
      </c>
      <c r="F2447" s="9" t="str">
        <f t="shared" si="175"/>
        <v>Уплотнительное кольцо FPM 240x5 B</v>
      </c>
      <c r="G2447" s="9" t="str">
        <f t="shared" si="176"/>
        <v>O-ring FPM 240x5 B</v>
      </c>
      <c r="H2447" s="15" t="s">
        <v>10148</v>
      </c>
      <c r="I2447" s="6" t="s">
        <v>47</v>
      </c>
      <c r="J2447" s="6">
        <v>0</v>
      </c>
      <c r="K2447" s="6">
        <v>430000000</v>
      </c>
      <c r="L2447" s="5" t="s">
        <v>40</v>
      </c>
      <c r="M2447" s="6" t="s">
        <v>591</v>
      </c>
      <c r="N2447" s="6" t="s">
        <v>73</v>
      </c>
      <c r="O2447" s="6" t="s">
        <v>43</v>
      </c>
      <c r="P2447" s="6" t="s">
        <v>84</v>
      </c>
      <c r="Q2447" s="6" t="s">
        <v>51</v>
      </c>
      <c r="R2447" s="6" t="s">
        <v>96</v>
      </c>
      <c r="S2447" s="6" t="s">
        <v>97</v>
      </c>
      <c r="T2447" s="16">
        <v>2</v>
      </c>
      <c r="U2447" s="16">
        <v>68780</v>
      </c>
      <c r="V2447" s="16">
        <f t="shared" si="173"/>
        <v>137560</v>
      </c>
      <c r="W2447" s="41">
        <f t="shared" si="174"/>
        <v>154067.20000000001</v>
      </c>
      <c r="X2447" s="6"/>
      <c r="Y2447" s="6">
        <v>2016</v>
      </c>
      <c r="Z2447" s="6" t="s">
        <v>9782</v>
      </c>
    </row>
    <row r="2448" spans="1:26" ht="51" x14ac:dyDescent="0.2">
      <c r="A2448" s="6" t="s">
        <v>10150</v>
      </c>
      <c r="B2448" s="5" t="s">
        <v>32</v>
      </c>
      <c r="C2448" s="5" t="s">
        <v>2944</v>
      </c>
      <c r="D2448" s="9" t="s">
        <v>10151</v>
      </c>
      <c r="E2448" s="9" t="s">
        <v>10152</v>
      </c>
      <c r="F2448" s="9" t="str">
        <f t="shared" si="175"/>
        <v xml:space="preserve">Уплотнительное кольцо FPM 345x5 </v>
      </c>
      <c r="G2448" s="9" t="str">
        <f t="shared" si="176"/>
        <v>O-ring FPM 345x5</v>
      </c>
      <c r="H2448" s="15" t="s">
        <v>10151</v>
      </c>
      <c r="I2448" s="6" t="s">
        <v>47</v>
      </c>
      <c r="J2448" s="6">
        <v>0</v>
      </c>
      <c r="K2448" s="6">
        <v>430000000</v>
      </c>
      <c r="L2448" s="5" t="s">
        <v>40</v>
      </c>
      <c r="M2448" s="6" t="s">
        <v>591</v>
      </c>
      <c r="N2448" s="6" t="s">
        <v>73</v>
      </c>
      <c r="O2448" s="6" t="s">
        <v>43</v>
      </c>
      <c r="P2448" s="6" t="s">
        <v>84</v>
      </c>
      <c r="Q2448" s="6" t="s">
        <v>51</v>
      </c>
      <c r="R2448" s="6" t="s">
        <v>96</v>
      </c>
      <c r="S2448" s="6" t="s">
        <v>97</v>
      </c>
      <c r="T2448" s="16">
        <v>2</v>
      </c>
      <c r="U2448" s="16">
        <v>43548</v>
      </c>
      <c r="V2448" s="16">
        <f t="shared" si="173"/>
        <v>87096</v>
      </c>
      <c r="W2448" s="41">
        <f t="shared" si="174"/>
        <v>97547.520000000004</v>
      </c>
      <c r="X2448" s="6"/>
      <c r="Y2448" s="6">
        <v>2016</v>
      </c>
      <c r="Z2448" s="6" t="s">
        <v>9782</v>
      </c>
    </row>
    <row r="2449" spans="1:26" ht="51" x14ac:dyDescent="0.2">
      <c r="A2449" s="6" t="s">
        <v>10153</v>
      </c>
      <c r="B2449" s="5" t="s">
        <v>32</v>
      </c>
      <c r="C2449" s="5" t="s">
        <v>2944</v>
      </c>
      <c r="D2449" s="9" t="s">
        <v>10154</v>
      </c>
      <c r="E2449" s="9" t="s">
        <v>10155</v>
      </c>
      <c r="F2449" s="9" t="str">
        <f t="shared" si="175"/>
        <v xml:space="preserve">Уплотнительное кольцо FPM 165x4 B </v>
      </c>
      <c r="G2449" s="9" t="str">
        <f t="shared" si="176"/>
        <v>O-ring FPM 165x4 B</v>
      </c>
      <c r="H2449" s="15" t="s">
        <v>10154</v>
      </c>
      <c r="I2449" s="6" t="s">
        <v>47</v>
      </c>
      <c r="J2449" s="6">
        <v>0</v>
      </c>
      <c r="K2449" s="6">
        <v>430000000</v>
      </c>
      <c r="L2449" s="5" t="s">
        <v>40</v>
      </c>
      <c r="M2449" s="6" t="s">
        <v>591</v>
      </c>
      <c r="N2449" s="6" t="s">
        <v>73</v>
      </c>
      <c r="O2449" s="6" t="s">
        <v>43</v>
      </c>
      <c r="P2449" s="6" t="s">
        <v>84</v>
      </c>
      <c r="Q2449" s="6" t="s">
        <v>51</v>
      </c>
      <c r="R2449" s="6" t="s">
        <v>96</v>
      </c>
      <c r="S2449" s="6" t="s">
        <v>97</v>
      </c>
      <c r="T2449" s="16">
        <v>4</v>
      </c>
      <c r="U2449" s="16">
        <v>23436</v>
      </c>
      <c r="V2449" s="16">
        <f t="shared" si="173"/>
        <v>93744</v>
      </c>
      <c r="W2449" s="41">
        <f t="shared" si="174"/>
        <v>104993.28000000001</v>
      </c>
      <c r="X2449" s="6"/>
      <c r="Y2449" s="6">
        <v>2016</v>
      </c>
      <c r="Z2449" s="6" t="s">
        <v>9782</v>
      </c>
    </row>
    <row r="2450" spans="1:26" ht="51" x14ac:dyDescent="0.2">
      <c r="A2450" s="6" t="s">
        <v>10156</v>
      </c>
      <c r="B2450" s="5" t="s">
        <v>32</v>
      </c>
      <c r="C2450" s="5" t="s">
        <v>2944</v>
      </c>
      <c r="D2450" s="9" t="s">
        <v>10157</v>
      </c>
      <c r="E2450" s="9" t="s">
        <v>10158</v>
      </c>
      <c r="F2450" s="9" t="str">
        <f t="shared" si="175"/>
        <v xml:space="preserve">Уплотнительное кольцо FPM 280x5  </v>
      </c>
      <c r="G2450" s="9" t="str">
        <f t="shared" si="176"/>
        <v>O-ring FPM 280x5</v>
      </c>
      <c r="H2450" s="15" t="s">
        <v>10157</v>
      </c>
      <c r="I2450" s="6" t="s">
        <v>47</v>
      </c>
      <c r="J2450" s="6">
        <v>0</v>
      </c>
      <c r="K2450" s="6">
        <v>430000000</v>
      </c>
      <c r="L2450" s="5" t="s">
        <v>40</v>
      </c>
      <c r="M2450" s="6" t="s">
        <v>591</v>
      </c>
      <c r="N2450" s="6" t="s">
        <v>73</v>
      </c>
      <c r="O2450" s="6" t="s">
        <v>43</v>
      </c>
      <c r="P2450" s="6" t="s">
        <v>84</v>
      </c>
      <c r="Q2450" s="6" t="s">
        <v>51</v>
      </c>
      <c r="R2450" s="6" t="s">
        <v>96</v>
      </c>
      <c r="S2450" s="6" t="s">
        <v>97</v>
      </c>
      <c r="T2450" s="16">
        <v>2</v>
      </c>
      <c r="U2450" s="16">
        <v>15468</v>
      </c>
      <c r="V2450" s="16">
        <f t="shared" si="173"/>
        <v>30936</v>
      </c>
      <c r="W2450" s="41">
        <f t="shared" si="174"/>
        <v>34648.32</v>
      </c>
      <c r="X2450" s="6"/>
      <c r="Y2450" s="6">
        <v>2016</v>
      </c>
      <c r="Z2450" s="6" t="s">
        <v>9782</v>
      </c>
    </row>
    <row r="2451" spans="1:26" ht="51" x14ac:dyDescent="0.2">
      <c r="A2451" s="6" t="s">
        <v>10159</v>
      </c>
      <c r="B2451" s="5" t="s">
        <v>32</v>
      </c>
      <c r="C2451" s="5" t="s">
        <v>2944</v>
      </c>
      <c r="D2451" s="9" t="s">
        <v>10160</v>
      </c>
      <c r="E2451" s="9" t="s">
        <v>10161</v>
      </c>
      <c r="F2451" s="9" t="str">
        <f t="shared" si="175"/>
        <v xml:space="preserve">Уплотнительное кольцо FPM 150x4 B  </v>
      </c>
      <c r="G2451" s="9" t="str">
        <f t="shared" si="176"/>
        <v>O-ring FPM 150x4 B</v>
      </c>
      <c r="H2451" s="15" t="s">
        <v>10160</v>
      </c>
      <c r="I2451" s="6" t="s">
        <v>47</v>
      </c>
      <c r="J2451" s="6">
        <v>0</v>
      </c>
      <c r="K2451" s="6">
        <v>430000000</v>
      </c>
      <c r="L2451" s="5" t="s">
        <v>40</v>
      </c>
      <c r="M2451" s="6" t="s">
        <v>591</v>
      </c>
      <c r="N2451" s="6" t="s">
        <v>73</v>
      </c>
      <c r="O2451" s="6" t="s">
        <v>43</v>
      </c>
      <c r="P2451" s="6" t="s">
        <v>84</v>
      </c>
      <c r="Q2451" s="6" t="s">
        <v>51</v>
      </c>
      <c r="R2451" s="6" t="s">
        <v>96</v>
      </c>
      <c r="S2451" s="6" t="s">
        <v>97</v>
      </c>
      <c r="T2451" s="16">
        <v>2</v>
      </c>
      <c r="U2451" s="16">
        <v>21736</v>
      </c>
      <c r="V2451" s="16">
        <f t="shared" si="173"/>
        <v>43472</v>
      </c>
      <c r="W2451" s="41">
        <f t="shared" si="174"/>
        <v>48688.640000000007</v>
      </c>
      <c r="X2451" s="6"/>
      <c r="Y2451" s="6">
        <v>2016</v>
      </c>
      <c r="Z2451" s="6" t="s">
        <v>9782</v>
      </c>
    </row>
    <row r="2452" spans="1:26" ht="51" x14ac:dyDescent="0.2">
      <c r="A2452" s="6" t="s">
        <v>10162</v>
      </c>
      <c r="B2452" s="5" t="s">
        <v>32</v>
      </c>
      <c r="C2452" s="5" t="s">
        <v>10163</v>
      </c>
      <c r="D2452" s="9" t="s">
        <v>9493</v>
      </c>
      <c r="E2452" s="9" t="s">
        <v>10164</v>
      </c>
      <c r="F2452" s="9" t="s">
        <v>10165</v>
      </c>
      <c r="G2452" s="9" t="s">
        <v>10166</v>
      </c>
      <c r="H2452" s="15" t="s">
        <v>10167</v>
      </c>
      <c r="I2452" s="6" t="s">
        <v>60</v>
      </c>
      <c r="J2452" s="6">
        <v>0</v>
      </c>
      <c r="K2452" s="6">
        <v>430000000</v>
      </c>
      <c r="L2452" s="5" t="s">
        <v>40</v>
      </c>
      <c r="M2452" s="6" t="s">
        <v>591</v>
      </c>
      <c r="N2452" s="6" t="s">
        <v>73</v>
      </c>
      <c r="O2452" s="6" t="s">
        <v>43</v>
      </c>
      <c r="P2452" s="6" t="s">
        <v>84</v>
      </c>
      <c r="Q2452" s="6" t="s">
        <v>51</v>
      </c>
      <c r="R2452" s="6" t="s">
        <v>96</v>
      </c>
      <c r="S2452" s="6" t="s">
        <v>97</v>
      </c>
      <c r="T2452" s="16">
        <v>10</v>
      </c>
      <c r="U2452" s="16">
        <v>43000</v>
      </c>
      <c r="V2452" s="16">
        <f t="shared" si="173"/>
        <v>430000</v>
      </c>
      <c r="W2452" s="41">
        <f t="shared" si="174"/>
        <v>481600.00000000006</v>
      </c>
      <c r="X2452" s="6"/>
      <c r="Y2452" s="6">
        <v>2016</v>
      </c>
      <c r="Z2452" s="6" t="s">
        <v>9782</v>
      </c>
    </row>
    <row r="2453" spans="1:26" ht="51" x14ac:dyDescent="0.2">
      <c r="A2453" s="6" t="s">
        <v>10168</v>
      </c>
      <c r="B2453" s="5" t="s">
        <v>32</v>
      </c>
      <c r="C2453" s="5" t="s">
        <v>10163</v>
      </c>
      <c r="D2453" s="9" t="s">
        <v>9493</v>
      </c>
      <c r="E2453" s="9" t="s">
        <v>10164</v>
      </c>
      <c r="F2453" s="9" t="s">
        <v>10165</v>
      </c>
      <c r="G2453" s="9" t="s">
        <v>10169</v>
      </c>
      <c r="H2453" s="15" t="s">
        <v>10170</v>
      </c>
      <c r="I2453" s="6" t="s">
        <v>60</v>
      </c>
      <c r="J2453" s="6">
        <v>0</v>
      </c>
      <c r="K2453" s="6">
        <v>430000000</v>
      </c>
      <c r="L2453" s="5" t="s">
        <v>40</v>
      </c>
      <c r="M2453" s="6" t="s">
        <v>591</v>
      </c>
      <c r="N2453" s="6" t="s">
        <v>73</v>
      </c>
      <c r="O2453" s="6" t="s">
        <v>43</v>
      </c>
      <c r="P2453" s="6" t="s">
        <v>84</v>
      </c>
      <c r="Q2453" s="6" t="s">
        <v>51</v>
      </c>
      <c r="R2453" s="6" t="s">
        <v>96</v>
      </c>
      <c r="S2453" s="6" t="s">
        <v>97</v>
      </c>
      <c r="T2453" s="16">
        <v>10</v>
      </c>
      <c r="U2453" s="16">
        <v>42000</v>
      </c>
      <c r="V2453" s="16">
        <f t="shared" si="173"/>
        <v>420000</v>
      </c>
      <c r="W2453" s="41">
        <f t="shared" si="174"/>
        <v>470400.00000000006</v>
      </c>
      <c r="X2453" s="6"/>
      <c r="Y2453" s="6">
        <v>2016</v>
      </c>
      <c r="Z2453" s="6" t="s">
        <v>9782</v>
      </c>
    </row>
    <row r="2454" spans="1:26" ht="51" x14ac:dyDescent="0.2">
      <c r="A2454" s="6" t="s">
        <v>10171</v>
      </c>
      <c r="B2454" s="5" t="s">
        <v>32</v>
      </c>
      <c r="C2454" s="5" t="s">
        <v>10163</v>
      </c>
      <c r="D2454" s="9" t="s">
        <v>9493</v>
      </c>
      <c r="E2454" s="9" t="s">
        <v>10164</v>
      </c>
      <c r="F2454" s="9" t="s">
        <v>10165</v>
      </c>
      <c r="G2454" s="9" t="s">
        <v>9504</v>
      </c>
      <c r="H2454" s="15" t="s">
        <v>10172</v>
      </c>
      <c r="I2454" s="6" t="s">
        <v>60</v>
      </c>
      <c r="J2454" s="6">
        <v>0</v>
      </c>
      <c r="K2454" s="6">
        <v>430000000</v>
      </c>
      <c r="L2454" s="5" t="s">
        <v>40</v>
      </c>
      <c r="M2454" s="6" t="s">
        <v>591</v>
      </c>
      <c r="N2454" s="6" t="s">
        <v>73</v>
      </c>
      <c r="O2454" s="6" t="s">
        <v>43</v>
      </c>
      <c r="P2454" s="6" t="s">
        <v>84</v>
      </c>
      <c r="Q2454" s="6" t="s">
        <v>51</v>
      </c>
      <c r="R2454" s="6" t="s">
        <v>96</v>
      </c>
      <c r="S2454" s="6" t="s">
        <v>97</v>
      </c>
      <c r="T2454" s="16">
        <v>10</v>
      </c>
      <c r="U2454" s="16">
        <v>29600</v>
      </c>
      <c r="V2454" s="16">
        <f t="shared" si="173"/>
        <v>296000</v>
      </c>
      <c r="W2454" s="41">
        <f t="shared" si="174"/>
        <v>331520.00000000006</v>
      </c>
      <c r="X2454" s="6"/>
      <c r="Y2454" s="6">
        <v>2016</v>
      </c>
      <c r="Z2454" s="6" t="s">
        <v>9782</v>
      </c>
    </row>
    <row r="2455" spans="1:26" ht="51" x14ac:dyDescent="0.2">
      <c r="A2455" s="6" t="s">
        <v>10173</v>
      </c>
      <c r="B2455" s="5" t="s">
        <v>32</v>
      </c>
      <c r="C2455" s="5" t="s">
        <v>10174</v>
      </c>
      <c r="D2455" s="9" t="s">
        <v>9493</v>
      </c>
      <c r="E2455" s="9" t="s">
        <v>10164</v>
      </c>
      <c r="F2455" s="9" t="s">
        <v>10175</v>
      </c>
      <c r="G2455" s="9" t="s">
        <v>10176</v>
      </c>
      <c r="H2455" s="15" t="s">
        <v>10177</v>
      </c>
      <c r="I2455" s="6" t="s">
        <v>60</v>
      </c>
      <c r="J2455" s="6">
        <v>0</v>
      </c>
      <c r="K2455" s="6">
        <v>430000000</v>
      </c>
      <c r="L2455" s="5" t="s">
        <v>40</v>
      </c>
      <c r="M2455" s="6" t="s">
        <v>591</v>
      </c>
      <c r="N2455" s="6" t="s">
        <v>73</v>
      </c>
      <c r="O2455" s="6" t="s">
        <v>43</v>
      </c>
      <c r="P2455" s="6" t="s">
        <v>84</v>
      </c>
      <c r="Q2455" s="6" t="s">
        <v>51</v>
      </c>
      <c r="R2455" s="6" t="s">
        <v>96</v>
      </c>
      <c r="S2455" s="6" t="s">
        <v>97</v>
      </c>
      <c r="T2455" s="16">
        <v>10</v>
      </c>
      <c r="U2455" s="16">
        <v>11800</v>
      </c>
      <c r="V2455" s="16">
        <f t="shared" si="173"/>
        <v>118000</v>
      </c>
      <c r="W2455" s="41">
        <f t="shared" si="174"/>
        <v>132160</v>
      </c>
      <c r="X2455" s="6"/>
      <c r="Y2455" s="6">
        <v>2016</v>
      </c>
      <c r="Z2455" s="6" t="s">
        <v>9782</v>
      </c>
    </row>
    <row r="2456" spans="1:26" ht="51" x14ac:dyDescent="0.2">
      <c r="A2456" s="6" t="s">
        <v>10178</v>
      </c>
      <c r="B2456" s="5" t="s">
        <v>32</v>
      </c>
      <c r="C2456" s="5" t="s">
        <v>10163</v>
      </c>
      <c r="D2456" s="9" t="s">
        <v>9493</v>
      </c>
      <c r="E2456" s="9" t="s">
        <v>10164</v>
      </c>
      <c r="F2456" s="9" t="s">
        <v>10165</v>
      </c>
      <c r="G2456" s="9" t="s">
        <v>10179</v>
      </c>
      <c r="H2456" s="15" t="s">
        <v>10180</v>
      </c>
      <c r="I2456" s="6" t="s">
        <v>60</v>
      </c>
      <c r="J2456" s="6">
        <v>0</v>
      </c>
      <c r="K2456" s="6">
        <v>430000000</v>
      </c>
      <c r="L2456" s="5" t="s">
        <v>40</v>
      </c>
      <c r="M2456" s="6" t="s">
        <v>591</v>
      </c>
      <c r="N2456" s="6" t="s">
        <v>73</v>
      </c>
      <c r="O2456" s="6" t="s">
        <v>43</v>
      </c>
      <c r="P2456" s="6" t="s">
        <v>84</v>
      </c>
      <c r="Q2456" s="6" t="s">
        <v>51</v>
      </c>
      <c r="R2456" s="6" t="s">
        <v>96</v>
      </c>
      <c r="S2456" s="6" t="s">
        <v>97</v>
      </c>
      <c r="T2456" s="16">
        <v>10</v>
      </c>
      <c r="U2456" s="16">
        <v>8000</v>
      </c>
      <c r="V2456" s="16">
        <f t="shared" si="173"/>
        <v>80000</v>
      </c>
      <c r="W2456" s="41">
        <f t="shared" si="174"/>
        <v>89600.000000000015</v>
      </c>
      <c r="X2456" s="6"/>
      <c r="Y2456" s="6">
        <v>2016</v>
      </c>
      <c r="Z2456" s="6" t="s">
        <v>9782</v>
      </c>
    </row>
    <row r="2457" spans="1:26" ht="51" x14ac:dyDescent="0.2">
      <c r="A2457" s="6" t="s">
        <v>10181</v>
      </c>
      <c r="B2457" s="5" t="s">
        <v>32</v>
      </c>
      <c r="C2457" s="5" t="s">
        <v>10163</v>
      </c>
      <c r="D2457" s="9" t="s">
        <v>9493</v>
      </c>
      <c r="E2457" s="9" t="s">
        <v>10164</v>
      </c>
      <c r="F2457" s="9" t="s">
        <v>10165</v>
      </c>
      <c r="G2457" s="9" t="s">
        <v>10182</v>
      </c>
      <c r="H2457" s="15" t="s">
        <v>10183</v>
      </c>
      <c r="I2457" s="6" t="s">
        <v>60</v>
      </c>
      <c r="J2457" s="6">
        <v>0</v>
      </c>
      <c r="K2457" s="6">
        <v>430000000</v>
      </c>
      <c r="L2457" s="5" t="s">
        <v>40</v>
      </c>
      <c r="M2457" s="6" t="s">
        <v>591</v>
      </c>
      <c r="N2457" s="6" t="s">
        <v>73</v>
      </c>
      <c r="O2457" s="6" t="s">
        <v>43</v>
      </c>
      <c r="P2457" s="6" t="s">
        <v>84</v>
      </c>
      <c r="Q2457" s="6" t="s">
        <v>51</v>
      </c>
      <c r="R2457" s="6" t="s">
        <v>96</v>
      </c>
      <c r="S2457" s="6" t="s">
        <v>97</v>
      </c>
      <c r="T2457" s="16">
        <v>10</v>
      </c>
      <c r="U2457" s="16">
        <v>86000</v>
      </c>
      <c r="V2457" s="16">
        <f t="shared" si="173"/>
        <v>860000</v>
      </c>
      <c r="W2457" s="41">
        <f t="shared" si="174"/>
        <v>963200.00000000012</v>
      </c>
      <c r="X2457" s="6"/>
      <c r="Y2457" s="6">
        <v>2016</v>
      </c>
      <c r="Z2457" s="6" t="s">
        <v>9782</v>
      </c>
    </row>
    <row r="2458" spans="1:26" ht="51" x14ac:dyDescent="0.2">
      <c r="A2458" s="6" t="s">
        <v>10184</v>
      </c>
      <c r="B2458" s="5" t="s">
        <v>32</v>
      </c>
      <c r="C2458" s="5" t="s">
        <v>10185</v>
      </c>
      <c r="D2458" s="9" t="s">
        <v>9493</v>
      </c>
      <c r="E2458" s="9" t="s">
        <v>10186</v>
      </c>
      <c r="F2458" s="9" t="s">
        <v>10187</v>
      </c>
      <c r="G2458" s="9" t="s">
        <v>10166</v>
      </c>
      <c r="H2458" s="15" t="s">
        <v>10188</v>
      </c>
      <c r="I2458" s="6" t="s">
        <v>60</v>
      </c>
      <c r="J2458" s="6">
        <v>0</v>
      </c>
      <c r="K2458" s="6">
        <v>430000000</v>
      </c>
      <c r="L2458" s="5" t="s">
        <v>40</v>
      </c>
      <c r="M2458" s="6" t="s">
        <v>591</v>
      </c>
      <c r="N2458" s="6" t="s">
        <v>73</v>
      </c>
      <c r="O2458" s="6" t="s">
        <v>43</v>
      </c>
      <c r="P2458" s="6" t="s">
        <v>84</v>
      </c>
      <c r="Q2458" s="6" t="s">
        <v>51</v>
      </c>
      <c r="R2458" s="6" t="s">
        <v>96</v>
      </c>
      <c r="S2458" s="6" t="s">
        <v>97</v>
      </c>
      <c r="T2458" s="16">
        <v>10</v>
      </c>
      <c r="U2458" s="16">
        <v>41960</v>
      </c>
      <c r="V2458" s="16">
        <f t="shared" si="173"/>
        <v>419600</v>
      </c>
      <c r="W2458" s="41">
        <f t="shared" si="174"/>
        <v>469952.00000000006</v>
      </c>
      <c r="X2458" s="6"/>
      <c r="Y2458" s="6">
        <v>2016</v>
      </c>
      <c r="Z2458" s="6" t="s">
        <v>9782</v>
      </c>
    </row>
    <row r="2459" spans="1:26" ht="51" x14ac:dyDescent="0.2">
      <c r="A2459" s="6" t="s">
        <v>10189</v>
      </c>
      <c r="B2459" s="5" t="s">
        <v>32</v>
      </c>
      <c r="C2459" s="5" t="s">
        <v>10185</v>
      </c>
      <c r="D2459" s="9" t="s">
        <v>9493</v>
      </c>
      <c r="E2459" s="9" t="s">
        <v>10186</v>
      </c>
      <c r="F2459" s="9" t="s">
        <v>10187</v>
      </c>
      <c r="G2459" s="9" t="s">
        <v>10169</v>
      </c>
      <c r="H2459" s="15" t="s">
        <v>10190</v>
      </c>
      <c r="I2459" s="6" t="s">
        <v>60</v>
      </c>
      <c r="J2459" s="6">
        <v>0</v>
      </c>
      <c r="K2459" s="6">
        <v>430000000</v>
      </c>
      <c r="L2459" s="5" t="s">
        <v>40</v>
      </c>
      <c r="M2459" s="6" t="s">
        <v>591</v>
      </c>
      <c r="N2459" s="6" t="s">
        <v>73</v>
      </c>
      <c r="O2459" s="6" t="s">
        <v>43</v>
      </c>
      <c r="P2459" s="6" t="s">
        <v>84</v>
      </c>
      <c r="Q2459" s="6" t="s">
        <v>51</v>
      </c>
      <c r="R2459" s="6" t="s">
        <v>96</v>
      </c>
      <c r="S2459" s="6" t="s">
        <v>97</v>
      </c>
      <c r="T2459" s="16">
        <v>10</v>
      </c>
      <c r="U2459" s="16">
        <v>41000</v>
      </c>
      <c r="V2459" s="16">
        <f t="shared" si="173"/>
        <v>410000</v>
      </c>
      <c r="W2459" s="41">
        <f t="shared" si="174"/>
        <v>459200.00000000006</v>
      </c>
      <c r="X2459" s="6"/>
      <c r="Y2459" s="6">
        <v>2016</v>
      </c>
      <c r="Z2459" s="6" t="s">
        <v>9782</v>
      </c>
    </row>
    <row r="2460" spans="1:26" ht="51" x14ac:dyDescent="0.2">
      <c r="A2460" s="6" t="s">
        <v>10191</v>
      </c>
      <c r="B2460" s="5" t="s">
        <v>32</v>
      </c>
      <c r="C2460" s="5" t="s">
        <v>10185</v>
      </c>
      <c r="D2460" s="9" t="s">
        <v>9493</v>
      </c>
      <c r="E2460" s="9" t="s">
        <v>10186</v>
      </c>
      <c r="F2460" s="9" t="s">
        <v>10187</v>
      </c>
      <c r="G2460" s="9" t="s">
        <v>10176</v>
      </c>
      <c r="H2460" s="15" t="s">
        <v>10192</v>
      </c>
      <c r="I2460" s="6" t="s">
        <v>60</v>
      </c>
      <c r="J2460" s="6">
        <v>0</v>
      </c>
      <c r="K2460" s="6">
        <v>430000000</v>
      </c>
      <c r="L2460" s="5" t="s">
        <v>40</v>
      </c>
      <c r="M2460" s="6" t="s">
        <v>591</v>
      </c>
      <c r="N2460" s="6" t="s">
        <v>73</v>
      </c>
      <c r="O2460" s="6" t="s">
        <v>43</v>
      </c>
      <c r="P2460" s="6" t="s">
        <v>84</v>
      </c>
      <c r="Q2460" s="6" t="s">
        <v>51</v>
      </c>
      <c r="R2460" s="6" t="s">
        <v>96</v>
      </c>
      <c r="S2460" s="6" t="s">
        <v>97</v>
      </c>
      <c r="T2460" s="16">
        <v>10</v>
      </c>
      <c r="U2460" s="16">
        <v>11600</v>
      </c>
      <c r="V2460" s="16">
        <f t="shared" si="173"/>
        <v>116000</v>
      </c>
      <c r="W2460" s="41">
        <f t="shared" si="174"/>
        <v>129920.00000000001</v>
      </c>
      <c r="X2460" s="6"/>
      <c r="Y2460" s="6">
        <v>2016</v>
      </c>
      <c r="Z2460" s="6" t="s">
        <v>9782</v>
      </c>
    </row>
    <row r="2461" spans="1:26" ht="51" x14ac:dyDescent="0.2">
      <c r="A2461" s="6" t="s">
        <v>10193</v>
      </c>
      <c r="B2461" s="5" t="s">
        <v>32</v>
      </c>
      <c r="C2461" s="5" t="s">
        <v>10185</v>
      </c>
      <c r="D2461" s="9" t="s">
        <v>9493</v>
      </c>
      <c r="E2461" s="9" t="s">
        <v>10186</v>
      </c>
      <c r="F2461" s="9" t="s">
        <v>10187</v>
      </c>
      <c r="G2461" s="9" t="s">
        <v>10179</v>
      </c>
      <c r="H2461" s="15" t="s">
        <v>10194</v>
      </c>
      <c r="I2461" s="6" t="s">
        <v>60</v>
      </c>
      <c r="J2461" s="6">
        <v>0</v>
      </c>
      <c r="K2461" s="6">
        <v>430000000</v>
      </c>
      <c r="L2461" s="5" t="s">
        <v>40</v>
      </c>
      <c r="M2461" s="6" t="s">
        <v>591</v>
      </c>
      <c r="N2461" s="6" t="s">
        <v>73</v>
      </c>
      <c r="O2461" s="6" t="s">
        <v>43</v>
      </c>
      <c r="P2461" s="6" t="s">
        <v>84</v>
      </c>
      <c r="Q2461" s="6" t="s">
        <v>51</v>
      </c>
      <c r="R2461" s="6" t="s">
        <v>96</v>
      </c>
      <c r="S2461" s="6" t="s">
        <v>97</v>
      </c>
      <c r="T2461" s="16">
        <v>10</v>
      </c>
      <c r="U2461" s="16">
        <v>8000</v>
      </c>
      <c r="V2461" s="16">
        <f t="shared" si="173"/>
        <v>80000</v>
      </c>
      <c r="W2461" s="41">
        <f t="shared" si="174"/>
        <v>89600.000000000015</v>
      </c>
      <c r="X2461" s="6"/>
      <c r="Y2461" s="6">
        <v>2016</v>
      </c>
      <c r="Z2461" s="6" t="s">
        <v>9782</v>
      </c>
    </row>
    <row r="2462" spans="1:26" ht="51" x14ac:dyDescent="0.2">
      <c r="A2462" s="6" t="s">
        <v>10195</v>
      </c>
      <c r="B2462" s="5" t="s">
        <v>32</v>
      </c>
      <c r="C2462" s="5" t="s">
        <v>10185</v>
      </c>
      <c r="D2462" s="9" t="s">
        <v>9493</v>
      </c>
      <c r="E2462" s="9" t="s">
        <v>10186</v>
      </c>
      <c r="F2462" s="9" t="s">
        <v>10187</v>
      </c>
      <c r="G2462" s="9" t="s">
        <v>10182</v>
      </c>
      <c r="H2462" s="15" t="s">
        <v>10196</v>
      </c>
      <c r="I2462" s="6" t="s">
        <v>60</v>
      </c>
      <c r="J2462" s="6">
        <v>0</v>
      </c>
      <c r="K2462" s="6">
        <v>430000000</v>
      </c>
      <c r="L2462" s="5" t="s">
        <v>40</v>
      </c>
      <c r="M2462" s="6" t="s">
        <v>591</v>
      </c>
      <c r="N2462" s="6" t="s">
        <v>73</v>
      </c>
      <c r="O2462" s="6" t="s">
        <v>43</v>
      </c>
      <c r="P2462" s="6" t="s">
        <v>84</v>
      </c>
      <c r="Q2462" s="6" t="s">
        <v>51</v>
      </c>
      <c r="R2462" s="6" t="s">
        <v>96</v>
      </c>
      <c r="S2462" s="6" t="s">
        <v>97</v>
      </c>
      <c r="T2462" s="16">
        <v>10</v>
      </c>
      <c r="U2462" s="16">
        <v>84000</v>
      </c>
      <c r="V2462" s="16">
        <f t="shared" si="173"/>
        <v>840000</v>
      </c>
      <c r="W2462" s="41">
        <f t="shared" si="174"/>
        <v>940800.00000000012</v>
      </c>
      <c r="X2462" s="6"/>
      <c r="Y2462" s="6">
        <v>2016</v>
      </c>
      <c r="Z2462" s="6" t="s">
        <v>9782</v>
      </c>
    </row>
    <row r="2463" spans="1:26" ht="51" x14ac:dyDescent="0.2">
      <c r="A2463" s="6" t="s">
        <v>10197</v>
      </c>
      <c r="B2463" s="5" t="s">
        <v>32</v>
      </c>
      <c r="C2463" s="5" t="s">
        <v>10198</v>
      </c>
      <c r="D2463" s="9" t="s">
        <v>10199</v>
      </c>
      <c r="E2463" s="9" t="s">
        <v>10200</v>
      </c>
      <c r="F2463" s="9" t="s">
        <v>10201</v>
      </c>
      <c r="G2463" s="9" t="s">
        <v>10200</v>
      </c>
      <c r="H2463" s="15" t="s">
        <v>10202</v>
      </c>
      <c r="I2463" s="6" t="s">
        <v>60</v>
      </c>
      <c r="J2463" s="6">
        <v>0</v>
      </c>
      <c r="K2463" s="6">
        <v>430000000</v>
      </c>
      <c r="L2463" s="5" t="s">
        <v>40</v>
      </c>
      <c r="M2463" s="6" t="s">
        <v>591</v>
      </c>
      <c r="N2463" s="6" t="s">
        <v>73</v>
      </c>
      <c r="O2463" s="6" t="s">
        <v>43</v>
      </c>
      <c r="P2463" s="6" t="s">
        <v>84</v>
      </c>
      <c r="Q2463" s="6" t="s">
        <v>51</v>
      </c>
      <c r="R2463" s="6" t="s">
        <v>96</v>
      </c>
      <c r="S2463" s="6" t="s">
        <v>97</v>
      </c>
      <c r="T2463" s="16">
        <v>10</v>
      </c>
      <c r="U2463" s="16">
        <v>21000</v>
      </c>
      <c r="V2463" s="16">
        <f t="shared" si="173"/>
        <v>210000</v>
      </c>
      <c r="W2463" s="41">
        <f t="shared" si="174"/>
        <v>235200.00000000003</v>
      </c>
      <c r="X2463" s="6"/>
      <c r="Y2463" s="6">
        <v>2016</v>
      </c>
      <c r="Z2463" s="6" t="s">
        <v>9782</v>
      </c>
    </row>
    <row r="2464" spans="1:26" ht="51" x14ac:dyDescent="0.2">
      <c r="A2464" s="6" t="s">
        <v>10203</v>
      </c>
      <c r="B2464" s="5" t="s">
        <v>32</v>
      </c>
      <c r="C2464" s="5" t="s">
        <v>10204</v>
      </c>
      <c r="D2464" s="9" t="s">
        <v>10199</v>
      </c>
      <c r="E2464" s="9" t="s">
        <v>10205</v>
      </c>
      <c r="F2464" s="9" t="s">
        <v>10206</v>
      </c>
      <c r="G2464" s="9" t="s">
        <v>10205</v>
      </c>
      <c r="H2464" s="15" t="s">
        <v>10207</v>
      </c>
      <c r="I2464" s="6" t="s">
        <v>60</v>
      </c>
      <c r="J2464" s="6">
        <v>0</v>
      </c>
      <c r="K2464" s="6">
        <v>430000000</v>
      </c>
      <c r="L2464" s="5" t="s">
        <v>40</v>
      </c>
      <c r="M2464" s="6" t="s">
        <v>591</v>
      </c>
      <c r="N2464" s="6" t="s">
        <v>73</v>
      </c>
      <c r="O2464" s="6" t="s">
        <v>43</v>
      </c>
      <c r="P2464" s="6" t="s">
        <v>84</v>
      </c>
      <c r="Q2464" s="6" t="s">
        <v>51</v>
      </c>
      <c r="R2464" s="6" t="s">
        <v>96</v>
      </c>
      <c r="S2464" s="6" t="s">
        <v>97</v>
      </c>
      <c r="T2464" s="16">
        <v>10</v>
      </c>
      <c r="U2464" s="16">
        <v>19000</v>
      </c>
      <c r="V2464" s="16">
        <f t="shared" si="173"/>
        <v>190000</v>
      </c>
      <c r="W2464" s="41">
        <f t="shared" si="174"/>
        <v>212800.00000000003</v>
      </c>
      <c r="X2464" s="6"/>
      <c r="Y2464" s="6">
        <v>2016</v>
      </c>
      <c r="Z2464" s="6" t="s">
        <v>9782</v>
      </c>
    </row>
    <row r="2465" spans="1:26" ht="51" x14ac:dyDescent="0.2">
      <c r="A2465" s="6" t="s">
        <v>10208</v>
      </c>
      <c r="B2465" s="5" t="s">
        <v>32</v>
      </c>
      <c r="C2465" s="5" t="s">
        <v>10204</v>
      </c>
      <c r="D2465" s="9" t="s">
        <v>10199</v>
      </c>
      <c r="E2465" s="9" t="s">
        <v>10209</v>
      </c>
      <c r="F2465" s="9" t="s">
        <v>10206</v>
      </c>
      <c r="G2465" s="9" t="s">
        <v>10209</v>
      </c>
      <c r="H2465" s="15" t="s">
        <v>10210</v>
      </c>
      <c r="I2465" s="6" t="s">
        <v>60</v>
      </c>
      <c r="J2465" s="6">
        <v>0</v>
      </c>
      <c r="K2465" s="6">
        <v>430000000</v>
      </c>
      <c r="L2465" s="5" t="s">
        <v>40</v>
      </c>
      <c r="M2465" s="6" t="s">
        <v>591</v>
      </c>
      <c r="N2465" s="6" t="s">
        <v>73</v>
      </c>
      <c r="O2465" s="6" t="s">
        <v>43</v>
      </c>
      <c r="P2465" s="6" t="s">
        <v>84</v>
      </c>
      <c r="Q2465" s="6" t="s">
        <v>51</v>
      </c>
      <c r="R2465" s="6" t="s">
        <v>96</v>
      </c>
      <c r="S2465" s="6" t="s">
        <v>97</v>
      </c>
      <c r="T2465" s="16">
        <v>10</v>
      </c>
      <c r="U2465" s="16">
        <v>12000</v>
      </c>
      <c r="V2465" s="16">
        <f t="shared" si="173"/>
        <v>120000</v>
      </c>
      <c r="W2465" s="41">
        <f t="shared" si="174"/>
        <v>134400</v>
      </c>
      <c r="X2465" s="6"/>
      <c r="Y2465" s="6">
        <v>2016</v>
      </c>
      <c r="Z2465" s="6" t="s">
        <v>9782</v>
      </c>
    </row>
    <row r="2466" spans="1:26" ht="51" x14ac:dyDescent="0.2">
      <c r="A2466" s="6" t="s">
        <v>10211</v>
      </c>
      <c r="B2466" s="5" t="s">
        <v>32</v>
      </c>
      <c r="C2466" s="5" t="s">
        <v>10212</v>
      </c>
      <c r="D2466" s="9" t="s">
        <v>10199</v>
      </c>
      <c r="E2466" s="9" t="s">
        <v>10213</v>
      </c>
      <c r="F2466" s="9" t="s">
        <v>10214</v>
      </c>
      <c r="G2466" s="9" t="s">
        <v>10213</v>
      </c>
      <c r="H2466" s="15" t="s">
        <v>10215</v>
      </c>
      <c r="I2466" s="6" t="s">
        <v>60</v>
      </c>
      <c r="J2466" s="6">
        <v>0</v>
      </c>
      <c r="K2466" s="6">
        <v>430000000</v>
      </c>
      <c r="L2466" s="5" t="s">
        <v>40</v>
      </c>
      <c r="M2466" s="6" t="s">
        <v>591</v>
      </c>
      <c r="N2466" s="6" t="s">
        <v>73</v>
      </c>
      <c r="O2466" s="6" t="s">
        <v>43</v>
      </c>
      <c r="P2466" s="6" t="s">
        <v>84</v>
      </c>
      <c r="Q2466" s="6" t="s">
        <v>51</v>
      </c>
      <c r="R2466" s="6" t="s">
        <v>96</v>
      </c>
      <c r="S2466" s="6" t="s">
        <v>97</v>
      </c>
      <c r="T2466" s="16">
        <v>10</v>
      </c>
      <c r="U2466" s="16">
        <v>7000</v>
      </c>
      <c r="V2466" s="16">
        <f t="shared" si="173"/>
        <v>70000</v>
      </c>
      <c r="W2466" s="41">
        <f t="shared" si="174"/>
        <v>78400.000000000015</v>
      </c>
      <c r="X2466" s="6"/>
      <c r="Y2466" s="6">
        <v>2016</v>
      </c>
      <c r="Z2466" s="6" t="s">
        <v>9782</v>
      </c>
    </row>
    <row r="2467" spans="1:26" ht="51" x14ac:dyDescent="0.2">
      <c r="A2467" s="6" t="s">
        <v>10216</v>
      </c>
      <c r="B2467" s="5" t="s">
        <v>32</v>
      </c>
      <c r="C2467" s="5" t="s">
        <v>10198</v>
      </c>
      <c r="D2467" s="9" t="s">
        <v>10199</v>
      </c>
      <c r="E2467" s="9" t="s">
        <v>10217</v>
      </c>
      <c r="F2467" s="9" t="s">
        <v>10201</v>
      </c>
      <c r="G2467" s="9" t="s">
        <v>10217</v>
      </c>
      <c r="H2467" s="15" t="s">
        <v>10218</v>
      </c>
      <c r="I2467" s="6" t="s">
        <v>60</v>
      </c>
      <c r="J2467" s="6">
        <v>0</v>
      </c>
      <c r="K2467" s="6">
        <v>430000000</v>
      </c>
      <c r="L2467" s="5" t="s">
        <v>40</v>
      </c>
      <c r="M2467" s="6" t="s">
        <v>591</v>
      </c>
      <c r="N2467" s="6" t="s">
        <v>73</v>
      </c>
      <c r="O2467" s="6" t="s">
        <v>43</v>
      </c>
      <c r="P2467" s="6" t="s">
        <v>84</v>
      </c>
      <c r="Q2467" s="6" t="s">
        <v>51</v>
      </c>
      <c r="R2467" s="6" t="s">
        <v>96</v>
      </c>
      <c r="S2467" s="6" t="s">
        <v>97</v>
      </c>
      <c r="T2467" s="16">
        <v>10</v>
      </c>
      <c r="U2467" s="16">
        <v>5800</v>
      </c>
      <c r="V2467" s="16">
        <f t="shared" si="173"/>
        <v>58000</v>
      </c>
      <c r="W2467" s="41">
        <f t="shared" si="174"/>
        <v>64960.000000000007</v>
      </c>
      <c r="X2467" s="6"/>
      <c r="Y2467" s="6">
        <v>2016</v>
      </c>
      <c r="Z2467" s="6" t="s">
        <v>9782</v>
      </c>
    </row>
    <row r="2468" spans="1:26" ht="51" x14ac:dyDescent="0.2">
      <c r="A2468" s="6" t="s">
        <v>10219</v>
      </c>
      <c r="B2468" s="5" t="s">
        <v>32</v>
      </c>
      <c r="C2468" s="5" t="s">
        <v>10220</v>
      </c>
      <c r="D2468" s="9" t="s">
        <v>10199</v>
      </c>
      <c r="E2468" s="9" t="s">
        <v>10221</v>
      </c>
      <c r="F2468" s="9" t="s">
        <v>10222</v>
      </c>
      <c r="G2468" s="9" t="s">
        <v>10221</v>
      </c>
      <c r="H2468" s="15" t="s">
        <v>10223</v>
      </c>
      <c r="I2468" s="6" t="s">
        <v>60</v>
      </c>
      <c r="J2468" s="6">
        <v>0</v>
      </c>
      <c r="K2468" s="6">
        <v>430000000</v>
      </c>
      <c r="L2468" s="5" t="s">
        <v>40</v>
      </c>
      <c r="M2468" s="6" t="s">
        <v>591</v>
      </c>
      <c r="N2468" s="6" t="s">
        <v>73</v>
      </c>
      <c r="O2468" s="6" t="s">
        <v>43</v>
      </c>
      <c r="P2468" s="6" t="s">
        <v>84</v>
      </c>
      <c r="Q2468" s="6" t="s">
        <v>51</v>
      </c>
      <c r="R2468" s="6" t="s">
        <v>96</v>
      </c>
      <c r="S2468" s="6" t="s">
        <v>97</v>
      </c>
      <c r="T2468" s="16">
        <v>10</v>
      </c>
      <c r="U2468" s="16">
        <v>29700</v>
      </c>
      <c r="V2468" s="16">
        <f t="shared" si="173"/>
        <v>297000</v>
      </c>
      <c r="W2468" s="41">
        <f t="shared" si="174"/>
        <v>332640.00000000006</v>
      </c>
      <c r="X2468" s="6"/>
      <c r="Y2468" s="6">
        <v>2016</v>
      </c>
      <c r="Z2468" s="6" t="s">
        <v>9782</v>
      </c>
    </row>
    <row r="2469" spans="1:26" ht="51" x14ac:dyDescent="0.2">
      <c r="A2469" s="6" t="s">
        <v>10224</v>
      </c>
      <c r="B2469" s="5" t="s">
        <v>32</v>
      </c>
      <c r="C2469" s="5" t="s">
        <v>10225</v>
      </c>
      <c r="D2469" s="9" t="s">
        <v>10199</v>
      </c>
      <c r="E2469" s="9" t="s">
        <v>10226</v>
      </c>
      <c r="F2469" s="9" t="s">
        <v>10227</v>
      </c>
      <c r="G2469" s="9" t="s">
        <v>10226</v>
      </c>
      <c r="H2469" s="15" t="s">
        <v>10228</v>
      </c>
      <c r="I2469" s="6" t="s">
        <v>60</v>
      </c>
      <c r="J2469" s="6">
        <v>0</v>
      </c>
      <c r="K2469" s="6">
        <v>430000000</v>
      </c>
      <c r="L2469" s="5" t="s">
        <v>40</v>
      </c>
      <c r="M2469" s="6" t="s">
        <v>591</v>
      </c>
      <c r="N2469" s="6" t="s">
        <v>73</v>
      </c>
      <c r="O2469" s="6" t="s">
        <v>43</v>
      </c>
      <c r="P2469" s="6" t="s">
        <v>84</v>
      </c>
      <c r="Q2469" s="6" t="s">
        <v>51</v>
      </c>
      <c r="R2469" s="6" t="s">
        <v>96</v>
      </c>
      <c r="S2469" s="6" t="s">
        <v>97</v>
      </c>
      <c r="T2469" s="16">
        <v>10</v>
      </c>
      <c r="U2469" s="16">
        <v>18000</v>
      </c>
      <c r="V2469" s="16">
        <f t="shared" si="173"/>
        <v>180000</v>
      </c>
      <c r="W2469" s="41">
        <f t="shared" si="174"/>
        <v>201600.00000000003</v>
      </c>
      <c r="X2469" s="6"/>
      <c r="Y2469" s="6">
        <v>2016</v>
      </c>
      <c r="Z2469" s="6" t="s">
        <v>9782</v>
      </c>
    </row>
    <row r="2470" spans="1:26" ht="51" x14ac:dyDescent="0.2">
      <c r="A2470" s="6" t="s">
        <v>10229</v>
      </c>
      <c r="B2470" s="5" t="s">
        <v>32</v>
      </c>
      <c r="C2470" s="5" t="s">
        <v>10230</v>
      </c>
      <c r="D2470" s="9" t="s">
        <v>10199</v>
      </c>
      <c r="E2470" s="9" t="s">
        <v>10231</v>
      </c>
      <c r="F2470" s="9" t="s">
        <v>10232</v>
      </c>
      <c r="G2470" s="9" t="s">
        <v>10231</v>
      </c>
      <c r="H2470" s="15" t="s">
        <v>10233</v>
      </c>
      <c r="I2470" s="6" t="s">
        <v>60</v>
      </c>
      <c r="J2470" s="6">
        <v>0</v>
      </c>
      <c r="K2470" s="6">
        <v>430000000</v>
      </c>
      <c r="L2470" s="5" t="s">
        <v>40</v>
      </c>
      <c r="M2470" s="6" t="s">
        <v>591</v>
      </c>
      <c r="N2470" s="6" t="s">
        <v>73</v>
      </c>
      <c r="O2470" s="6" t="s">
        <v>43</v>
      </c>
      <c r="P2470" s="6" t="s">
        <v>84</v>
      </c>
      <c r="Q2470" s="6" t="s">
        <v>51</v>
      </c>
      <c r="R2470" s="6" t="s">
        <v>96</v>
      </c>
      <c r="S2470" s="6" t="s">
        <v>97</v>
      </c>
      <c r="T2470" s="16">
        <v>10</v>
      </c>
      <c r="U2470" s="16">
        <v>17400</v>
      </c>
      <c r="V2470" s="16">
        <f t="shared" si="173"/>
        <v>174000</v>
      </c>
      <c r="W2470" s="41">
        <f t="shared" si="174"/>
        <v>194880.00000000003</v>
      </c>
      <c r="X2470" s="6"/>
      <c r="Y2470" s="6">
        <v>2016</v>
      </c>
      <c r="Z2470" s="6" t="s">
        <v>9782</v>
      </c>
    </row>
    <row r="2471" spans="1:26" ht="51" x14ac:dyDescent="0.2">
      <c r="A2471" s="6" t="s">
        <v>10234</v>
      </c>
      <c r="B2471" s="5" t="s">
        <v>32</v>
      </c>
      <c r="C2471" s="5" t="s">
        <v>10235</v>
      </c>
      <c r="D2471" s="9" t="s">
        <v>10199</v>
      </c>
      <c r="E2471" s="9" t="s">
        <v>10236</v>
      </c>
      <c r="F2471" s="9" t="s">
        <v>10237</v>
      </c>
      <c r="G2471" s="9" t="s">
        <v>10236</v>
      </c>
      <c r="H2471" s="15" t="s">
        <v>10238</v>
      </c>
      <c r="I2471" s="6" t="s">
        <v>60</v>
      </c>
      <c r="J2471" s="6">
        <v>0</v>
      </c>
      <c r="K2471" s="6">
        <v>430000000</v>
      </c>
      <c r="L2471" s="5" t="s">
        <v>40</v>
      </c>
      <c r="M2471" s="6" t="s">
        <v>591</v>
      </c>
      <c r="N2471" s="6" t="s">
        <v>73</v>
      </c>
      <c r="O2471" s="6" t="s">
        <v>43</v>
      </c>
      <c r="P2471" s="6" t="s">
        <v>84</v>
      </c>
      <c r="Q2471" s="6" t="s">
        <v>51</v>
      </c>
      <c r="R2471" s="6" t="s">
        <v>96</v>
      </c>
      <c r="S2471" s="6" t="s">
        <v>97</v>
      </c>
      <c r="T2471" s="16">
        <v>10</v>
      </c>
      <c r="U2471" s="16">
        <v>9900</v>
      </c>
      <c r="V2471" s="16">
        <f t="shared" si="173"/>
        <v>99000</v>
      </c>
      <c r="W2471" s="41">
        <f t="shared" si="174"/>
        <v>110880.00000000001</v>
      </c>
      <c r="X2471" s="6"/>
      <c r="Y2471" s="6">
        <v>2016</v>
      </c>
      <c r="Z2471" s="6" t="s">
        <v>9782</v>
      </c>
    </row>
    <row r="2472" spans="1:26" ht="51" x14ac:dyDescent="0.2">
      <c r="A2472" s="6" t="s">
        <v>10239</v>
      </c>
      <c r="B2472" s="5" t="s">
        <v>32</v>
      </c>
      <c r="C2472" s="5" t="s">
        <v>10240</v>
      </c>
      <c r="D2472" s="9" t="s">
        <v>10199</v>
      </c>
      <c r="E2472" s="9" t="s">
        <v>10241</v>
      </c>
      <c r="F2472" s="9" t="s">
        <v>10242</v>
      </c>
      <c r="G2472" s="9" t="s">
        <v>10241</v>
      </c>
      <c r="H2472" s="15" t="s">
        <v>10243</v>
      </c>
      <c r="I2472" s="6" t="s">
        <v>60</v>
      </c>
      <c r="J2472" s="6">
        <v>0</v>
      </c>
      <c r="K2472" s="6">
        <v>430000000</v>
      </c>
      <c r="L2472" s="5" t="s">
        <v>40</v>
      </c>
      <c r="M2472" s="6" t="s">
        <v>591</v>
      </c>
      <c r="N2472" s="6" t="s">
        <v>73</v>
      </c>
      <c r="O2472" s="6" t="s">
        <v>43</v>
      </c>
      <c r="P2472" s="6" t="s">
        <v>84</v>
      </c>
      <c r="Q2472" s="6" t="s">
        <v>51</v>
      </c>
      <c r="R2472" s="6" t="s">
        <v>96</v>
      </c>
      <c r="S2472" s="6" t="s">
        <v>97</v>
      </c>
      <c r="T2472" s="16">
        <v>10</v>
      </c>
      <c r="U2472" s="16">
        <v>4980</v>
      </c>
      <c r="V2472" s="16">
        <f t="shared" si="173"/>
        <v>49800</v>
      </c>
      <c r="W2472" s="41">
        <f t="shared" si="174"/>
        <v>55776.000000000007</v>
      </c>
      <c r="X2472" s="6"/>
      <c r="Y2472" s="6">
        <v>2016</v>
      </c>
      <c r="Z2472" s="6" t="s">
        <v>9782</v>
      </c>
    </row>
    <row r="2473" spans="1:26" ht="51" x14ac:dyDescent="0.2">
      <c r="A2473" s="6" t="s">
        <v>10244</v>
      </c>
      <c r="B2473" s="5" t="s">
        <v>32</v>
      </c>
      <c r="C2473" s="5" t="s">
        <v>10225</v>
      </c>
      <c r="D2473" s="9" t="s">
        <v>10199</v>
      </c>
      <c r="E2473" s="9" t="s">
        <v>10245</v>
      </c>
      <c r="F2473" s="9" t="s">
        <v>10227</v>
      </c>
      <c r="G2473" s="9" t="s">
        <v>10245</v>
      </c>
      <c r="H2473" s="15" t="s">
        <v>10246</v>
      </c>
      <c r="I2473" s="6" t="s">
        <v>60</v>
      </c>
      <c r="J2473" s="6">
        <v>0</v>
      </c>
      <c r="K2473" s="6">
        <v>430000000</v>
      </c>
      <c r="L2473" s="5" t="s">
        <v>40</v>
      </c>
      <c r="M2473" s="6" t="s">
        <v>591</v>
      </c>
      <c r="N2473" s="6" t="s">
        <v>73</v>
      </c>
      <c r="O2473" s="6" t="s">
        <v>43</v>
      </c>
      <c r="P2473" s="6" t="s">
        <v>84</v>
      </c>
      <c r="Q2473" s="6" t="s">
        <v>51</v>
      </c>
      <c r="R2473" s="6" t="s">
        <v>96</v>
      </c>
      <c r="S2473" s="6" t="s">
        <v>97</v>
      </c>
      <c r="T2473" s="16">
        <v>10</v>
      </c>
      <c r="U2473" s="16">
        <v>3000</v>
      </c>
      <c r="V2473" s="16">
        <f t="shared" si="173"/>
        <v>30000</v>
      </c>
      <c r="W2473" s="41">
        <f t="shared" si="174"/>
        <v>33600</v>
      </c>
      <c r="X2473" s="6"/>
      <c r="Y2473" s="6">
        <v>2016</v>
      </c>
      <c r="Z2473" s="6" t="s">
        <v>9782</v>
      </c>
    </row>
    <row r="2474" spans="1:26" ht="51" x14ac:dyDescent="0.2">
      <c r="A2474" s="6" t="s">
        <v>10247</v>
      </c>
      <c r="B2474" s="5" t="s">
        <v>32</v>
      </c>
      <c r="C2474" s="5" t="s">
        <v>10248</v>
      </c>
      <c r="D2474" s="9" t="s">
        <v>10199</v>
      </c>
      <c r="E2474" s="9" t="s">
        <v>10249</v>
      </c>
      <c r="F2474" s="9" t="s">
        <v>10250</v>
      </c>
      <c r="G2474" s="9" t="s">
        <v>10249</v>
      </c>
      <c r="H2474" s="15" t="s">
        <v>10251</v>
      </c>
      <c r="I2474" s="6" t="s">
        <v>60</v>
      </c>
      <c r="J2474" s="6">
        <v>0</v>
      </c>
      <c r="K2474" s="6">
        <v>430000000</v>
      </c>
      <c r="L2474" s="5" t="s">
        <v>40</v>
      </c>
      <c r="M2474" s="6" t="s">
        <v>591</v>
      </c>
      <c r="N2474" s="6" t="s">
        <v>73</v>
      </c>
      <c r="O2474" s="6" t="s">
        <v>43</v>
      </c>
      <c r="P2474" s="6" t="s">
        <v>84</v>
      </c>
      <c r="Q2474" s="6" t="s">
        <v>51</v>
      </c>
      <c r="R2474" s="6" t="s">
        <v>96</v>
      </c>
      <c r="S2474" s="6" t="s">
        <v>97</v>
      </c>
      <c r="T2474" s="16">
        <v>10</v>
      </c>
      <c r="U2474" s="16">
        <v>25600</v>
      </c>
      <c r="V2474" s="16">
        <f t="shared" si="173"/>
        <v>256000</v>
      </c>
      <c r="W2474" s="41">
        <f t="shared" si="174"/>
        <v>286720</v>
      </c>
      <c r="X2474" s="6"/>
      <c r="Y2474" s="6">
        <v>2016</v>
      </c>
      <c r="Z2474" s="6" t="s">
        <v>9782</v>
      </c>
    </row>
    <row r="2475" spans="1:26" ht="51" x14ac:dyDescent="0.2">
      <c r="A2475" s="6" t="s">
        <v>10252</v>
      </c>
      <c r="B2475" s="5" t="s">
        <v>32</v>
      </c>
      <c r="C2475" s="5" t="s">
        <v>10253</v>
      </c>
      <c r="D2475" s="9" t="s">
        <v>1551</v>
      </c>
      <c r="E2475" s="9" t="s">
        <v>10254</v>
      </c>
      <c r="F2475" s="9" t="s">
        <v>10255</v>
      </c>
      <c r="G2475" s="9" t="s">
        <v>10254</v>
      </c>
      <c r="H2475" s="15" t="s">
        <v>10256</v>
      </c>
      <c r="I2475" s="6" t="s">
        <v>39</v>
      </c>
      <c r="J2475" s="6">
        <v>0</v>
      </c>
      <c r="K2475" s="6">
        <v>430000000</v>
      </c>
      <c r="L2475" s="5" t="s">
        <v>40</v>
      </c>
      <c r="M2475" s="6" t="s">
        <v>591</v>
      </c>
      <c r="N2475" s="6" t="s">
        <v>73</v>
      </c>
      <c r="O2475" s="6" t="s">
        <v>43</v>
      </c>
      <c r="P2475" s="6" t="s">
        <v>84</v>
      </c>
      <c r="Q2475" s="6" t="s">
        <v>51</v>
      </c>
      <c r="R2475" s="6">
        <v>736</v>
      </c>
      <c r="S2475" s="6" t="s">
        <v>213</v>
      </c>
      <c r="T2475" s="16">
        <v>25</v>
      </c>
      <c r="U2475" s="16">
        <v>35000</v>
      </c>
      <c r="V2475" s="16">
        <f t="shared" si="173"/>
        <v>875000</v>
      </c>
      <c r="W2475" s="41">
        <f t="shared" si="174"/>
        <v>980000.00000000012</v>
      </c>
      <c r="X2475" s="6"/>
      <c r="Y2475" s="6">
        <v>2016</v>
      </c>
      <c r="Z2475" s="6" t="s">
        <v>9782</v>
      </c>
    </row>
    <row r="2476" spans="1:26" ht="51" x14ac:dyDescent="0.2">
      <c r="A2476" s="6" t="s">
        <v>10257</v>
      </c>
      <c r="B2476" s="5" t="s">
        <v>32</v>
      </c>
      <c r="C2476" s="5" t="s">
        <v>5219</v>
      </c>
      <c r="D2476" s="9" t="s">
        <v>5220</v>
      </c>
      <c r="E2476" s="9" t="s">
        <v>10258</v>
      </c>
      <c r="F2476" s="9" t="s">
        <v>5222</v>
      </c>
      <c r="G2476" s="9" t="s">
        <v>10259</v>
      </c>
      <c r="H2476" s="15" t="s">
        <v>10260</v>
      </c>
      <c r="I2476" s="6" t="s">
        <v>60</v>
      </c>
      <c r="J2476" s="6">
        <v>0</v>
      </c>
      <c r="K2476" s="6">
        <v>430000000</v>
      </c>
      <c r="L2476" s="5" t="s">
        <v>40</v>
      </c>
      <c r="M2476" s="6" t="s">
        <v>591</v>
      </c>
      <c r="N2476" s="6" t="s">
        <v>73</v>
      </c>
      <c r="O2476" s="6" t="s">
        <v>43</v>
      </c>
      <c r="P2476" s="6" t="s">
        <v>84</v>
      </c>
      <c r="Q2476" s="6" t="s">
        <v>51</v>
      </c>
      <c r="R2476" s="6" t="s">
        <v>96</v>
      </c>
      <c r="S2476" s="6" t="s">
        <v>97</v>
      </c>
      <c r="T2476" s="16">
        <v>15</v>
      </c>
      <c r="U2476" s="16">
        <v>1200</v>
      </c>
      <c r="V2476" s="16">
        <f t="shared" si="173"/>
        <v>18000</v>
      </c>
      <c r="W2476" s="41">
        <f t="shared" si="174"/>
        <v>20160.000000000004</v>
      </c>
      <c r="X2476" s="6"/>
      <c r="Y2476" s="6">
        <v>2016</v>
      </c>
      <c r="Z2476" s="6" t="s">
        <v>9782</v>
      </c>
    </row>
    <row r="2477" spans="1:26" ht="51" x14ac:dyDescent="0.2">
      <c r="A2477" s="6" t="s">
        <v>10261</v>
      </c>
      <c r="B2477" s="5" t="s">
        <v>32</v>
      </c>
      <c r="C2477" s="5" t="s">
        <v>5226</v>
      </c>
      <c r="D2477" s="9" t="s">
        <v>5220</v>
      </c>
      <c r="E2477" s="9" t="s">
        <v>10258</v>
      </c>
      <c r="F2477" s="9" t="s">
        <v>5228</v>
      </c>
      <c r="G2477" s="9" t="s">
        <v>10262</v>
      </c>
      <c r="H2477" s="15" t="s">
        <v>10263</v>
      </c>
      <c r="I2477" s="6" t="s">
        <v>60</v>
      </c>
      <c r="J2477" s="6">
        <v>0</v>
      </c>
      <c r="K2477" s="6">
        <v>430000000</v>
      </c>
      <c r="L2477" s="5" t="s">
        <v>40</v>
      </c>
      <c r="M2477" s="6" t="s">
        <v>591</v>
      </c>
      <c r="N2477" s="6" t="s">
        <v>73</v>
      </c>
      <c r="O2477" s="6" t="s">
        <v>43</v>
      </c>
      <c r="P2477" s="6" t="s">
        <v>84</v>
      </c>
      <c r="Q2477" s="6" t="s">
        <v>51</v>
      </c>
      <c r="R2477" s="6" t="s">
        <v>96</v>
      </c>
      <c r="S2477" s="6" t="s">
        <v>97</v>
      </c>
      <c r="T2477" s="16">
        <v>15</v>
      </c>
      <c r="U2477" s="16">
        <v>1200</v>
      </c>
      <c r="V2477" s="16">
        <f t="shared" si="173"/>
        <v>18000</v>
      </c>
      <c r="W2477" s="41">
        <f t="shared" si="174"/>
        <v>20160.000000000004</v>
      </c>
      <c r="X2477" s="6"/>
      <c r="Y2477" s="6">
        <v>2016</v>
      </c>
      <c r="Z2477" s="6" t="s">
        <v>9782</v>
      </c>
    </row>
    <row r="2478" spans="1:26" ht="51" x14ac:dyDescent="0.2">
      <c r="A2478" s="6" t="s">
        <v>10264</v>
      </c>
      <c r="B2478" s="5" t="s">
        <v>32</v>
      </c>
      <c r="C2478" s="5" t="s">
        <v>5240</v>
      </c>
      <c r="D2478" s="9" t="s">
        <v>5220</v>
      </c>
      <c r="E2478" s="9" t="s">
        <v>10258</v>
      </c>
      <c r="F2478" s="9" t="s">
        <v>5242</v>
      </c>
      <c r="G2478" s="9" t="s">
        <v>5241</v>
      </c>
      <c r="H2478" s="15" t="s">
        <v>10265</v>
      </c>
      <c r="I2478" s="6" t="s">
        <v>60</v>
      </c>
      <c r="J2478" s="6">
        <v>0</v>
      </c>
      <c r="K2478" s="6">
        <v>430000000</v>
      </c>
      <c r="L2478" s="5" t="s">
        <v>40</v>
      </c>
      <c r="M2478" s="6" t="s">
        <v>591</v>
      </c>
      <c r="N2478" s="6" t="s">
        <v>73</v>
      </c>
      <c r="O2478" s="6" t="s">
        <v>43</v>
      </c>
      <c r="P2478" s="6" t="s">
        <v>84</v>
      </c>
      <c r="Q2478" s="6" t="s">
        <v>51</v>
      </c>
      <c r="R2478" s="6" t="s">
        <v>96</v>
      </c>
      <c r="S2478" s="6" t="s">
        <v>97</v>
      </c>
      <c r="T2478" s="16">
        <v>15</v>
      </c>
      <c r="U2478" s="16">
        <v>2000</v>
      </c>
      <c r="V2478" s="16">
        <f t="shared" si="173"/>
        <v>30000</v>
      </c>
      <c r="W2478" s="41">
        <f t="shared" si="174"/>
        <v>33600</v>
      </c>
      <c r="X2478" s="6"/>
      <c r="Y2478" s="6">
        <v>2016</v>
      </c>
      <c r="Z2478" s="6" t="s">
        <v>9782</v>
      </c>
    </row>
    <row r="2479" spans="1:26" ht="51" x14ac:dyDescent="0.2">
      <c r="A2479" s="6" t="s">
        <v>10266</v>
      </c>
      <c r="B2479" s="5" t="s">
        <v>32</v>
      </c>
      <c r="C2479" s="5" t="s">
        <v>10267</v>
      </c>
      <c r="D2479" s="9" t="s">
        <v>10268</v>
      </c>
      <c r="E2479" s="9" t="s">
        <v>10269</v>
      </c>
      <c r="F2479" s="9" t="s">
        <v>10270</v>
      </c>
      <c r="G2479" s="9" t="str">
        <f>E2479</f>
        <v>Corner 35x35x4</v>
      </c>
      <c r="H2479" s="15" t="s">
        <v>10271</v>
      </c>
      <c r="I2479" s="6" t="s">
        <v>47</v>
      </c>
      <c r="J2479" s="6">
        <v>0</v>
      </c>
      <c r="K2479" s="6">
        <v>430000000</v>
      </c>
      <c r="L2479" s="5" t="s">
        <v>40</v>
      </c>
      <c r="M2479" s="6" t="s">
        <v>591</v>
      </c>
      <c r="N2479" s="6" t="s">
        <v>73</v>
      </c>
      <c r="O2479" s="6" t="s">
        <v>43</v>
      </c>
      <c r="P2479" s="6" t="s">
        <v>84</v>
      </c>
      <c r="Q2479" s="6" t="s">
        <v>51</v>
      </c>
      <c r="R2479" s="6" t="s">
        <v>1780</v>
      </c>
      <c r="S2479" s="6" t="s">
        <v>1781</v>
      </c>
      <c r="T2479" s="16">
        <v>2</v>
      </c>
      <c r="U2479" s="16">
        <v>300000</v>
      </c>
      <c r="V2479" s="16">
        <f t="shared" si="173"/>
        <v>600000</v>
      </c>
      <c r="W2479" s="41">
        <f t="shared" si="174"/>
        <v>672000.00000000012</v>
      </c>
      <c r="X2479" s="6"/>
      <c r="Y2479" s="6">
        <v>2016</v>
      </c>
      <c r="Z2479" s="6" t="s">
        <v>9782</v>
      </c>
    </row>
    <row r="2480" spans="1:26" ht="76.5" x14ac:dyDescent="0.2">
      <c r="A2480" s="6" t="s">
        <v>10272</v>
      </c>
      <c r="B2480" s="5" t="s">
        <v>32</v>
      </c>
      <c r="C2480" s="5" t="s">
        <v>2944</v>
      </c>
      <c r="D2480" s="17" t="s">
        <v>10273</v>
      </c>
      <c r="E2480" s="17" t="s">
        <v>10274</v>
      </c>
      <c r="F2480" s="17" t="s">
        <v>10275</v>
      </c>
      <c r="G2480" s="17" t="s">
        <v>10276</v>
      </c>
      <c r="H2480" s="15" t="s">
        <v>10277</v>
      </c>
      <c r="I2480" s="6" t="s">
        <v>47</v>
      </c>
      <c r="J2480" s="6">
        <v>0</v>
      </c>
      <c r="K2480" s="6">
        <v>430000000</v>
      </c>
      <c r="L2480" s="5" t="s">
        <v>40</v>
      </c>
      <c r="M2480" s="6" t="s">
        <v>591</v>
      </c>
      <c r="N2480" s="6" t="s">
        <v>73</v>
      </c>
      <c r="O2480" s="6" t="s">
        <v>43</v>
      </c>
      <c r="P2480" s="6" t="s">
        <v>84</v>
      </c>
      <c r="Q2480" s="6" t="s">
        <v>51</v>
      </c>
      <c r="R2480" s="6" t="s">
        <v>75</v>
      </c>
      <c r="S2480" s="6" t="s">
        <v>76</v>
      </c>
      <c r="T2480" s="16">
        <v>5</v>
      </c>
      <c r="U2480" s="16">
        <v>175000</v>
      </c>
      <c r="V2480" s="16">
        <f t="shared" si="173"/>
        <v>875000</v>
      </c>
      <c r="W2480" s="41">
        <f t="shared" si="174"/>
        <v>980000.00000000012</v>
      </c>
      <c r="X2480" s="6"/>
      <c r="Y2480" s="6">
        <v>2016</v>
      </c>
      <c r="Z2480" s="6" t="s">
        <v>9782</v>
      </c>
    </row>
    <row r="2481" spans="1:26" ht="51" x14ac:dyDescent="0.2">
      <c r="A2481" s="6" t="s">
        <v>10278</v>
      </c>
      <c r="B2481" s="5" t="s">
        <v>32</v>
      </c>
      <c r="C2481" s="5" t="s">
        <v>10279</v>
      </c>
      <c r="D2481" s="17" t="s">
        <v>10280</v>
      </c>
      <c r="E2481" s="17" t="s">
        <v>10281</v>
      </c>
      <c r="F2481" s="17" t="s">
        <v>10282</v>
      </c>
      <c r="G2481" s="17" t="s">
        <v>10283</v>
      </c>
      <c r="H2481" s="15" t="s">
        <v>10284</v>
      </c>
      <c r="I2481" s="6" t="s">
        <v>39</v>
      </c>
      <c r="J2481" s="6">
        <v>0</v>
      </c>
      <c r="K2481" s="6">
        <v>430000000</v>
      </c>
      <c r="L2481" s="5" t="s">
        <v>40</v>
      </c>
      <c r="M2481" s="6" t="s">
        <v>591</v>
      </c>
      <c r="N2481" s="6" t="s">
        <v>73</v>
      </c>
      <c r="O2481" s="6" t="s">
        <v>43</v>
      </c>
      <c r="P2481" s="6" t="s">
        <v>84</v>
      </c>
      <c r="Q2481" s="6" t="s">
        <v>51</v>
      </c>
      <c r="R2481" s="6">
        <v>166</v>
      </c>
      <c r="S2481" s="6" t="s">
        <v>152</v>
      </c>
      <c r="T2481" s="16">
        <v>65</v>
      </c>
      <c r="U2481" s="16">
        <v>1500</v>
      </c>
      <c r="V2481" s="16">
        <f t="shared" si="173"/>
        <v>97500</v>
      </c>
      <c r="W2481" s="41">
        <f t="shared" si="174"/>
        <v>109200.00000000001</v>
      </c>
      <c r="X2481" s="6"/>
      <c r="Y2481" s="6">
        <v>2016</v>
      </c>
      <c r="Z2481" s="6" t="s">
        <v>9782</v>
      </c>
    </row>
    <row r="2482" spans="1:26" ht="51" x14ac:dyDescent="0.2">
      <c r="A2482" s="6" t="s">
        <v>10285</v>
      </c>
      <c r="B2482" s="5" t="s">
        <v>32</v>
      </c>
      <c r="C2482" s="5" t="s">
        <v>10286</v>
      </c>
      <c r="D2482" s="17" t="s">
        <v>10268</v>
      </c>
      <c r="E2482" s="17" t="s">
        <v>10287</v>
      </c>
      <c r="F2482" s="17" t="s">
        <v>10288</v>
      </c>
      <c r="G2482" s="17" t="s">
        <v>10289</v>
      </c>
      <c r="H2482" s="15" t="s">
        <v>10290</v>
      </c>
      <c r="I2482" s="6" t="s">
        <v>47</v>
      </c>
      <c r="J2482" s="6">
        <v>0</v>
      </c>
      <c r="K2482" s="6">
        <v>430000000</v>
      </c>
      <c r="L2482" s="5" t="s">
        <v>40</v>
      </c>
      <c r="M2482" s="6" t="s">
        <v>591</v>
      </c>
      <c r="N2482" s="6" t="s">
        <v>73</v>
      </c>
      <c r="O2482" s="6" t="s">
        <v>43</v>
      </c>
      <c r="P2482" s="6" t="s">
        <v>84</v>
      </c>
      <c r="Q2482" s="6" t="s">
        <v>51</v>
      </c>
      <c r="R2482" s="6" t="s">
        <v>85</v>
      </c>
      <c r="S2482" s="6" t="s">
        <v>86</v>
      </c>
      <c r="T2482" s="16">
        <v>400</v>
      </c>
      <c r="U2482" s="16">
        <v>2000</v>
      </c>
      <c r="V2482" s="16">
        <f t="shared" si="173"/>
        <v>800000</v>
      </c>
      <c r="W2482" s="41">
        <f t="shared" si="174"/>
        <v>896000.00000000012</v>
      </c>
      <c r="X2482" s="6"/>
      <c r="Y2482" s="6">
        <v>2016</v>
      </c>
      <c r="Z2482" s="6" t="s">
        <v>9782</v>
      </c>
    </row>
    <row r="2483" spans="1:26" ht="51" x14ac:dyDescent="0.2">
      <c r="A2483" s="6" t="s">
        <v>10291</v>
      </c>
      <c r="B2483" s="5" t="s">
        <v>32</v>
      </c>
      <c r="C2483" s="5" t="s">
        <v>2944</v>
      </c>
      <c r="D2483" s="17" t="s">
        <v>10292</v>
      </c>
      <c r="E2483" s="17" t="s">
        <v>10293</v>
      </c>
      <c r="F2483" s="17" t="s">
        <v>10294</v>
      </c>
      <c r="G2483" s="17" t="s">
        <v>10295</v>
      </c>
      <c r="H2483" s="15" t="s">
        <v>10294</v>
      </c>
      <c r="I2483" s="6" t="s">
        <v>47</v>
      </c>
      <c r="J2483" s="6">
        <v>0</v>
      </c>
      <c r="K2483" s="6">
        <v>430000000</v>
      </c>
      <c r="L2483" s="5" t="s">
        <v>40</v>
      </c>
      <c r="M2483" s="6" t="s">
        <v>591</v>
      </c>
      <c r="N2483" s="6" t="s">
        <v>73</v>
      </c>
      <c r="O2483" s="6" t="s">
        <v>43</v>
      </c>
      <c r="P2483" s="6" t="s">
        <v>84</v>
      </c>
      <c r="Q2483" s="6" t="s">
        <v>51</v>
      </c>
      <c r="R2483" s="6" t="s">
        <v>85</v>
      </c>
      <c r="S2483" s="6" t="s">
        <v>86</v>
      </c>
      <c r="T2483" s="16">
        <v>150</v>
      </c>
      <c r="U2483" s="16">
        <v>1000</v>
      </c>
      <c r="V2483" s="16">
        <f t="shared" si="173"/>
        <v>150000</v>
      </c>
      <c r="W2483" s="41">
        <f t="shared" si="174"/>
        <v>168000.00000000003</v>
      </c>
      <c r="X2483" s="6"/>
      <c r="Y2483" s="6">
        <v>2016</v>
      </c>
      <c r="Z2483" s="6" t="s">
        <v>9782</v>
      </c>
    </row>
    <row r="2484" spans="1:26" ht="51" x14ac:dyDescent="0.2">
      <c r="A2484" s="6" t="s">
        <v>10296</v>
      </c>
      <c r="B2484" s="5" t="s">
        <v>32</v>
      </c>
      <c r="C2484" s="5" t="s">
        <v>2944</v>
      </c>
      <c r="D2484" s="17" t="s">
        <v>10292</v>
      </c>
      <c r="E2484" s="17" t="s">
        <v>10293</v>
      </c>
      <c r="F2484" s="17" t="s">
        <v>10297</v>
      </c>
      <c r="G2484" s="17" t="s">
        <v>10298</v>
      </c>
      <c r="H2484" s="15" t="s">
        <v>10297</v>
      </c>
      <c r="I2484" s="6" t="s">
        <v>47</v>
      </c>
      <c r="J2484" s="6">
        <v>0</v>
      </c>
      <c r="K2484" s="6">
        <v>430000000</v>
      </c>
      <c r="L2484" s="5" t="s">
        <v>40</v>
      </c>
      <c r="M2484" s="6" t="s">
        <v>591</v>
      </c>
      <c r="N2484" s="6" t="s">
        <v>73</v>
      </c>
      <c r="O2484" s="6" t="s">
        <v>43</v>
      </c>
      <c r="P2484" s="6" t="s">
        <v>84</v>
      </c>
      <c r="Q2484" s="6" t="s">
        <v>51</v>
      </c>
      <c r="R2484" s="6" t="s">
        <v>85</v>
      </c>
      <c r="S2484" s="6" t="s">
        <v>86</v>
      </c>
      <c r="T2484" s="16">
        <v>200</v>
      </c>
      <c r="U2484" s="16">
        <v>1000</v>
      </c>
      <c r="V2484" s="16">
        <f t="shared" si="173"/>
        <v>200000</v>
      </c>
      <c r="W2484" s="41">
        <f t="shared" si="174"/>
        <v>224000.00000000003</v>
      </c>
      <c r="X2484" s="6"/>
      <c r="Y2484" s="6">
        <v>2016</v>
      </c>
      <c r="Z2484" s="6" t="s">
        <v>9782</v>
      </c>
    </row>
    <row r="2485" spans="1:26" ht="267.75" x14ac:dyDescent="0.2">
      <c r="A2485" s="6" t="s">
        <v>10299</v>
      </c>
      <c r="B2485" s="5" t="s">
        <v>32</v>
      </c>
      <c r="C2485" s="5" t="s">
        <v>2104</v>
      </c>
      <c r="D2485" s="17" t="s">
        <v>2105</v>
      </c>
      <c r="E2485" s="17" t="s">
        <v>10300</v>
      </c>
      <c r="F2485" s="17" t="s">
        <v>2107</v>
      </c>
      <c r="G2485" s="17" t="s">
        <v>10301</v>
      </c>
      <c r="H2485" s="15" t="s">
        <v>10302</v>
      </c>
      <c r="I2485" s="6" t="s">
        <v>47</v>
      </c>
      <c r="J2485" s="6">
        <v>0</v>
      </c>
      <c r="K2485" s="6">
        <v>430000000</v>
      </c>
      <c r="L2485" s="5" t="s">
        <v>40</v>
      </c>
      <c r="M2485" s="6" t="s">
        <v>591</v>
      </c>
      <c r="N2485" s="6" t="s">
        <v>73</v>
      </c>
      <c r="O2485" s="6" t="s">
        <v>43</v>
      </c>
      <c r="P2485" s="6" t="s">
        <v>84</v>
      </c>
      <c r="Q2485" s="6" t="s">
        <v>51</v>
      </c>
      <c r="R2485" s="6" t="s">
        <v>75</v>
      </c>
      <c r="S2485" s="6" t="s">
        <v>76</v>
      </c>
      <c r="T2485" s="16">
        <v>1</v>
      </c>
      <c r="U2485" s="16">
        <v>1956618</v>
      </c>
      <c r="V2485" s="16">
        <f t="shared" si="173"/>
        <v>1956618</v>
      </c>
      <c r="W2485" s="41">
        <f t="shared" si="174"/>
        <v>2191412.16</v>
      </c>
      <c r="X2485" s="6"/>
      <c r="Y2485" s="6">
        <v>2016</v>
      </c>
      <c r="Z2485" s="6" t="s">
        <v>9782</v>
      </c>
    </row>
    <row r="2486" spans="1:26" ht="51" x14ac:dyDescent="0.2">
      <c r="A2486" s="6" t="s">
        <v>10303</v>
      </c>
      <c r="B2486" s="5" t="s">
        <v>32</v>
      </c>
      <c r="C2486" s="5" t="s">
        <v>2944</v>
      </c>
      <c r="D2486" s="17" t="s">
        <v>10304</v>
      </c>
      <c r="E2486" s="17" t="s">
        <v>10305</v>
      </c>
      <c r="F2486" s="17" t="s">
        <v>10306</v>
      </c>
      <c r="G2486" s="17" t="s">
        <v>10306</v>
      </c>
      <c r="H2486" s="15" t="s">
        <v>10307</v>
      </c>
      <c r="I2486" s="6" t="s">
        <v>47</v>
      </c>
      <c r="J2486" s="6">
        <v>0</v>
      </c>
      <c r="K2486" s="6">
        <v>430000000</v>
      </c>
      <c r="L2486" s="5" t="s">
        <v>40</v>
      </c>
      <c r="M2486" s="6" t="s">
        <v>591</v>
      </c>
      <c r="N2486" s="6" t="s">
        <v>73</v>
      </c>
      <c r="O2486" s="6" t="s">
        <v>43</v>
      </c>
      <c r="P2486" s="6" t="s">
        <v>84</v>
      </c>
      <c r="Q2486" s="6" t="s">
        <v>51</v>
      </c>
      <c r="R2486" s="6" t="s">
        <v>96</v>
      </c>
      <c r="S2486" s="6" t="s">
        <v>97</v>
      </c>
      <c r="T2486" s="16">
        <v>1</v>
      </c>
      <c r="U2486" s="16">
        <v>155000</v>
      </c>
      <c r="V2486" s="16">
        <f t="shared" si="173"/>
        <v>155000</v>
      </c>
      <c r="W2486" s="41">
        <f t="shared" si="174"/>
        <v>173600.00000000003</v>
      </c>
      <c r="X2486" s="6"/>
      <c r="Y2486" s="6">
        <v>2016</v>
      </c>
      <c r="Z2486" s="6" t="s">
        <v>9782</v>
      </c>
    </row>
    <row r="2487" spans="1:26" ht="51" x14ac:dyDescent="0.2">
      <c r="A2487" s="6" t="s">
        <v>10308</v>
      </c>
      <c r="B2487" s="5" t="s">
        <v>32</v>
      </c>
      <c r="C2487" s="5" t="s">
        <v>2944</v>
      </c>
      <c r="D2487" s="17" t="s">
        <v>2304</v>
      </c>
      <c r="E2487" s="17" t="s">
        <v>10309</v>
      </c>
      <c r="F2487" s="17" t="s">
        <v>10310</v>
      </c>
      <c r="G2487" s="17" t="s">
        <v>10310</v>
      </c>
      <c r="H2487" s="15" t="s">
        <v>10311</v>
      </c>
      <c r="I2487" s="6" t="s">
        <v>47</v>
      </c>
      <c r="J2487" s="6">
        <v>0</v>
      </c>
      <c r="K2487" s="6">
        <v>430000000</v>
      </c>
      <c r="L2487" s="5" t="s">
        <v>40</v>
      </c>
      <c r="M2487" s="6" t="s">
        <v>591</v>
      </c>
      <c r="N2487" s="6" t="s">
        <v>73</v>
      </c>
      <c r="O2487" s="6" t="s">
        <v>43</v>
      </c>
      <c r="P2487" s="6" t="s">
        <v>84</v>
      </c>
      <c r="Q2487" s="6" t="s">
        <v>51</v>
      </c>
      <c r="R2487" s="6" t="s">
        <v>96</v>
      </c>
      <c r="S2487" s="6" t="s">
        <v>97</v>
      </c>
      <c r="T2487" s="16">
        <v>1</v>
      </c>
      <c r="U2487" s="16">
        <v>3275000</v>
      </c>
      <c r="V2487" s="16">
        <f t="shared" si="173"/>
        <v>3275000</v>
      </c>
      <c r="W2487" s="41">
        <f t="shared" si="174"/>
        <v>3668000.0000000005</v>
      </c>
      <c r="X2487" s="6"/>
      <c r="Y2487" s="6">
        <v>2016</v>
      </c>
      <c r="Z2487" s="6" t="s">
        <v>9782</v>
      </c>
    </row>
    <row r="2488" spans="1:26" ht="344.25" x14ac:dyDescent="0.2">
      <c r="A2488" s="6" t="s">
        <v>10312</v>
      </c>
      <c r="B2488" s="5" t="s">
        <v>32</v>
      </c>
      <c r="C2488" s="5" t="s">
        <v>2104</v>
      </c>
      <c r="D2488" s="17" t="s">
        <v>2105</v>
      </c>
      <c r="E2488" s="17" t="s">
        <v>10313</v>
      </c>
      <c r="F2488" s="17" t="s">
        <v>2107</v>
      </c>
      <c r="G2488" s="17" t="s">
        <v>10314</v>
      </c>
      <c r="H2488" s="15" t="s">
        <v>10315</v>
      </c>
      <c r="I2488" s="6" t="s">
        <v>47</v>
      </c>
      <c r="J2488" s="6">
        <v>0</v>
      </c>
      <c r="K2488" s="6">
        <v>430000000</v>
      </c>
      <c r="L2488" s="5" t="s">
        <v>40</v>
      </c>
      <c r="M2488" s="6" t="s">
        <v>591</v>
      </c>
      <c r="N2488" s="6" t="s">
        <v>73</v>
      </c>
      <c r="O2488" s="6" t="s">
        <v>43</v>
      </c>
      <c r="P2488" s="6" t="s">
        <v>84</v>
      </c>
      <c r="Q2488" s="6" t="s">
        <v>51</v>
      </c>
      <c r="R2488" s="6" t="s">
        <v>75</v>
      </c>
      <c r="S2488" s="6" t="s">
        <v>76</v>
      </c>
      <c r="T2488" s="16">
        <v>1</v>
      </c>
      <c r="U2488" s="16">
        <v>7596504</v>
      </c>
      <c r="V2488" s="16">
        <f t="shared" si="173"/>
        <v>7596504</v>
      </c>
      <c r="W2488" s="41">
        <f t="shared" si="174"/>
        <v>8508084.4800000004</v>
      </c>
      <c r="X2488" s="6"/>
      <c r="Y2488" s="6">
        <v>2016</v>
      </c>
      <c r="Z2488" s="6" t="s">
        <v>9782</v>
      </c>
    </row>
    <row r="2489" spans="1:26" ht="51" x14ac:dyDescent="0.2">
      <c r="A2489" s="6" t="s">
        <v>10316</v>
      </c>
      <c r="B2489" s="5" t="s">
        <v>32</v>
      </c>
      <c r="C2489" s="5" t="s">
        <v>2944</v>
      </c>
      <c r="D2489" s="17" t="s">
        <v>10317</v>
      </c>
      <c r="E2489" s="17" t="s">
        <v>10318</v>
      </c>
      <c r="F2489" s="9" t="str">
        <f>D2489</f>
        <v>Ремонтный комплект на поршневые  компрессора Ариель JGС/4JGE/4</v>
      </c>
      <c r="G2489" s="9" t="str">
        <f>E2489</f>
        <v>Repair kit go compressor Ariel JGС/4JGE/4</v>
      </c>
      <c r="H2489" s="15" t="s">
        <v>10317</v>
      </c>
      <c r="I2489" s="6" t="s">
        <v>47</v>
      </c>
      <c r="J2489" s="6">
        <v>0</v>
      </c>
      <c r="K2489" s="6">
        <v>430000000</v>
      </c>
      <c r="L2489" s="5" t="s">
        <v>40</v>
      </c>
      <c r="M2489" s="6" t="s">
        <v>591</v>
      </c>
      <c r="N2489" s="6" t="s">
        <v>73</v>
      </c>
      <c r="O2489" s="6" t="s">
        <v>43</v>
      </c>
      <c r="P2489" s="6" t="s">
        <v>84</v>
      </c>
      <c r="Q2489" s="6" t="s">
        <v>51</v>
      </c>
      <c r="R2489" s="6" t="s">
        <v>75</v>
      </c>
      <c r="S2489" s="6" t="s">
        <v>76</v>
      </c>
      <c r="T2489" s="16">
        <v>1</v>
      </c>
      <c r="U2489" s="16">
        <v>44399479.399999999</v>
      </c>
      <c r="V2489" s="16">
        <f t="shared" si="173"/>
        <v>44399479.399999999</v>
      </c>
      <c r="W2489" s="41">
        <f t="shared" si="174"/>
        <v>49727416.928000003</v>
      </c>
      <c r="X2489" s="6"/>
      <c r="Y2489" s="6">
        <v>2016</v>
      </c>
      <c r="Z2489" s="6" t="s">
        <v>9782</v>
      </c>
    </row>
    <row r="2490" spans="1:26" ht="51" x14ac:dyDescent="0.2">
      <c r="A2490" s="6" t="s">
        <v>10319</v>
      </c>
      <c r="B2490" s="5" t="s">
        <v>32</v>
      </c>
      <c r="C2490" s="5" t="s">
        <v>2380</v>
      </c>
      <c r="D2490" s="17" t="s">
        <v>2105</v>
      </c>
      <c r="E2490" s="17" t="s">
        <v>10320</v>
      </c>
      <c r="F2490" s="17" t="s">
        <v>2382</v>
      </c>
      <c r="G2490" s="17" t="str">
        <f>E2490</f>
        <v>Repair kit go compressor Ariel JGС/4JGT/2</v>
      </c>
      <c r="H2490" s="15" t="s">
        <v>10321</v>
      </c>
      <c r="I2490" s="6" t="s">
        <v>47</v>
      </c>
      <c r="J2490" s="6">
        <v>0</v>
      </c>
      <c r="K2490" s="6">
        <v>430000000</v>
      </c>
      <c r="L2490" s="5" t="s">
        <v>40</v>
      </c>
      <c r="M2490" s="6" t="s">
        <v>591</v>
      </c>
      <c r="N2490" s="6" t="s">
        <v>73</v>
      </c>
      <c r="O2490" s="6" t="s">
        <v>43</v>
      </c>
      <c r="P2490" s="6" t="s">
        <v>84</v>
      </c>
      <c r="Q2490" s="6" t="s">
        <v>51</v>
      </c>
      <c r="R2490" s="6" t="s">
        <v>75</v>
      </c>
      <c r="S2490" s="6" t="s">
        <v>76</v>
      </c>
      <c r="T2490" s="16">
        <v>1</v>
      </c>
      <c r="U2490" s="16">
        <v>34964846</v>
      </c>
      <c r="V2490" s="16">
        <f t="shared" si="173"/>
        <v>34964846</v>
      </c>
      <c r="W2490" s="41">
        <f t="shared" si="174"/>
        <v>39160627.520000003</v>
      </c>
      <c r="X2490" s="6"/>
      <c r="Y2490" s="6">
        <v>2016</v>
      </c>
      <c r="Z2490" s="6" t="s">
        <v>9782</v>
      </c>
    </row>
    <row r="2491" spans="1:26" ht="63.75" x14ac:dyDescent="0.2">
      <c r="A2491" s="6" t="s">
        <v>10322</v>
      </c>
      <c r="B2491" s="5" t="s">
        <v>32</v>
      </c>
      <c r="C2491" s="5" t="s">
        <v>10323</v>
      </c>
      <c r="D2491" s="17" t="s">
        <v>799</v>
      </c>
      <c r="E2491" s="17" t="s">
        <v>10324</v>
      </c>
      <c r="F2491" s="17" t="s">
        <v>10325</v>
      </c>
      <c r="G2491" s="17" t="s">
        <v>10326</v>
      </c>
      <c r="H2491" s="15" t="s">
        <v>10327</v>
      </c>
      <c r="I2491" s="6" t="s">
        <v>47</v>
      </c>
      <c r="J2491" s="6">
        <v>0</v>
      </c>
      <c r="K2491" s="6">
        <v>430000000</v>
      </c>
      <c r="L2491" s="5" t="s">
        <v>40</v>
      </c>
      <c r="M2491" s="6" t="s">
        <v>591</v>
      </c>
      <c r="N2491" s="6" t="s">
        <v>73</v>
      </c>
      <c r="O2491" s="6" t="s">
        <v>43</v>
      </c>
      <c r="P2491" s="6" t="s">
        <v>84</v>
      </c>
      <c r="Q2491" s="6" t="s">
        <v>51</v>
      </c>
      <c r="R2491" s="6" t="s">
        <v>96</v>
      </c>
      <c r="S2491" s="6" t="s">
        <v>97</v>
      </c>
      <c r="T2491" s="16">
        <v>1</v>
      </c>
      <c r="U2491" s="16">
        <v>752040</v>
      </c>
      <c r="V2491" s="16">
        <f t="shared" si="173"/>
        <v>752040</v>
      </c>
      <c r="W2491" s="41">
        <f t="shared" si="174"/>
        <v>842284.8</v>
      </c>
      <c r="X2491" s="6"/>
      <c r="Y2491" s="6">
        <v>2016</v>
      </c>
      <c r="Z2491" s="6" t="s">
        <v>9782</v>
      </c>
    </row>
    <row r="2492" spans="1:26" ht="76.5" x14ac:dyDescent="0.2">
      <c r="A2492" s="6" t="s">
        <v>10328</v>
      </c>
      <c r="B2492" s="5" t="s">
        <v>32</v>
      </c>
      <c r="C2492" s="5" t="s">
        <v>2944</v>
      </c>
      <c r="D2492" s="17" t="s">
        <v>10329</v>
      </c>
      <c r="E2492" s="17" t="s">
        <v>10330</v>
      </c>
      <c r="F2492" s="17" t="s">
        <v>10331</v>
      </c>
      <c r="G2492" s="17" t="s">
        <v>10331</v>
      </c>
      <c r="H2492" s="15" t="s">
        <v>10332</v>
      </c>
      <c r="I2492" s="6" t="s">
        <v>47</v>
      </c>
      <c r="J2492" s="6">
        <v>0</v>
      </c>
      <c r="K2492" s="6">
        <v>430000000</v>
      </c>
      <c r="L2492" s="5" t="s">
        <v>40</v>
      </c>
      <c r="M2492" s="6" t="s">
        <v>591</v>
      </c>
      <c r="N2492" s="6" t="s">
        <v>73</v>
      </c>
      <c r="O2492" s="6" t="s">
        <v>43</v>
      </c>
      <c r="P2492" s="6" t="s">
        <v>84</v>
      </c>
      <c r="Q2492" s="6" t="s">
        <v>51</v>
      </c>
      <c r="R2492" s="6" t="s">
        <v>75</v>
      </c>
      <c r="S2492" s="6" t="s">
        <v>76</v>
      </c>
      <c r="T2492" s="16">
        <v>1</v>
      </c>
      <c r="U2492" s="16">
        <v>6615000</v>
      </c>
      <c r="V2492" s="16">
        <f t="shared" si="173"/>
        <v>6615000</v>
      </c>
      <c r="W2492" s="41">
        <f t="shared" si="174"/>
        <v>7408800.0000000009</v>
      </c>
      <c r="X2492" s="6"/>
      <c r="Y2492" s="6">
        <v>2016</v>
      </c>
      <c r="Z2492" s="6" t="s">
        <v>9782</v>
      </c>
    </row>
    <row r="2493" spans="1:26" ht="76.5" x14ac:dyDescent="0.2">
      <c r="A2493" s="6" t="s">
        <v>10333</v>
      </c>
      <c r="B2493" s="5" t="s">
        <v>32</v>
      </c>
      <c r="C2493" s="5" t="s">
        <v>2944</v>
      </c>
      <c r="D2493" s="17" t="s">
        <v>10334</v>
      </c>
      <c r="E2493" s="17" t="s">
        <v>10335</v>
      </c>
      <c r="F2493" s="17" t="s">
        <v>10336</v>
      </c>
      <c r="G2493" s="17" t="s">
        <v>10336</v>
      </c>
      <c r="H2493" s="15" t="s">
        <v>10337</v>
      </c>
      <c r="I2493" s="6" t="s">
        <v>47</v>
      </c>
      <c r="J2493" s="6">
        <v>0</v>
      </c>
      <c r="K2493" s="6">
        <v>430000000</v>
      </c>
      <c r="L2493" s="5" t="s">
        <v>40</v>
      </c>
      <c r="M2493" s="6" t="s">
        <v>591</v>
      </c>
      <c r="N2493" s="6" t="s">
        <v>73</v>
      </c>
      <c r="O2493" s="6" t="s">
        <v>43</v>
      </c>
      <c r="P2493" s="6" t="s">
        <v>84</v>
      </c>
      <c r="Q2493" s="6" t="s">
        <v>51</v>
      </c>
      <c r="R2493" s="6" t="s">
        <v>75</v>
      </c>
      <c r="S2493" s="6" t="s">
        <v>76</v>
      </c>
      <c r="T2493" s="16">
        <v>1</v>
      </c>
      <c r="U2493" s="16">
        <v>11169000</v>
      </c>
      <c r="V2493" s="16">
        <f t="shared" si="173"/>
        <v>11169000</v>
      </c>
      <c r="W2493" s="41">
        <f t="shared" si="174"/>
        <v>12509280.000000002</v>
      </c>
      <c r="X2493" s="6"/>
      <c r="Y2493" s="6">
        <v>2016</v>
      </c>
      <c r="Z2493" s="6" t="s">
        <v>9782</v>
      </c>
    </row>
    <row r="2494" spans="1:26" ht="51" x14ac:dyDescent="0.2">
      <c r="A2494" s="6" t="s">
        <v>10338</v>
      </c>
      <c r="B2494" s="5" t="s">
        <v>32</v>
      </c>
      <c r="C2494" s="5" t="s">
        <v>6470</v>
      </c>
      <c r="D2494" s="17" t="s">
        <v>6471</v>
      </c>
      <c r="E2494" s="17" t="s">
        <v>10339</v>
      </c>
      <c r="F2494" s="17" t="s">
        <v>6473</v>
      </c>
      <c r="G2494" s="17" t="s">
        <v>10340</v>
      </c>
      <c r="H2494" s="15" t="s">
        <v>10341</v>
      </c>
      <c r="I2494" s="6" t="s">
        <v>39</v>
      </c>
      <c r="J2494" s="6">
        <v>0</v>
      </c>
      <c r="K2494" s="6">
        <v>430000000</v>
      </c>
      <c r="L2494" s="5" t="s">
        <v>40</v>
      </c>
      <c r="M2494" s="6" t="s">
        <v>591</v>
      </c>
      <c r="N2494" s="6" t="s">
        <v>73</v>
      </c>
      <c r="O2494" s="6" t="s">
        <v>43</v>
      </c>
      <c r="P2494" s="6" t="s">
        <v>84</v>
      </c>
      <c r="Q2494" s="6" t="s">
        <v>51</v>
      </c>
      <c r="R2494" s="6" t="s">
        <v>96</v>
      </c>
      <c r="S2494" s="6" t="s">
        <v>97</v>
      </c>
      <c r="T2494" s="16">
        <v>1</v>
      </c>
      <c r="U2494" s="16">
        <v>50000</v>
      </c>
      <c r="V2494" s="16">
        <f t="shared" si="173"/>
        <v>50000</v>
      </c>
      <c r="W2494" s="41">
        <f t="shared" si="174"/>
        <v>56000.000000000007</v>
      </c>
      <c r="X2494" s="6"/>
      <c r="Y2494" s="6">
        <v>2016</v>
      </c>
      <c r="Z2494" s="6" t="s">
        <v>9782</v>
      </c>
    </row>
    <row r="2495" spans="1:26" ht="51" x14ac:dyDescent="0.2">
      <c r="A2495" s="6" t="s">
        <v>10342</v>
      </c>
      <c r="B2495" s="5" t="s">
        <v>32</v>
      </c>
      <c r="C2495" s="5" t="s">
        <v>10343</v>
      </c>
      <c r="D2495" s="17" t="s">
        <v>10344</v>
      </c>
      <c r="E2495" s="17" t="s">
        <v>10345</v>
      </c>
      <c r="F2495" s="17" t="s">
        <v>10346</v>
      </c>
      <c r="G2495" s="17" t="s">
        <v>10347</v>
      </c>
      <c r="H2495" s="15" t="s">
        <v>10348</v>
      </c>
      <c r="I2495" s="6" t="s">
        <v>47</v>
      </c>
      <c r="J2495" s="6">
        <v>0</v>
      </c>
      <c r="K2495" s="6">
        <v>430000000</v>
      </c>
      <c r="L2495" s="5" t="s">
        <v>40</v>
      </c>
      <c r="M2495" s="6" t="s">
        <v>591</v>
      </c>
      <c r="N2495" s="6" t="s">
        <v>73</v>
      </c>
      <c r="O2495" s="6" t="s">
        <v>43</v>
      </c>
      <c r="P2495" s="6" t="s">
        <v>84</v>
      </c>
      <c r="Q2495" s="6" t="s">
        <v>51</v>
      </c>
      <c r="R2495" s="6" t="s">
        <v>96</v>
      </c>
      <c r="S2495" s="6" t="s">
        <v>97</v>
      </c>
      <c r="T2495" s="16">
        <v>5</v>
      </c>
      <c r="U2495" s="16">
        <v>97500</v>
      </c>
      <c r="V2495" s="16">
        <f t="shared" si="173"/>
        <v>487500</v>
      </c>
      <c r="W2495" s="41">
        <f t="shared" si="174"/>
        <v>546000</v>
      </c>
      <c r="X2495" s="6"/>
      <c r="Y2495" s="6">
        <v>2016</v>
      </c>
      <c r="Z2495" s="6" t="s">
        <v>9782</v>
      </c>
    </row>
    <row r="2496" spans="1:26" ht="51" x14ac:dyDescent="0.2">
      <c r="A2496" s="6" t="s">
        <v>10349</v>
      </c>
      <c r="B2496" s="5" t="s">
        <v>32</v>
      </c>
      <c r="C2496" s="5" t="s">
        <v>10350</v>
      </c>
      <c r="D2496" s="17" t="s">
        <v>2815</v>
      </c>
      <c r="E2496" s="17" t="s">
        <v>10351</v>
      </c>
      <c r="F2496" s="17" t="s">
        <v>10352</v>
      </c>
      <c r="G2496" s="17" t="s">
        <v>10353</v>
      </c>
      <c r="H2496" s="15" t="s">
        <v>10354</v>
      </c>
      <c r="I2496" s="6" t="s">
        <v>47</v>
      </c>
      <c r="J2496" s="6">
        <v>0</v>
      </c>
      <c r="K2496" s="6">
        <v>430000000</v>
      </c>
      <c r="L2496" s="5" t="s">
        <v>40</v>
      </c>
      <c r="M2496" s="6" t="s">
        <v>591</v>
      </c>
      <c r="N2496" s="6" t="s">
        <v>73</v>
      </c>
      <c r="O2496" s="6" t="s">
        <v>43</v>
      </c>
      <c r="P2496" s="6" t="s">
        <v>84</v>
      </c>
      <c r="Q2496" s="6" t="s">
        <v>51</v>
      </c>
      <c r="R2496" s="6" t="s">
        <v>96</v>
      </c>
      <c r="S2496" s="6" t="s">
        <v>97</v>
      </c>
      <c r="T2496" s="16">
        <v>100</v>
      </c>
      <c r="U2496" s="16">
        <v>6000</v>
      </c>
      <c r="V2496" s="16">
        <f t="shared" si="173"/>
        <v>600000</v>
      </c>
      <c r="W2496" s="41">
        <f t="shared" si="174"/>
        <v>672000.00000000012</v>
      </c>
      <c r="X2496" s="6"/>
      <c r="Y2496" s="6">
        <v>2016</v>
      </c>
      <c r="Z2496" s="6" t="s">
        <v>9782</v>
      </c>
    </row>
    <row r="2497" spans="1:26" ht="51" x14ac:dyDescent="0.2">
      <c r="A2497" s="6" t="s">
        <v>10355</v>
      </c>
      <c r="B2497" s="5" t="s">
        <v>32</v>
      </c>
      <c r="C2497" s="5" t="s">
        <v>10356</v>
      </c>
      <c r="D2497" s="17" t="s">
        <v>2815</v>
      </c>
      <c r="E2497" s="17" t="s">
        <v>10351</v>
      </c>
      <c r="F2497" s="17" t="s">
        <v>10357</v>
      </c>
      <c r="G2497" s="17" t="s">
        <v>10358</v>
      </c>
      <c r="H2497" s="15" t="s">
        <v>10359</v>
      </c>
      <c r="I2497" s="6" t="s">
        <v>47</v>
      </c>
      <c r="J2497" s="6">
        <v>0</v>
      </c>
      <c r="K2497" s="6">
        <v>430000000</v>
      </c>
      <c r="L2497" s="5" t="s">
        <v>40</v>
      </c>
      <c r="M2497" s="6" t="s">
        <v>591</v>
      </c>
      <c r="N2497" s="6" t="s">
        <v>73</v>
      </c>
      <c r="O2497" s="6" t="s">
        <v>43</v>
      </c>
      <c r="P2497" s="6" t="s">
        <v>84</v>
      </c>
      <c r="Q2497" s="6" t="s">
        <v>51</v>
      </c>
      <c r="R2497" s="6" t="s">
        <v>96</v>
      </c>
      <c r="S2497" s="6" t="s">
        <v>97</v>
      </c>
      <c r="T2497" s="16">
        <v>200</v>
      </c>
      <c r="U2497" s="16">
        <v>7000</v>
      </c>
      <c r="V2497" s="16">
        <f t="shared" ref="V2497:V2560" si="177">U2497*T2497</f>
        <v>1400000</v>
      </c>
      <c r="W2497" s="41">
        <f t="shared" ref="W2497:W2560" si="178">V2497*1.12</f>
        <v>1568000.0000000002</v>
      </c>
      <c r="X2497" s="6"/>
      <c r="Y2497" s="6">
        <v>2016</v>
      </c>
      <c r="Z2497" s="6" t="s">
        <v>9782</v>
      </c>
    </row>
    <row r="2498" spans="1:26" ht="51" x14ac:dyDescent="0.2">
      <c r="A2498" s="6" t="s">
        <v>10360</v>
      </c>
      <c r="B2498" s="5" t="s">
        <v>32</v>
      </c>
      <c r="C2498" s="5" t="s">
        <v>10361</v>
      </c>
      <c r="D2498" s="17" t="s">
        <v>6733</v>
      </c>
      <c r="E2498" s="17" t="s">
        <v>10362</v>
      </c>
      <c r="F2498" s="17" t="s">
        <v>10363</v>
      </c>
      <c r="G2498" s="17" t="s">
        <v>10364</v>
      </c>
      <c r="H2498" s="15" t="s">
        <v>10365</v>
      </c>
      <c r="I2498" s="6" t="s">
        <v>47</v>
      </c>
      <c r="J2498" s="6">
        <v>0</v>
      </c>
      <c r="K2498" s="6">
        <v>430000000</v>
      </c>
      <c r="L2498" s="5" t="s">
        <v>40</v>
      </c>
      <c r="M2498" s="6" t="s">
        <v>591</v>
      </c>
      <c r="N2498" s="6" t="s">
        <v>73</v>
      </c>
      <c r="O2498" s="6" t="s">
        <v>43</v>
      </c>
      <c r="P2498" s="6" t="s">
        <v>84</v>
      </c>
      <c r="Q2498" s="6" t="s">
        <v>51</v>
      </c>
      <c r="R2498" s="6" t="s">
        <v>96</v>
      </c>
      <c r="S2498" s="6" t="s">
        <v>97</v>
      </c>
      <c r="T2498" s="16">
        <v>50</v>
      </c>
      <c r="U2498" s="16">
        <v>2400</v>
      </c>
      <c r="V2498" s="16">
        <f t="shared" si="177"/>
        <v>120000</v>
      </c>
      <c r="W2498" s="41">
        <f t="shared" si="178"/>
        <v>134400</v>
      </c>
      <c r="X2498" s="6"/>
      <c r="Y2498" s="6">
        <v>2016</v>
      </c>
      <c r="Z2498" s="6" t="s">
        <v>9782</v>
      </c>
    </row>
    <row r="2499" spans="1:26" ht="51" x14ac:dyDescent="0.2">
      <c r="A2499" s="6" t="s">
        <v>10366</v>
      </c>
      <c r="B2499" s="5" t="s">
        <v>32</v>
      </c>
      <c r="C2499" s="5" t="s">
        <v>10367</v>
      </c>
      <c r="D2499" s="17" t="s">
        <v>10368</v>
      </c>
      <c r="E2499" s="17" t="s">
        <v>10369</v>
      </c>
      <c r="F2499" s="17" t="s">
        <v>10370</v>
      </c>
      <c r="G2499" s="17" t="s">
        <v>10371</v>
      </c>
      <c r="H2499" s="15" t="s">
        <v>10372</v>
      </c>
      <c r="I2499" s="6" t="s">
        <v>47</v>
      </c>
      <c r="J2499" s="6">
        <v>0</v>
      </c>
      <c r="K2499" s="6">
        <v>430000000</v>
      </c>
      <c r="L2499" s="5" t="s">
        <v>40</v>
      </c>
      <c r="M2499" s="6" t="s">
        <v>591</v>
      </c>
      <c r="N2499" s="6" t="s">
        <v>73</v>
      </c>
      <c r="O2499" s="6" t="s">
        <v>43</v>
      </c>
      <c r="P2499" s="6" t="s">
        <v>84</v>
      </c>
      <c r="Q2499" s="6" t="s">
        <v>51</v>
      </c>
      <c r="R2499" s="6" t="s">
        <v>96</v>
      </c>
      <c r="S2499" s="6" t="s">
        <v>97</v>
      </c>
      <c r="T2499" s="16">
        <v>100</v>
      </c>
      <c r="U2499" s="16">
        <v>1800</v>
      </c>
      <c r="V2499" s="16">
        <f t="shared" si="177"/>
        <v>180000</v>
      </c>
      <c r="W2499" s="41">
        <f t="shared" si="178"/>
        <v>201600.00000000003</v>
      </c>
      <c r="X2499" s="6"/>
      <c r="Y2499" s="6">
        <v>2016</v>
      </c>
      <c r="Z2499" s="6" t="s">
        <v>9782</v>
      </c>
    </row>
    <row r="2500" spans="1:26" ht="51" x14ac:dyDescent="0.2">
      <c r="A2500" s="6" t="s">
        <v>10373</v>
      </c>
      <c r="B2500" s="5" t="s">
        <v>32</v>
      </c>
      <c r="C2500" s="5" t="s">
        <v>7283</v>
      </c>
      <c r="D2500" s="17" t="s">
        <v>6863</v>
      </c>
      <c r="E2500" s="17" t="s">
        <v>10374</v>
      </c>
      <c r="F2500" s="17" t="s">
        <v>7285</v>
      </c>
      <c r="G2500" s="17" t="s">
        <v>10375</v>
      </c>
      <c r="H2500" s="15" t="s">
        <v>10376</v>
      </c>
      <c r="I2500" s="6" t="s">
        <v>47</v>
      </c>
      <c r="J2500" s="6">
        <v>0</v>
      </c>
      <c r="K2500" s="6">
        <v>430000000</v>
      </c>
      <c r="L2500" s="5" t="s">
        <v>40</v>
      </c>
      <c r="M2500" s="6" t="s">
        <v>591</v>
      </c>
      <c r="N2500" s="6" t="s">
        <v>73</v>
      </c>
      <c r="O2500" s="6" t="s">
        <v>43</v>
      </c>
      <c r="P2500" s="6" t="s">
        <v>84</v>
      </c>
      <c r="Q2500" s="6" t="s">
        <v>51</v>
      </c>
      <c r="R2500" s="6" t="s">
        <v>96</v>
      </c>
      <c r="S2500" s="6" t="s">
        <v>97</v>
      </c>
      <c r="T2500" s="16">
        <v>4</v>
      </c>
      <c r="U2500" s="16">
        <v>1600000</v>
      </c>
      <c r="V2500" s="16">
        <f t="shared" si="177"/>
        <v>6400000</v>
      </c>
      <c r="W2500" s="41">
        <f t="shared" si="178"/>
        <v>7168000.0000000009</v>
      </c>
      <c r="X2500" s="6"/>
      <c r="Y2500" s="6">
        <v>2016</v>
      </c>
      <c r="Z2500" s="6" t="s">
        <v>9782</v>
      </c>
    </row>
    <row r="2501" spans="1:26" ht="51" x14ac:dyDescent="0.2">
      <c r="A2501" s="6" t="s">
        <v>10377</v>
      </c>
      <c r="B2501" s="5" t="s">
        <v>32</v>
      </c>
      <c r="C2501" s="5" t="s">
        <v>10378</v>
      </c>
      <c r="D2501" s="17" t="s">
        <v>9695</v>
      </c>
      <c r="E2501" s="17" t="s">
        <v>10379</v>
      </c>
      <c r="F2501" s="17" t="s">
        <v>7943</v>
      </c>
      <c r="G2501" s="17" t="s">
        <v>10380</v>
      </c>
      <c r="H2501" s="15" t="s">
        <v>10381</v>
      </c>
      <c r="I2501" s="6" t="s">
        <v>47</v>
      </c>
      <c r="J2501" s="6">
        <v>0</v>
      </c>
      <c r="K2501" s="6">
        <v>430000000</v>
      </c>
      <c r="L2501" s="5" t="s">
        <v>40</v>
      </c>
      <c r="M2501" s="6" t="s">
        <v>591</v>
      </c>
      <c r="N2501" s="6" t="s">
        <v>73</v>
      </c>
      <c r="O2501" s="6" t="s">
        <v>43</v>
      </c>
      <c r="P2501" s="6" t="s">
        <v>84</v>
      </c>
      <c r="Q2501" s="6" t="s">
        <v>51</v>
      </c>
      <c r="R2501" s="6" t="s">
        <v>96</v>
      </c>
      <c r="S2501" s="6" t="s">
        <v>97</v>
      </c>
      <c r="T2501" s="16">
        <v>50</v>
      </c>
      <c r="U2501" s="16">
        <v>10000</v>
      </c>
      <c r="V2501" s="16">
        <f t="shared" si="177"/>
        <v>500000</v>
      </c>
      <c r="W2501" s="41">
        <f t="shared" si="178"/>
        <v>560000</v>
      </c>
      <c r="X2501" s="6"/>
      <c r="Y2501" s="6">
        <v>2016</v>
      </c>
      <c r="Z2501" s="6" t="s">
        <v>9782</v>
      </c>
    </row>
    <row r="2502" spans="1:26" ht="51" x14ac:dyDescent="0.2">
      <c r="A2502" s="6" t="s">
        <v>10382</v>
      </c>
      <c r="B2502" s="5" t="s">
        <v>32</v>
      </c>
      <c r="C2502" s="5" t="s">
        <v>10378</v>
      </c>
      <c r="D2502" s="17" t="s">
        <v>9695</v>
      </c>
      <c r="E2502" s="17" t="s">
        <v>10379</v>
      </c>
      <c r="F2502" s="17" t="s">
        <v>7943</v>
      </c>
      <c r="G2502" s="17" t="s">
        <v>10383</v>
      </c>
      <c r="H2502" s="15" t="s">
        <v>10384</v>
      </c>
      <c r="I2502" s="6" t="s">
        <v>47</v>
      </c>
      <c r="J2502" s="6">
        <v>0</v>
      </c>
      <c r="K2502" s="6">
        <v>430000000</v>
      </c>
      <c r="L2502" s="5" t="s">
        <v>40</v>
      </c>
      <c r="M2502" s="6" t="s">
        <v>591</v>
      </c>
      <c r="N2502" s="6" t="s">
        <v>73</v>
      </c>
      <c r="O2502" s="6" t="s">
        <v>43</v>
      </c>
      <c r="P2502" s="6" t="s">
        <v>84</v>
      </c>
      <c r="Q2502" s="6" t="s">
        <v>51</v>
      </c>
      <c r="R2502" s="6" t="s">
        <v>96</v>
      </c>
      <c r="S2502" s="6" t="s">
        <v>97</v>
      </c>
      <c r="T2502" s="16">
        <v>25</v>
      </c>
      <c r="U2502" s="16">
        <v>12000</v>
      </c>
      <c r="V2502" s="16">
        <f t="shared" si="177"/>
        <v>300000</v>
      </c>
      <c r="W2502" s="41">
        <f t="shared" si="178"/>
        <v>336000.00000000006</v>
      </c>
      <c r="X2502" s="6"/>
      <c r="Y2502" s="6">
        <v>2016</v>
      </c>
      <c r="Z2502" s="6" t="s">
        <v>9782</v>
      </c>
    </row>
    <row r="2503" spans="1:26" ht="51" x14ac:dyDescent="0.2">
      <c r="A2503" s="6" t="s">
        <v>10385</v>
      </c>
      <c r="B2503" s="5" t="s">
        <v>32</v>
      </c>
      <c r="C2503" s="5" t="s">
        <v>10386</v>
      </c>
      <c r="D2503" s="17" t="s">
        <v>2337</v>
      </c>
      <c r="E2503" s="17" t="s">
        <v>10387</v>
      </c>
      <c r="F2503" s="17" t="s">
        <v>10388</v>
      </c>
      <c r="G2503" s="17" t="s">
        <v>10389</v>
      </c>
      <c r="H2503" s="15" t="s">
        <v>10390</v>
      </c>
      <c r="I2503" s="6" t="s">
        <v>47</v>
      </c>
      <c r="J2503" s="6">
        <v>0</v>
      </c>
      <c r="K2503" s="6">
        <v>430000000</v>
      </c>
      <c r="L2503" s="5" t="s">
        <v>40</v>
      </c>
      <c r="M2503" s="6" t="s">
        <v>591</v>
      </c>
      <c r="N2503" s="6" t="s">
        <v>73</v>
      </c>
      <c r="O2503" s="6" t="s">
        <v>43</v>
      </c>
      <c r="P2503" s="6" t="s">
        <v>84</v>
      </c>
      <c r="Q2503" s="6" t="s">
        <v>51</v>
      </c>
      <c r="R2503" s="6" t="s">
        <v>96</v>
      </c>
      <c r="S2503" s="6" t="s">
        <v>97</v>
      </c>
      <c r="T2503" s="16">
        <v>6</v>
      </c>
      <c r="U2503" s="16">
        <v>15000</v>
      </c>
      <c r="V2503" s="16">
        <f t="shared" si="177"/>
        <v>90000</v>
      </c>
      <c r="W2503" s="41">
        <f t="shared" si="178"/>
        <v>100800.00000000001</v>
      </c>
      <c r="X2503" s="6"/>
      <c r="Y2503" s="6">
        <v>2016</v>
      </c>
      <c r="Z2503" s="6" t="s">
        <v>9782</v>
      </c>
    </row>
    <row r="2504" spans="1:26" ht="51" x14ac:dyDescent="0.2">
      <c r="A2504" s="6" t="s">
        <v>10391</v>
      </c>
      <c r="B2504" s="5" t="s">
        <v>32</v>
      </c>
      <c r="C2504" s="5" t="s">
        <v>10392</v>
      </c>
      <c r="D2504" s="17" t="s">
        <v>2337</v>
      </c>
      <c r="E2504" s="17" t="s">
        <v>10387</v>
      </c>
      <c r="F2504" s="17" t="s">
        <v>10393</v>
      </c>
      <c r="G2504" s="17" t="s">
        <v>10394</v>
      </c>
      <c r="H2504" s="15" t="s">
        <v>10395</v>
      </c>
      <c r="I2504" s="6" t="s">
        <v>47</v>
      </c>
      <c r="J2504" s="6">
        <v>0</v>
      </c>
      <c r="K2504" s="6">
        <v>430000000</v>
      </c>
      <c r="L2504" s="5" t="s">
        <v>40</v>
      </c>
      <c r="M2504" s="6" t="s">
        <v>591</v>
      </c>
      <c r="N2504" s="6" t="s">
        <v>73</v>
      </c>
      <c r="O2504" s="6" t="s">
        <v>43</v>
      </c>
      <c r="P2504" s="6" t="s">
        <v>84</v>
      </c>
      <c r="Q2504" s="6" t="s">
        <v>51</v>
      </c>
      <c r="R2504" s="6" t="s">
        <v>96</v>
      </c>
      <c r="S2504" s="6" t="s">
        <v>97</v>
      </c>
      <c r="T2504" s="16">
        <v>6</v>
      </c>
      <c r="U2504" s="16">
        <v>13000</v>
      </c>
      <c r="V2504" s="16">
        <f t="shared" si="177"/>
        <v>78000</v>
      </c>
      <c r="W2504" s="41">
        <f t="shared" si="178"/>
        <v>87360.000000000015</v>
      </c>
      <c r="X2504" s="6"/>
      <c r="Y2504" s="6">
        <v>2016</v>
      </c>
      <c r="Z2504" s="6" t="s">
        <v>9782</v>
      </c>
    </row>
    <row r="2505" spans="1:26" ht="51" x14ac:dyDescent="0.2">
      <c r="A2505" s="6" t="s">
        <v>10396</v>
      </c>
      <c r="B2505" s="5" t="s">
        <v>32</v>
      </c>
      <c r="C2505" s="5" t="s">
        <v>10397</v>
      </c>
      <c r="D2505" s="17" t="s">
        <v>2337</v>
      </c>
      <c r="E2505" s="17" t="s">
        <v>10387</v>
      </c>
      <c r="F2505" s="17" t="s">
        <v>10398</v>
      </c>
      <c r="G2505" s="17" t="s">
        <v>10399</v>
      </c>
      <c r="H2505" s="15" t="s">
        <v>10400</v>
      </c>
      <c r="I2505" s="6" t="s">
        <v>47</v>
      </c>
      <c r="J2505" s="6">
        <v>0</v>
      </c>
      <c r="K2505" s="6">
        <v>430000000</v>
      </c>
      <c r="L2505" s="5" t="s">
        <v>40</v>
      </c>
      <c r="M2505" s="6" t="s">
        <v>591</v>
      </c>
      <c r="N2505" s="6" t="s">
        <v>73</v>
      </c>
      <c r="O2505" s="6" t="s">
        <v>43</v>
      </c>
      <c r="P2505" s="6" t="s">
        <v>84</v>
      </c>
      <c r="Q2505" s="6" t="s">
        <v>51</v>
      </c>
      <c r="R2505" s="6" t="s">
        <v>96</v>
      </c>
      <c r="S2505" s="6" t="s">
        <v>97</v>
      </c>
      <c r="T2505" s="16">
        <v>12</v>
      </c>
      <c r="U2505" s="16">
        <v>14000</v>
      </c>
      <c r="V2505" s="16">
        <f t="shared" si="177"/>
        <v>168000</v>
      </c>
      <c r="W2505" s="41">
        <f t="shared" si="178"/>
        <v>188160.00000000003</v>
      </c>
      <c r="X2505" s="6"/>
      <c r="Y2505" s="6">
        <v>2016</v>
      </c>
      <c r="Z2505" s="6" t="s">
        <v>9782</v>
      </c>
    </row>
    <row r="2506" spans="1:26" ht="51" x14ac:dyDescent="0.2">
      <c r="A2506" s="6" t="s">
        <v>10401</v>
      </c>
      <c r="B2506" s="5" t="s">
        <v>32</v>
      </c>
      <c r="C2506" s="5" t="s">
        <v>9776</v>
      </c>
      <c r="D2506" s="17" t="s">
        <v>9777</v>
      </c>
      <c r="E2506" s="17" t="s">
        <v>10402</v>
      </c>
      <c r="F2506" s="17" t="s">
        <v>9779</v>
      </c>
      <c r="G2506" s="17" t="s">
        <v>10403</v>
      </c>
      <c r="H2506" s="15" t="s">
        <v>10404</v>
      </c>
      <c r="I2506" s="6" t="s">
        <v>47</v>
      </c>
      <c r="J2506" s="6">
        <v>0</v>
      </c>
      <c r="K2506" s="6">
        <v>430000000</v>
      </c>
      <c r="L2506" s="5" t="s">
        <v>40</v>
      </c>
      <c r="M2506" s="6" t="s">
        <v>591</v>
      </c>
      <c r="N2506" s="6" t="s">
        <v>73</v>
      </c>
      <c r="O2506" s="6" t="s">
        <v>43</v>
      </c>
      <c r="P2506" s="6" t="s">
        <v>84</v>
      </c>
      <c r="Q2506" s="6" t="s">
        <v>51</v>
      </c>
      <c r="R2506" s="6" t="s">
        <v>96</v>
      </c>
      <c r="S2506" s="6" t="s">
        <v>97</v>
      </c>
      <c r="T2506" s="16">
        <v>2</v>
      </c>
      <c r="U2506" s="16">
        <v>550000</v>
      </c>
      <c r="V2506" s="16">
        <f t="shared" si="177"/>
        <v>1100000</v>
      </c>
      <c r="W2506" s="41">
        <f t="shared" si="178"/>
        <v>1232000.0000000002</v>
      </c>
      <c r="X2506" s="6"/>
      <c r="Y2506" s="6">
        <v>2016</v>
      </c>
      <c r="Z2506" s="6" t="s">
        <v>9782</v>
      </c>
    </row>
    <row r="2507" spans="1:26" ht="51" x14ac:dyDescent="0.2">
      <c r="A2507" s="6" t="s">
        <v>10405</v>
      </c>
      <c r="B2507" s="5" t="s">
        <v>32</v>
      </c>
      <c r="C2507" s="5" t="s">
        <v>6073</v>
      </c>
      <c r="D2507" s="17" t="s">
        <v>6074</v>
      </c>
      <c r="E2507" s="17" t="s">
        <v>10406</v>
      </c>
      <c r="F2507" s="17" t="s">
        <v>3627</v>
      </c>
      <c r="G2507" s="17" t="s">
        <v>10407</v>
      </c>
      <c r="H2507" s="15" t="s">
        <v>10408</v>
      </c>
      <c r="I2507" s="6" t="s">
        <v>47</v>
      </c>
      <c r="J2507" s="6">
        <v>0</v>
      </c>
      <c r="K2507" s="6">
        <v>430000000</v>
      </c>
      <c r="L2507" s="5" t="s">
        <v>40</v>
      </c>
      <c r="M2507" s="6" t="s">
        <v>591</v>
      </c>
      <c r="N2507" s="6" t="s">
        <v>73</v>
      </c>
      <c r="O2507" s="6" t="s">
        <v>43</v>
      </c>
      <c r="P2507" s="6" t="s">
        <v>84</v>
      </c>
      <c r="Q2507" s="6" t="s">
        <v>51</v>
      </c>
      <c r="R2507" s="6" t="s">
        <v>96</v>
      </c>
      <c r="S2507" s="6" t="s">
        <v>97</v>
      </c>
      <c r="T2507" s="16">
        <v>4</v>
      </c>
      <c r="U2507" s="16">
        <v>25000</v>
      </c>
      <c r="V2507" s="16">
        <f t="shared" si="177"/>
        <v>100000</v>
      </c>
      <c r="W2507" s="41">
        <f t="shared" si="178"/>
        <v>112000.00000000001</v>
      </c>
      <c r="X2507" s="6"/>
      <c r="Y2507" s="6">
        <v>2016</v>
      </c>
      <c r="Z2507" s="6" t="s">
        <v>9782</v>
      </c>
    </row>
    <row r="2508" spans="1:26" ht="51" x14ac:dyDescent="0.2">
      <c r="A2508" s="6" t="s">
        <v>10409</v>
      </c>
      <c r="B2508" s="5" t="s">
        <v>32</v>
      </c>
      <c r="C2508" s="5" t="s">
        <v>3422</v>
      </c>
      <c r="D2508" s="17" t="s">
        <v>1527</v>
      </c>
      <c r="E2508" s="17" t="s">
        <v>3423</v>
      </c>
      <c r="F2508" s="17" t="s">
        <v>3424</v>
      </c>
      <c r="G2508" s="17" t="s">
        <v>10410</v>
      </c>
      <c r="H2508" s="15" t="s">
        <v>10411</v>
      </c>
      <c r="I2508" s="6" t="s">
        <v>47</v>
      </c>
      <c r="J2508" s="6">
        <v>0</v>
      </c>
      <c r="K2508" s="6">
        <v>430000000</v>
      </c>
      <c r="L2508" s="5" t="s">
        <v>40</v>
      </c>
      <c r="M2508" s="6" t="s">
        <v>591</v>
      </c>
      <c r="N2508" s="6" t="s">
        <v>73</v>
      </c>
      <c r="O2508" s="6" t="s">
        <v>43</v>
      </c>
      <c r="P2508" s="6" t="s">
        <v>84</v>
      </c>
      <c r="Q2508" s="6" t="s">
        <v>51</v>
      </c>
      <c r="R2508" s="6" t="s">
        <v>96</v>
      </c>
      <c r="S2508" s="6" t="s">
        <v>97</v>
      </c>
      <c r="T2508" s="16">
        <v>10</v>
      </c>
      <c r="U2508" s="16">
        <v>50000</v>
      </c>
      <c r="V2508" s="16">
        <f t="shared" si="177"/>
        <v>500000</v>
      </c>
      <c r="W2508" s="41">
        <f t="shared" si="178"/>
        <v>560000</v>
      </c>
      <c r="X2508" s="6"/>
      <c r="Y2508" s="6">
        <v>2016</v>
      </c>
      <c r="Z2508" s="6" t="s">
        <v>9782</v>
      </c>
    </row>
    <row r="2509" spans="1:26" ht="51" x14ac:dyDescent="0.2">
      <c r="A2509" s="6" t="s">
        <v>10412</v>
      </c>
      <c r="B2509" s="5" t="s">
        <v>32</v>
      </c>
      <c r="C2509" s="5" t="s">
        <v>3504</v>
      </c>
      <c r="D2509" s="17" t="s">
        <v>1527</v>
      </c>
      <c r="E2509" s="17" t="s">
        <v>10413</v>
      </c>
      <c r="F2509" s="17" t="s">
        <v>3505</v>
      </c>
      <c r="G2509" s="17" t="s">
        <v>10414</v>
      </c>
      <c r="H2509" s="15" t="s">
        <v>10415</v>
      </c>
      <c r="I2509" s="6" t="s">
        <v>47</v>
      </c>
      <c r="J2509" s="6">
        <v>0</v>
      </c>
      <c r="K2509" s="6">
        <v>430000000</v>
      </c>
      <c r="L2509" s="5" t="s">
        <v>40</v>
      </c>
      <c r="M2509" s="6" t="s">
        <v>591</v>
      </c>
      <c r="N2509" s="6" t="s">
        <v>73</v>
      </c>
      <c r="O2509" s="6" t="s">
        <v>43</v>
      </c>
      <c r="P2509" s="6" t="s">
        <v>84</v>
      </c>
      <c r="Q2509" s="6" t="s">
        <v>51</v>
      </c>
      <c r="R2509" s="6" t="s">
        <v>96</v>
      </c>
      <c r="S2509" s="6" t="s">
        <v>97</v>
      </c>
      <c r="T2509" s="16">
        <v>10</v>
      </c>
      <c r="U2509" s="16">
        <v>10000</v>
      </c>
      <c r="V2509" s="16">
        <f t="shared" si="177"/>
        <v>100000</v>
      </c>
      <c r="W2509" s="41">
        <f t="shared" si="178"/>
        <v>112000.00000000001</v>
      </c>
      <c r="X2509" s="6"/>
      <c r="Y2509" s="6">
        <v>2016</v>
      </c>
      <c r="Z2509" s="6" t="s">
        <v>9782</v>
      </c>
    </row>
    <row r="2510" spans="1:26" ht="51" x14ac:dyDescent="0.2">
      <c r="A2510" s="6" t="s">
        <v>10416</v>
      </c>
      <c r="B2510" s="5" t="s">
        <v>32</v>
      </c>
      <c r="C2510" s="5" t="s">
        <v>3458</v>
      </c>
      <c r="D2510" s="17" t="s">
        <v>1527</v>
      </c>
      <c r="E2510" s="17" t="s">
        <v>10417</v>
      </c>
      <c r="F2510" s="17" t="s">
        <v>3460</v>
      </c>
      <c r="G2510" s="17" t="s">
        <v>10418</v>
      </c>
      <c r="H2510" s="15" t="s">
        <v>10419</v>
      </c>
      <c r="I2510" s="6" t="s">
        <v>47</v>
      </c>
      <c r="J2510" s="6">
        <v>0</v>
      </c>
      <c r="K2510" s="6">
        <v>430000000</v>
      </c>
      <c r="L2510" s="5" t="s">
        <v>40</v>
      </c>
      <c r="M2510" s="6" t="s">
        <v>591</v>
      </c>
      <c r="N2510" s="6" t="s">
        <v>73</v>
      </c>
      <c r="O2510" s="6" t="s">
        <v>43</v>
      </c>
      <c r="P2510" s="6" t="s">
        <v>84</v>
      </c>
      <c r="Q2510" s="6" t="s">
        <v>51</v>
      </c>
      <c r="R2510" s="6" t="s">
        <v>96</v>
      </c>
      <c r="S2510" s="6" t="s">
        <v>97</v>
      </c>
      <c r="T2510" s="16">
        <v>10</v>
      </c>
      <c r="U2510" s="16">
        <v>17000</v>
      </c>
      <c r="V2510" s="16">
        <f t="shared" si="177"/>
        <v>170000</v>
      </c>
      <c r="W2510" s="41">
        <f t="shared" si="178"/>
        <v>190400.00000000003</v>
      </c>
      <c r="X2510" s="6"/>
      <c r="Y2510" s="6">
        <v>2016</v>
      </c>
      <c r="Z2510" s="6" t="s">
        <v>9782</v>
      </c>
    </row>
    <row r="2511" spans="1:26" ht="102" x14ac:dyDescent="0.2">
      <c r="A2511" s="6" t="s">
        <v>10420</v>
      </c>
      <c r="B2511" s="5" t="s">
        <v>32</v>
      </c>
      <c r="C2511" s="5" t="s">
        <v>10421</v>
      </c>
      <c r="D2511" s="17" t="s">
        <v>7941</v>
      </c>
      <c r="E2511" s="17" t="s">
        <v>10422</v>
      </c>
      <c r="F2511" s="17" t="s">
        <v>10423</v>
      </c>
      <c r="G2511" s="17" t="s">
        <v>10424</v>
      </c>
      <c r="H2511" s="15" t="s">
        <v>10425</v>
      </c>
      <c r="I2511" s="6" t="s">
        <v>47</v>
      </c>
      <c r="J2511" s="6">
        <v>0</v>
      </c>
      <c r="K2511" s="6">
        <v>430000000</v>
      </c>
      <c r="L2511" s="5" t="s">
        <v>40</v>
      </c>
      <c r="M2511" s="6" t="s">
        <v>591</v>
      </c>
      <c r="N2511" s="6" t="s">
        <v>73</v>
      </c>
      <c r="O2511" s="6" t="s">
        <v>43</v>
      </c>
      <c r="P2511" s="6" t="s">
        <v>74</v>
      </c>
      <c r="Q2511" s="6" t="s">
        <v>51</v>
      </c>
      <c r="R2511" s="6" t="s">
        <v>96</v>
      </c>
      <c r="S2511" s="6" t="s">
        <v>97</v>
      </c>
      <c r="T2511" s="16">
        <v>1</v>
      </c>
      <c r="U2511" s="16">
        <v>4489875</v>
      </c>
      <c r="V2511" s="16">
        <f t="shared" si="177"/>
        <v>4489875</v>
      </c>
      <c r="W2511" s="41">
        <f t="shared" si="178"/>
        <v>5028660.0000000009</v>
      </c>
      <c r="X2511" s="6"/>
      <c r="Y2511" s="6">
        <v>2016</v>
      </c>
      <c r="Z2511" s="6" t="s">
        <v>9782</v>
      </c>
    </row>
    <row r="2512" spans="1:26" ht="178.5" x14ac:dyDescent="0.2">
      <c r="A2512" s="6" t="s">
        <v>10426</v>
      </c>
      <c r="B2512" s="5" t="s">
        <v>32</v>
      </c>
      <c r="C2512" s="5" t="s">
        <v>10421</v>
      </c>
      <c r="D2512" s="17" t="s">
        <v>7941</v>
      </c>
      <c r="E2512" s="17" t="s">
        <v>10427</v>
      </c>
      <c r="F2512" s="17" t="s">
        <v>10423</v>
      </c>
      <c r="G2512" s="17" t="s">
        <v>10428</v>
      </c>
      <c r="H2512" s="15" t="s">
        <v>10429</v>
      </c>
      <c r="I2512" s="6" t="s">
        <v>47</v>
      </c>
      <c r="J2512" s="6">
        <v>0</v>
      </c>
      <c r="K2512" s="6">
        <v>430000000</v>
      </c>
      <c r="L2512" s="5" t="s">
        <v>40</v>
      </c>
      <c r="M2512" s="6" t="s">
        <v>591</v>
      </c>
      <c r="N2512" s="6" t="s">
        <v>73</v>
      </c>
      <c r="O2512" s="6" t="s">
        <v>43</v>
      </c>
      <c r="P2512" s="6" t="s">
        <v>74</v>
      </c>
      <c r="Q2512" s="6" t="s">
        <v>51</v>
      </c>
      <c r="R2512" s="6" t="s">
        <v>96</v>
      </c>
      <c r="S2512" s="6" t="s">
        <v>97</v>
      </c>
      <c r="T2512" s="16">
        <v>1</v>
      </c>
      <c r="U2512" s="16">
        <f>(7663.1/1.12)*400</f>
        <v>2736821.4285714282</v>
      </c>
      <c r="V2512" s="16">
        <f t="shared" si="177"/>
        <v>2736821.4285714282</v>
      </c>
      <c r="W2512" s="41">
        <f t="shared" si="178"/>
        <v>3065240</v>
      </c>
      <c r="X2512" s="6"/>
      <c r="Y2512" s="6">
        <v>2016</v>
      </c>
      <c r="Z2512" s="6" t="s">
        <v>9782</v>
      </c>
    </row>
    <row r="2513" spans="1:26" ht="76.5" x14ac:dyDescent="0.2">
      <c r="A2513" s="6" t="s">
        <v>10430</v>
      </c>
      <c r="B2513" s="5" t="s">
        <v>32</v>
      </c>
      <c r="C2513" s="5" t="s">
        <v>2944</v>
      </c>
      <c r="D2513" s="17" t="s">
        <v>10431</v>
      </c>
      <c r="E2513" s="17" t="s">
        <v>10432</v>
      </c>
      <c r="F2513" s="17" t="s">
        <v>10433</v>
      </c>
      <c r="G2513" s="17" t="s">
        <v>10434</v>
      </c>
      <c r="H2513" s="15" t="s">
        <v>10435</v>
      </c>
      <c r="I2513" s="6" t="s">
        <v>60</v>
      </c>
      <c r="J2513" s="6">
        <v>0</v>
      </c>
      <c r="K2513" s="6">
        <v>430000000</v>
      </c>
      <c r="L2513" s="5" t="s">
        <v>40</v>
      </c>
      <c r="M2513" s="6" t="s">
        <v>591</v>
      </c>
      <c r="N2513" s="6" t="s">
        <v>73</v>
      </c>
      <c r="O2513" s="6" t="s">
        <v>43</v>
      </c>
      <c r="P2513" s="6" t="s">
        <v>84</v>
      </c>
      <c r="Q2513" s="6" t="s">
        <v>51</v>
      </c>
      <c r="R2513" s="6" t="s">
        <v>96</v>
      </c>
      <c r="S2513" s="6" t="s">
        <v>97</v>
      </c>
      <c r="T2513" s="16">
        <v>1</v>
      </c>
      <c r="U2513" s="16">
        <f>(831/1.12)*400</f>
        <v>296785.71428571426</v>
      </c>
      <c r="V2513" s="16">
        <f t="shared" si="177"/>
        <v>296785.71428571426</v>
      </c>
      <c r="W2513" s="41">
        <f t="shared" si="178"/>
        <v>332400</v>
      </c>
      <c r="X2513" s="6"/>
      <c r="Y2513" s="6">
        <v>2016</v>
      </c>
      <c r="Z2513" s="6" t="s">
        <v>9782</v>
      </c>
    </row>
    <row r="2514" spans="1:26" ht="51" x14ac:dyDescent="0.2">
      <c r="A2514" s="6" t="s">
        <v>10436</v>
      </c>
      <c r="B2514" s="5" t="s">
        <v>32</v>
      </c>
      <c r="C2514" s="5" t="s">
        <v>2944</v>
      </c>
      <c r="D2514" s="17" t="s">
        <v>10437</v>
      </c>
      <c r="E2514" s="17" t="s">
        <v>10438</v>
      </c>
      <c r="F2514" s="17" t="s">
        <v>10439</v>
      </c>
      <c r="G2514" s="17" t="s">
        <v>10440</v>
      </c>
      <c r="H2514" s="15" t="s">
        <v>10441</v>
      </c>
      <c r="I2514" s="6" t="s">
        <v>60</v>
      </c>
      <c r="J2514" s="6">
        <v>0</v>
      </c>
      <c r="K2514" s="6">
        <v>430000000</v>
      </c>
      <c r="L2514" s="5" t="s">
        <v>40</v>
      </c>
      <c r="M2514" s="6" t="s">
        <v>591</v>
      </c>
      <c r="N2514" s="6" t="s">
        <v>73</v>
      </c>
      <c r="O2514" s="6" t="s">
        <v>43</v>
      </c>
      <c r="P2514" s="6" t="s">
        <v>84</v>
      </c>
      <c r="Q2514" s="6" t="s">
        <v>51</v>
      </c>
      <c r="R2514" s="6" t="s">
        <v>96</v>
      </c>
      <c r="S2514" s="6" t="s">
        <v>97</v>
      </c>
      <c r="T2514" s="16">
        <v>1</v>
      </c>
      <c r="U2514" s="16">
        <f>(611.1/1.12)*400</f>
        <v>218250</v>
      </c>
      <c r="V2514" s="16">
        <f t="shared" si="177"/>
        <v>218250</v>
      </c>
      <c r="W2514" s="41">
        <f t="shared" si="178"/>
        <v>244440.00000000003</v>
      </c>
      <c r="X2514" s="6"/>
      <c r="Y2514" s="6">
        <v>2016</v>
      </c>
      <c r="Z2514" s="6" t="s">
        <v>9782</v>
      </c>
    </row>
    <row r="2515" spans="1:26" ht="51" x14ac:dyDescent="0.2">
      <c r="A2515" s="6" t="s">
        <v>10442</v>
      </c>
      <c r="B2515" s="5" t="s">
        <v>32</v>
      </c>
      <c r="C2515" s="5" t="s">
        <v>10443</v>
      </c>
      <c r="D2515" s="17" t="s">
        <v>9042</v>
      </c>
      <c r="E2515" s="17" t="s">
        <v>10444</v>
      </c>
      <c r="F2515" s="17" t="s">
        <v>10445</v>
      </c>
      <c r="G2515" s="17" t="s">
        <v>10446</v>
      </c>
      <c r="H2515" s="15" t="s">
        <v>10447</v>
      </c>
      <c r="I2515" s="6" t="s">
        <v>60</v>
      </c>
      <c r="J2515" s="6">
        <v>0</v>
      </c>
      <c r="K2515" s="6">
        <v>430000000</v>
      </c>
      <c r="L2515" s="5" t="s">
        <v>40</v>
      </c>
      <c r="M2515" s="6" t="s">
        <v>591</v>
      </c>
      <c r="N2515" s="6" t="s">
        <v>73</v>
      </c>
      <c r="O2515" s="6" t="s">
        <v>43</v>
      </c>
      <c r="P2515" s="6" t="s">
        <v>84</v>
      </c>
      <c r="Q2515" s="6" t="s">
        <v>51</v>
      </c>
      <c r="R2515" s="6" t="s">
        <v>96</v>
      </c>
      <c r="S2515" s="6" t="s">
        <v>97</v>
      </c>
      <c r="T2515" s="16">
        <v>2</v>
      </c>
      <c r="U2515" s="16">
        <v>208000</v>
      </c>
      <c r="V2515" s="16">
        <f t="shared" si="177"/>
        <v>416000</v>
      </c>
      <c r="W2515" s="41">
        <f t="shared" si="178"/>
        <v>465920.00000000006</v>
      </c>
      <c r="X2515" s="6"/>
      <c r="Y2515" s="6">
        <v>2016</v>
      </c>
      <c r="Z2515" s="6" t="s">
        <v>9782</v>
      </c>
    </row>
    <row r="2516" spans="1:26" ht="51" x14ac:dyDescent="0.2">
      <c r="A2516" s="6" t="s">
        <v>10448</v>
      </c>
      <c r="B2516" s="5" t="s">
        <v>32</v>
      </c>
      <c r="C2516" s="5" t="s">
        <v>2944</v>
      </c>
      <c r="D2516" s="17" t="s">
        <v>10449</v>
      </c>
      <c r="E2516" s="17" t="s">
        <v>10450</v>
      </c>
      <c r="F2516" s="17" t="s">
        <v>10451</v>
      </c>
      <c r="G2516" s="17" t="s">
        <v>10452</v>
      </c>
      <c r="H2516" s="15" t="s">
        <v>10453</v>
      </c>
      <c r="I2516" s="6" t="s">
        <v>60</v>
      </c>
      <c r="J2516" s="6">
        <v>0</v>
      </c>
      <c r="K2516" s="6">
        <v>430000000</v>
      </c>
      <c r="L2516" s="5" t="s">
        <v>40</v>
      </c>
      <c r="M2516" s="6" t="s">
        <v>591</v>
      </c>
      <c r="N2516" s="6" t="s">
        <v>73</v>
      </c>
      <c r="O2516" s="6" t="s">
        <v>43</v>
      </c>
      <c r="P2516" s="6" t="s">
        <v>84</v>
      </c>
      <c r="Q2516" s="6" t="s">
        <v>51</v>
      </c>
      <c r="R2516" s="6" t="s">
        <v>96</v>
      </c>
      <c r="S2516" s="6" t="s">
        <v>97</v>
      </c>
      <c r="T2516" s="16">
        <v>2</v>
      </c>
      <c r="U2516" s="16">
        <v>141000</v>
      </c>
      <c r="V2516" s="16">
        <f t="shared" si="177"/>
        <v>282000</v>
      </c>
      <c r="W2516" s="41">
        <f t="shared" si="178"/>
        <v>315840.00000000006</v>
      </c>
      <c r="X2516" s="6"/>
      <c r="Y2516" s="6">
        <v>2016</v>
      </c>
      <c r="Z2516" s="6" t="s">
        <v>9782</v>
      </c>
    </row>
    <row r="2517" spans="1:26" ht="51" x14ac:dyDescent="0.2">
      <c r="A2517" s="6" t="s">
        <v>10454</v>
      </c>
      <c r="B2517" s="5" t="s">
        <v>32</v>
      </c>
      <c r="C2517" s="5" t="s">
        <v>2944</v>
      </c>
      <c r="D2517" s="17" t="s">
        <v>10455</v>
      </c>
      <c r="E2517" s="17" t="s">
        <v>10456</v>
      </c>
      <c r="F2517" s="17" t="s">
        <v>10451</v>
      </c>
      <c r="G2517" s="17" t="s">
        <v>10457</v>
      </c>
      <c r="H2517" s="15" t="s">
        <v>10458</v>
      </c>
      <c r="I2517" s="6" t="s">
        <v>60</v>
      </c>
      <c r="J2517" s="6">
        <v>0</v>
      </c>
      <c r="K2517" s="6">
        <v>430000000</v>
      </c>
      <c r="L2517" s="5" t="s">
        <v>40</v>
      </c>
      <c r="M2517" s="6" t="s">
        <v>591</v>
      </c>
      <c r="N2517" s="6" t="s">
        <v>73</v>
      </c>
      <c r="O2517" s="6" t="s">
        <v>43</v>
      </c>
      <c r="P2517" s="6" t="s">
        <v>84</v>
      </c>
      <c r="Q2517" s="6" t="s">
        <v>51</v>
      </c>
      <c r="R2517" s="6" t="s">
        <v>96</v>
      </c>
      <c r="S2517" s="6" t="s">
        <v>97</v>
      </c>
      <c r="T2517" s="16">
        <v>2</v>
      </c>
      <c r="U2517" s="16">
        <v>28811.08</v>
      </c>
      <c r="V2517" s="16">
        <f t="shared" si="177"/>
        <v>57622.16</v>
      </c>
      <c r="W2517" s="41">
        <f t="shared" si="178"/>
        <v>64536.819200000013</v>
      </c>
      <c r="X2517" s="6"/>
      <c r="Y2517" s="6">
        <v>2016</v>
      </c>
      <c r="Z2517" s="6" t="s">
        <v>9782</v>
      </c>
    </row>
    <row r="2518" spans="1:26" ht="51" x14ac:dyDescent="0.2">
      <c r="A2518" s="6" t="s">
        <v>10459</v>
      </c>
      <c r="B2518" s="5" t="s">
        <v>32</v>
      </c>
      <c r="C2518" s="5" t="s">
        <v>2944</v>
      </c>
      <c r="D2518" s="17" t="s">
        <v>10460</v>
      </c>
      <c r="E2518" s="17" t="s">
        <v>10461</v>
      </c>
      <c r="F2518" s="17" t="s">
        <v>10451</v>
      </c>
      <c r="G2518" s="17" t="s">
        <v>10457</v>
      </c>
      <c r="H2518" s="15" t="s">
        <v>10462</v>
      </c>
      <c r="I2518" s="6" t="s">
        <v>47</v>
      </c>
      <c r="J2518" s="6">
        <v>0</v>
      </c>
      <c r="K2518" s="6">
        <v>430000000</v>
      </c>
      <c r="L2518" s="5" t="s">
        <v>40</v>
      </c>
      <c r="M2518" s="6" t="s">
        <v>591</v>
      </c>
      <c r="N2518" s="6" t="s">
        <v>73</v>
      </c>
      <c r="O2518" s="6" t="s">
        <v>43</v>
      </c>
      <c r="P2518" s="6" t="s">
        <v>84</v>
      </c>
      <c r="Q2518" s="6" t="s">
        <v>51</v>
      </c>
      <c r="R2518" s="6"/>
      <c r="S2518" s="18" t="s">
        <v>10463</v>
      </c>
      <c r="T2518" s="16">
        <v>6</v>
      </c>
      <c r="U2518" s="16">
        <v>29429.14</v>
      </c>
      <c r="V2518" s="16">
        <f t="shared" si="177"/>
        <v>176574.84</v>
      </c>
      <c r="W2518" s="41">
        <f t="shared" si="178"/>
        <v>197763.82080000002</v>
      </c>
      <c r="X2518" s="6"/>
      <c r="Y2518" s="6">
        <v>2016</v>
      </c>
      <c r="Z2518" s="6" t="s">
        <v>9782</v>
      </c>
    </row>
    <row r="2519" spans="1:26" ht="165.75" x14ac:dyDescent="0.2">
      <c r="A2519" s="6" t="s">
        <v>10464</v>
      </c>
      <c r="B2519" s="5" t="s">
        <v>32</v>
      </c>
      <c r="C2519" s="5" t="s">
        <v>2944</v>
      </c>
      <c r="D2519" s="17" t="s">
        <v>10465</v>
      </c>
      <c r="E2519" s="17" t="s">
        <v>10466</v>
      </c>
      <c r="F2519" s="17" t="s">
        <v>10467</v>
      </c>
      <c r="G2519" s="17" t="s">
        <v>10468</v>
      </c>
      <c r="H2519" s="15" t="s">
        <v>10467</v>
      </c>
      <c r="I2519" s="6" t="s">
        <v>60</v>
      </c>
      <c r="J2519" s="6">
        <v>0</v>
      </c>
      <c r="K2519" s="6">
        <v>430000000</v>
      </c>
      <c r="L2519" s="5" t="s">
        <v>40</v>
      </c>
      <c r="M2519" s="6" t="s">
        <v>591</v>
      </c>
      <c r="N2519" s="6" t="s">
        <v>73</v>
      </c>
      <c r="O2519" s="6" t="s">
        <v>43</v>
      </c>
      <c r="P2519" s="6" t="s">
        <v>84</v>
      </c>
      <c r="Q2519" s="6" t="s">
        <v>51</v>
      </c>
      <c r="R2519" s="6" t="s">
        <v>96</v>
      </c>
      <c r="S2519" s="6" t="s">
        <v>97</v>
      </c>
      <c r="T2519" s="16">
        <v>1</v>
      </c>
      <c r="U2519" s="16">
        <v>2220000</v>
      </c>
      <c r="V2519" s="16">
        <f t="shared" si="177"/>
        <v>2220000</v>
      </c>
      <c r="W2519" s="41">
        <f t="shared" si="178"/>
        <v>2486400.0000000005</v>
      </c>
      <c r="X2519" s="6"/>
      <c r="Y2519" s="6">
        <v>2016</v>
      </c>
      <c r="Z2519" s="6" t="s">
        <v>9782</v>
      </c>
    </row>
    <row r="2520" spans="1:26" ht="102" x14ac:dyDescent="0.2">
      <c r="A2520" s="6" t="s">
        <v>10469</v>
      </c>
      <c r="B2520" s="5" t="s">
        <v>32</v>
      </c>
      <c r="C2520" s="5" t="s">
        <v>2944</v>
      </c>
      <c r="D2520" s="17" t="s">
        <v>10470</v>
      </c>
      <c r="E2520" s="17" t="s">
        <v>10471</v>
      </c>
      <c r="F2520" s="17" t="s">
        <v>10472</v>
      </c>
      <c r="G2520" s="17" t="s">
        <v>10473</v>
      </c>
      <c r="H2520" s="15" t="s">
        <v>10474</v>
      </c>
      <c r="I2520" s="6" t="s">
        <v>47</v>
      </c>
      <c r="J2520" s="6">
        <v>0</v>
      </c>
      <c r="K2520" s="6">
        <v>430000000</v>
      </c>
      <c r="L2520" s="5" t="s">
        <v>40</v>
      </c>
      <c r="M2520" s="6" t="s">
        <v>591</v>
      </c>
      <c r="N2520" s="6" t="s">
        <v>73</v>
      </c>
      <c r="O2520" s="6" t="s">
        <v>43</v>
      </c>
      <c r="P2520" s="6" t="s">
        <v>74</v>
      </c>
      <c r="Q2520" s="6" t="s">
        <v>51</v>
      </c>
      <c r="R2520" s="6" t="s">
        <v>96</v>
      </c>
      <c r="S2520" s="6" t="s">
        <v>97</v>
      </c>
      <c r="T2520" s="16">
        <v>2</v>
      </c>
      <c r="U2520" s="16">
        <v>4200000</v>
      </c>
      <c r="V2520" s="16">
        <f t="shared" si="177"/>
        <v>8400000</v>
      </c>
      <c r="W2520" s="41">
        <f t="shared" si="178"/>
        <v>9408000</v>
      </c>
      <c r="X2520" s="6"/>
      <c r="Y2520" s="6">
        <v>2016</v>
      </c>
      <c r="Z2520" s="6" t="s">
        <v>9782</v>
      </c>
    </row>
    <row r="2521" spans="1:26" ht="140.25" x14ac:dyDescent="0.2">
      <c r="A2521" s="6" t="s">
        <v>10475</v>
      </c>
      <c r="B2521" s="5" t="s">
        <v>32</v>
      </c>
      <c r="C2521" s="5" t="s">
        <v>2944</v>
      </c>
      <c r="D2521" s="17" t="s">
        <v>10476</v>
      </c>
      <c r="E2521" s="17" t="s">
        <v>10477</v>
      </c>
      <c r="F2521" s="17" t="s">
        <v>10478</v>
      </c>
      <c r="G2521" s="17" t="s">
        <v>10479</v>
      </c>
      <c r="H2521" s="15" t="s">
        <v>10480</v>
      </c>
      <c r="I2521" s="6" t="s">
        <v>47</v>
      </c>
      <c r="J2521" s="6">
        <v>0</v>
      </c>
      <c r="K2521" s="6">
        <v>430000000</v>
      </c>
      <c r="L2521" s="5" t="s">
        <v>40</v>
      </c>
      <c r="M2521" s="6" t="s">
        <v>591</v>
      </c>
      <c r="N2521" s="6" t="s">
        <v>73</v>
      </c>
      <c r="O2521" s="6" t="s">
        <v>43</v>
      </c>
      <c r="P2521" s="6" t="s">
        <v>84</v>
      </c>
      <c r="Q2521" s="6" t="s">
        <v>51</v>
      </c>
      <c r="R2521" s="6" t="s">
        <v>96</v>
      </c>
      <c r="S2521" s="6" t="s">
        <v>97</v>
      </c>
      <c r="T2521" s="16">
        <v>2</v>
      </c>
      <c r="U2521" s="16">
        <v>305000</v>
      </c>
      <c r="V2521" s="16">
        <f t="shared" si="177"/>
        <v>610000</v>
      </c>
      <c r="W2521" s="41">
        <f t="shared" si="178"/>
        <v>683200.00000000012</v>
      </c>
      <c r="X2521" s="6"/>
      <c r="Y2521" s="6">
        <v>2016</v>
      </c>
      <c r="Z2521" s="6" t="s">
        <v>9782</v>
      </c>
    </row>
    <row r="2522" spans="1:26" ht="165.75" x14ac:dyDescent="0.2">
      <c r="A2522" s="6" t="s">
        <v>10481</v>
      </c>
      <c r="B2522" s="5" t="s">
        <v>32</v>
      </c>
      <c r="C2522" s="5" t="s">
        <v>10482</v>
      </c>
      <c r="D2522" s="17" t="s">
        <v>607</v>
      </c>
      <c r="E2522" s="17" t="s">
        <v>10483</v>
      </c>
      <c r="F2522" s="17" t="s">
        <v>10484</v>
      </c>
      <c r="G2522" s="17" t="s">
        <v>10485</v>
      </c>
      <c r="H2522" s="15" t="s">
        <v>10486</v>
      </c>
      <c r="I2522" s="6" t="s">
        <v>47</v>
      </c>
      <c r="J2522" s="6">
        <v>0</v>
      </c>
      <c r="K2522" s="6">
        <v>430000000</v>
      </c>
      <c r="L2522" s="5" t="s">
        <v>40</v>
      </c>
      <c r="M2522" s="6" t="s">
        <v>591</v>
      </c>
      <c r="N2522" s="6" t="s">
        <v>73</v>
      </c>
      <c r="O2522" s="6" t="s">
        <v>43</v>
      </c>
      <c r="P2522" s="6" t="s">
        <v>74</v>
      </c>
      <c r="Q2522" s="6" t="s">
        <v>51</v>
      </c>
      <c r="R2522" s="6" t="s">
        <v>96</v>
      </c>
      <c r="S2522" s="6" t="s">
        <v>97</v>
      </c>
      <c r="T2522" s="16">
        <v>1</v>
      </c>
      <c r="U2522" s="16">
        <v>3120000</v>
      </c>
      <c r="V2522" s="16">
        <f t="shared" si="177"/>
        <v>3120000</v>
      </c>
      <c r="W2522" s="41">
        <f t="shared" si="178"/>
        <v>3494400.0000000005</v>
      </c>
      <c r="X2522" s="6"/>
      <c r="Y2522" s="6">
        <v>2016</v>
      </c>
      <c r="Z2522" s="6" t="s">
        <v>9782</v>
      </c>
    </row>
    <row r="2523" spans="1:26" ht="140.25" x14ac:dyDescent="0.2">
      <c r="A2523" s="6" t="s">
        <v>10487</v>
      </c>
      <c r="B2523" s="5" t="s">
        <v>32</v>
      </c>
      <c r="C2523" s="5" t="s">
        <v>1109</v>
      </c>
      <c r="D2523" s="17" t="s">
        <v>1110</v>
      </c>
      <c r="E2523" s="17" t="s">
        <v>10488</v>
      </c>
      <c r="F2523" s="17" t="s">
        <v>1112</v>
      </c>
      <c r="G2523" s="17" t="s">
        <v>10489</v>
      </c>
      <c r="H2523" s="15" t="s">
        <v>10490</v>
      </c>
      <c r="I2523" s="6" t="s">
        <v>47</v>
      </c>
      <c r="J2523" s="6">
        <v>0</v>
      </c>
      <c r="K2523" s="6">
        <v>430000000</v>
      </c>
      <c r="L2523" s="5" t="s">
        <v>40</v>
      </c>
      <c r="M2523" s="6" t="s">
        <v>591</v>
      </c>
      <c r="N2523" s="6" t="s">
        <v>73</v>
      </c>
      <c r="O2523" s="6" t="s">
        <v>43</v>
      </c>
      <c r="P2523" s="6" t="s">
        <v>74</v>
      </c>
      <c r="Q2523" s="6" t="s">
        <v>51</v>
      </c>
      <c r="R2523" s="6" t="s">
        <v>96</v>
      </c>
      <c r="S2523" s="6" t="s">
        <v>97</v>
      </c>
      <c r="T2523" s="16">
        <v>1</v>
      </c>
      <c r="U2523" s="16">
        <v>7340000</v>
      </c>
      <c r="V2523" s="16">
        <f t="shared" si="177"/>
        <v>7340000</v>
      </c>
      <c r="W2523" s="41">
        <f t="shared" si="178"/>
        <v>8220800.0000000009</v>
      </c>
      <c r="X2523" s="6"/>
      <c r="Y2523" s="6">
        <v>2016</v>
      </c>
      <c r="Z2523" s="6" t="s">
        <v>9782</v>
      </c>
    </row>
    <row r="2524" spans="1:26" ht="51" x14ac:dyDescent="0.2">
      <c r="A2524" s="6" t="s">
        <v>10491</v>
      </c>
      <c r="B2524" s="5" t="s">
        <v>32</v>
      </c>
      <c r="C2524" s="5" t="s">
        <v>10492</v>
      </c>
      <c r="D2524" s="17" t="s">
        <v>8196</v>
      </c>
      <c r="E2524" s="17" t="s">
        <v>820</v>
      </c>
      <c r="F2524" s="17" t="s">
        <v>10493</v>
      </c>
      <c r="G2524" s="17" t="s">
        <v>10494</v>
      </c>
      <c r="H2524" s="15" t="s">
        <v>10495</v>
      </c>
      <c r="I2524" s="6" t="s">
        <v>47</v>
      </c>
      <c r="J2524" s="6">
        <v>0</v>
      </c>
      <c r="K2524" s="6">
        <v>430000000</v>
      </c>
      <c r="L2524" s="5" t="s">
        <v>40</v>
      </c>
      <c r="M2524" s="6" t="s">
        <v>591</v>
      </c>
      <c r="N2524" s="6" t="s">
        <v>73</v>
      </c>
      <c r="O2524" s="6" t="s">
        <v>43</v>
      </c>
      <c r="P2524" s="6" t="s">
        <v>84</v>
      </c>
      <c r="Q2524" s="6" t="s">
        <v>51</v>
      </c>
      <c r="R2524" s="6" t="s">
        <v>96</v>
      </c>
      <c r="S2524" s="6" t="s">
        <v>97</v>
      </c>
      <c r="T2524" s="16">
        <v>1</v>
      </c>
      <c r="U2524" s="16">
        <v>150000</v>
      </c>
      <c r="V2524" s="16">
        <f t="shared" si="177"/>
        <v>150000</v>
      </c>
      <c r="W2524" s="41">
        <f t="shared" si="178"/>
        <v>168000.00000000003</v>
      </c>
      <c r="X2524" s="6"/>
      <c r="Y2524" s="6">
        <v>2016</v>
      </c>
      <c r="Z2524" s="6" t="s">
        <v>9782</v>
      </c>
    </row>
    <row r="2525" spans="1:26" ht="51" x14ac:dyDescent="0.2">
      <c r="A2525" s="6" t="s">
        <v>10496</v>
      </c>
      <c r="B2525" s="5" t="s">
        <v>32</v>
      </c>
      <c r="C2525" s="5" t="s">
        <v>10497</v>
      </c>
      <c r="D2525" s="17" t="s">
        <v>10498</v>
      </c>
      <c r="E2525" s="17" t="s">
        <v>10499</v>
      </c>
      <c r="F2525" s="17" t="s">
        <v>10500</v>
      </c>
      <c r="G2525" s="17" t="s">
        <v>10501</v>
      </c>
      <c r="H2525" s="15" t="s">
        <v>10502</v>
      </c>
      <c r="I2525" s="6" t="s">
        <v>47</v>
      </c>
      <c r="J2525" s="6">
        <v>0</v>
      </c>
      <c r="K2525" s="6">
        <v>430000000</v>
      </c>
      <c r="L2525" s="5" t="s">
        <v>40</v>
      </c>
      <c r="M2525" s="6" t="s">
        <v>591</v>
      </c>
      <c r="N2525" s="6" t="s">
        <v>73</v>
      </c>
      <c r="O2525" s="6" t="s">
        <v>43</v>
      </c>
      <c r="P2525" s="6" t="s">
        <v>84</v>
      </c>
      <c r="Q2525" s="6" t="s">
        <v>51</v>
      </c>
      <c r="R2525" s="6" t="s">
        <v>96</v>
      </c>
      <c r="S2525" s="6" t="s">
        <v>97</v>
      </c>
      <c r="T2525" s="16">
        <v>2</v>
      </c>
      <c r="U2525" s="16">
        <v>42000</v>
      </c>
      <c r="V2525" s="16">
        <f t="shared" si="177"/>
        <v>84000</v>
      </c>
      <c r="W2525" s="41">
        <f t="shared" si="178"/>
        <v>94080.000000000015</v>
      </c>
      <c r="X2525" s="6"/>
      <c r="Y2525" s="6">
        <v>2016</v>
      </c>
      <c r="Z2525" s="6" t="s">
        <v>9782</v>
      </c>
    </row>
    <row r="2526" spans="1:26" ht="51" x14ac:dyDescent="0.2">
      <c r="A2526" s="6" t="s">
        <v>10503</v>
      </c>
      <c r="B2526" s="5" t="s">
        <v>32</v>
      </c>
      <c r="C2526" s="5" t="s">
        <v>10504</v>
      </c>
      <c r="D2526" s="17" t="s">
        <v>10505</v>
      </c>
      <c r="E2526" s="17" t="s">
        <v>846</v>
      </c>
      <c r="F2526" s="17" t="s">
        <v>6847</v>
      </c>
      <c r="G2526" s="17" t="s">
        <v>10506</v>
      </c>
      <c r="H2526" s="15" t="s">
        <v>10507</v>
      </c>
      <c r="I2526" s="6" t="s">
        <v>47</v>
      </c>
      <c r="J2526" s="6">
        <v>0</v>
      </c>
      <c r="K2526" s="6">
        <v>430000000</v>
      </c>
      <c r="L2526" s="5" t="s">
        <v>40</v>
      </c>
      <c r="M2526" s="6" t="s">
        <v>591</v>
      </c>
      <c r="N2526" s="6" t="s">
        <v>73</v>
      </c>
      <c r="O2526" s="6" t="s">
        <v>43</v>
      </c>
      <c r="P2526" s="6" t="s">
        <v>84</v>
      </c>
      <c r="Q2526" s="6" t="s">
        <v>51</v>
      </c>
      <c r="R2526" s="6" t="s">
        <v>96</v>
      </c>
      <c r="S2526" s="6" t="s">
        <v>97</v>
      </c>
      <c r="T2526" s="16">
        <v>1</v>
      </c>
      <c r="U2526" s="16">
        <v>410000</v>
      </c>
      <c r="V2526" s="16">
        <f t="shared" si="177"/>
        <v>410000</v>
      </c>
      <c r="W2526" s="41">
        <f t="shared" si="178"/>
        <v>459200.00000000006</v>
      </c>
      <c r="X2526" s="6"/>
      <c r="Y2526" s="6">
        <v>2016</v>
      </c>
      <c r="Z2526" s="6" t="s">
        <v>9782</v>
      </c>
    </row>
    <row r="2527" spans="1:26" ht="51" x14ac:dyDescent="0.2">
      <c r="A2527" s="6" t="s">
        <v>10508</v>
      </c>
      <c r="B2527" s="5" t="s">
        <v>32</v>
      </c>
      <c r="C2527" s="5" t="s">
        <v>10504</v>
      </c>
      <c r="D2527" s="17" t="s">
        <v>10505</v>
      </c>
      <c r="E2527" s="17" t="s">
        <v>846</v>
      </c>
      <c r="F2527" s="17" t="s">
        <v>6847</v>
      </c>
      <c r="G2527" s="17" t="s">
        <v>10509</v>
      </c>
      <c r="H2527" s="15" t="s">
        <v>10510</v>
      </c>
      <c r="I2527" s="6" t="s">
        <v>47</v>
      </c>
      <c r="J2527" s="6">
        <v>0</v>
      </c>
      <c r="K2527" s="6">
        <v>430000000</v>
      </c>
      <c r="L2527" s="5" t="s">
        <v>40</v>
      </c>
      <c r="M2527" s="6" t="s">
        <v>591</v>
      </c>
      <c r="N2527" s="6" t="s">
        <v>73</v>
      </c>
      <c r="O2527" s="6" t="s">
        <v>43</v>
      </c>
      <c r="P2527" s="6" t="s">
        <v>84</v>
      </c>
      <c r="Q2527" s="6" t="s">
        <v>51</v>
      </c>
      <c r="R2527" s="6" t="s">
        <v>96</v>
      </c>
      <c r="S2527" s="6" t="s">
        <v>97</v>
      </c>
      <c r="T2527" s="16">
        <v>1</v>
      </c>
      <c r="U2527" s="16">
        <v>470000</v>
      </c>
      <c r="V2527" s="16">
        <f t="shared" si="177"/>
        <v>470000</v>
      </c>
      <c r="W2527" s="41">
        <f t="shared" si="178"/>
        <v>526400</v>
      </c>
      <c r="X2527" s="6"/>
      <c r="Y2527" s="6">
        <v>2016</v>
      </c>
      <c r="Z2527" s="6" t="s">
        <v>9782</v>
      </c>
    </row>
    <row r="2528" spans="1:26" ht="51" x14ac:dyDescent="0.2">
      <c r="A2528" s="6" t="s">
        <v>10511</v>
      </c>
      <c r="B2528" s="5" t="s">
        <v>32</v>
      </c>
      <c r="C2528" s="5" t="s">
        <v>10504</v>
      </c>
      <c r="D2528" s="17" t="s">
        <v>10505</v>
      </c>
      <c r="E2528" s="17" t="s">
        <v>846</v>
      </c>
      <c r="F2528" s="17" t="s">
        <v>6847</v>
      </c>
      <c r="G2528" s="17" t="s">
        <v>10512</v>
      </c>
      <c r="H2528" s="15" t="s">
        <v>10513</v>
      </c>
      <c r="I2528" s="6" t="s">
        <v>47</v>
      </c>
      <c r="J2528" s="6">
        <v>0</v>
      </c>
      <c r="K2528" s="6">
        <v>430000000</v>
      </c>
      <c r="L2528" s="5" t="s">
        <v>40</v>
      </c>
      <c r="M2528" s="6" t="s">
        <v>591</v>
      </c>
      <c r="N2528" s="6" t="s">
        <v>73</v>
      </c>
      <c r="O2528" s="6" t="s">
        <v>43</v>
      </c>
      <c r="P2528" s="6" t="s">
        <v>84</v>
      </c>
      <c r="Q2528" s="6" t="s">
        <v>51</v>
      </c>
      <c r="R2528" s="6" t="s">
        <v>96</v>
      </c>
      <c r="S2528" s="6" t="s">
        <v>97</v>
      </c>
      <c r="T2528" s="16">
        <v>1</v>
      </c>
      <c r="U2528" s="16">
        <v>260000</v>
      </c>
      <c r="V2528" s="16">
        <f t="shared" si="177"/>
        <v>260000</v>
      </c>
      <c r="W2528" s="41">
        <f t="shared" si="178"/>
        <v>291200</v>
      </c>
      <c r="X2528" s="6"/>
      <c r="Y2528" s="6">
        <v>2016</v>
      </c>
      <c r="Z2528" s="6" t="s">
        <v>9782</v>
      </c>
    </row>
    <row r="2529" spans="1:26" ht="51" x14ac:dyDescent="0.2">
      <c r="A2529" s="6" t="s">
        <v>10514</v>
      </c>
      <c r="B2529" s="5" t="s">
        <v>32</v>
      </c>
      <c r="C2529" s="5" t="s">
        <v>2944</v>
      </c>
      <c r="D2529" s="17" t="s">
        <v>10515</v>
      </c>
      <c r="E2529" s="17" t="s">
        <v>10516</v>
      </c>
      <c r="F2529" s="17" t="s">
        <v>10517</v>
      </c>
      <c r="G2529" s="17" t="s">
        <v>10518</v>
      </c>
      <c r="H2529" s="15" t="s">
        <v>10519</v>
      </c>
      <c r="I2529" s="6" t="s">
        <v>47</v>
      </c>
      <c r="J2529" s="6">
        <v>0</v>
      </c>
      <c r="K2529" s="6">
        <v>430000000</v>
      </c>
      <c r="L2529" s="5" t="s">
        <v>40</v>
      </c>
      <c r="M2529" s="6" t="s">
        <v>591</v>
      </c>
      <c r="N2529" s="6" t="s">
        <v>73</v>
      </c>
      <c r="O2529" s="6" t="s">
        <v>43</v>
      </c>
      <c r="P2529" s="6" t="s">
        <v>84</v>
      </c>
      <c r="Q2529" s="6" t="s">
        <v>51</v>
      </c>
      <c r="R2529" s="6" t="s">
        <v>96</v>
      </c>
      <c r="S2529" s="6" t="s">
        <v>97</v>
      </c>
      <c r="T2529" s="16">
        <v>1</v>
      </c>
      <c r="U2529" s="16">
        <v>335000</v>
      </c>
      <c r="V2529" s="16">
        <f t="shared" si="177"/>
        <v>335000</v>
      </c>
      <c r="W2529" s="41">
        <f t="shared" si="178"/>
        <v>375200.00000000006</v>
      </c>
      <c r="X2529" s="6"/>
      <c r="Y2529" s="6">
        <v>2016</v>
      </c>
      <c r="Z2529" s="6" t="s">
        <v>9782</v>
      </c>
    </row>
    <row r="2530" spans="1:26" ht="51" x14ac:dyDescent="0.2">
      <c r="A2530" s="6" t="s">
        <v>10520</v>
      </c>
      <c r="B2530" s="5" t="s">
        <v>32</v>
      </c>
      <c r="C2530" s="5" t="s">
        <v>2944</v>
      </c>
      <c r="D2530" s="17" t="s">
        <v>10521</v>
      </c>
      <c r="E2530" s="17" t="s">
        <v>10522</v>
      </c>
      <c r="F2530" s="17" t="s">
        <v>10523</v>
      </c>
      <c r="G2530" s="17" t="s">
        <v>10523</v>
      </c>
      <c r="H2530" s="15" t="s">
        <v>10524</v>
      </c>
      <c r="I2530" s="6" t="s">
        <v>47</v>
      </c>
      <c r="J2530" s="6">
        <v>0</v>
      </c>
      <c r="K2530" s="6">
        <v>430000000</v>
      </c>
      <c r="L2530" s="5" t="s">
        <v>40</v>
      </c>
      <c r="M2530" s="6" t="s">
        <v>591</v>
      </c>
      <c r="N2530" s="6" t="s">
        <v>73</v>
      </c>
      <c r="O2530" s="6" t="s">
        <v>43</v>
      </c>
      <c r="P2530" s="6" t="s">
        <v>84</v>
      </c>
      <c r="Q2530" s="6" t="s">
        <v>51</v>
      </c>
      <c r="R2530" s="6" t="s">
        <v>96</v>
      </c>
      <c r="S2530" s="6" t="s">
        <v>97</v>
      </c>
      <c r="T2530" s="16">
        <v>1</v>
      </c>
      <c r="U2530" s="16">
        <v>475000</v>
      </c>
      <c r="V2530" s="16">
        <f t="shared" si="177"/>
        <v>475000</v>
      </c>
      <c r="W2530" s="41">
        <f t="shared" si="178"/>
        <v>532000</v>
      </c>
      <c r="X2530" s="6"/>
      <c r="Y2530" s="6">
        <v>2016</v>
      </c>
      <c r="Z2530" s="6" t="s">
        <v>9782</v>
      </c>
    </row>
    <row r="2531" spans="1:26" ht="51" x14ac:dyDescent="0.2">
      <c r="A2531" s="6" t="s">
        <v>10525</v>
      </c>
      <c r="B2531" s="5" t="s">
        <v>32</v>
      </c>
      <c r="C2531" s="5" t="s">
        <v>10526</v>
      </c>
      <c r="D2531" s="17" t="s">
        <v>10527</v>
      </c>
      <c r="E2531" s="17" t="s">
        <v>10528</v>
      </c>
      <c r="F2531" s="17" t="s">
        <v>10529</v>
      </c>
      <c r="G2531" s="17" t="s">
        <v>10530</v>
      </c>
      <c r="H2531" s="15" t="s">
        <v>10531</v>
      </c>
      <c r="I2531" s="6" t="s">
        <v>39</v>
      </c>
      <c r="J2531" s="6">
        <v>0</v>
      </c>
      <c r="K2531" s="6">
        <v>430000000</v>
      </c>
      <c r="L2531" s="5" t="s">
        <v>40</v>
      </c>
      <c r="M2531" s="6" t="s">
        <v>591</v>
      </c>
      <c r="N2531" s="6" t="s">
        <v>73</v>
      </c>
      <c r="O2531" s="6" t="s">
        <v>43</v>
      </c>
      <c r="P2531" s="6" t="s">
        <v>84</v>
      </c>
      <c r="Q2531" s="6" t="s">
        <v>51</v>
      </c>
      <c r="R2531" s="6">
        <v>166</v>
      </c>
      <c r="S2531" s="6" t="s">
        <v>152</v>
      </c>
      <c r="T2531" s="16">
        <v>1</v>
      </c>
      <c r="U2531" s="16">
        <v>5000</v>
      </c>
      <c r="V2531" s="16">
        <f t="shared" si="177"/>
        <v>5000</v>
      </c>
      <c r="W2531" s="41">
        <f t="shared" si="178"/>
        <v>5600.0000000000009</v>
      </c>
      <c r="X2531" s="6"/>
      <c r="Y2531" s="6">
        <v>2016</v>
      </c>
      <c r="Z2531" s="6" t="s">
        <v>9782</v>
      </c>
    </row>
    <row r="2532" spans="1:26" ht="51" x14ac:dyDescent="0.2">
      <c r="A2532" s="6" t="s">
        <v>10532</v>
      </c>
      <c r="B2532" s="5" t="s">
        <v>32</v>
      </c>
      <c r="C2532" s="5" t="s">
        <v>10533</v>
      </c>
      <c r="D2532" s="17" t="s">
        <v>10534</v>
      </c>
      <c r="E2532" s="17" t="s">
        <v>9710</v>
      </c>
      <c r="F2532" s="17" t="s">
        <v>10535</v>
      </c>
      <c r="G2532" s="17" t="s">
        <v>10536</v>
      </c>
      <c r="H2532" s="15" t="s">
        <v>10537</v>
      </c>
      <c r="I2532" s="6" t="s">
        <v>39</v>
      </c>
      <c r="J2532" s="6">
        <v>0</v>
      </c>
      <c r="K2532" s="6">
        <v>430000000</v>
      </c>
      <c r="L2532" s="5" t="s">
        <v>40</v>
      </c>
      <c r="M2532" s="6" t="s">
        <v>591</v>
      </c>
      <c r="N2532" s="6" t="s">
        <v>73</v>
      </c>
      <c r="O2532" s="6" t="s">
        <v>43</v>
      </c>
      <c r="P2532" s="6" t="s">
        <v>84</v>
      </c>
      <c r="Q2532" s="6" t="s">
        <v>51</v>
      </c>
      <c r="R2532" s="6" t="s">
        <v>231</v>
      </c>
      <c r="S2532" s="6" t="s">
        <v>232</v>
      </c>
      <c r="T2532" s="16">
        <v>2</v>
      </c>
      <c r="U2532" s="16">
        <v>35000</v>
      </c>
      <c r="V2532" s="16">
        <f t="shared" si="177"/>
        <v>70000</v>
      </c>
      <c r="W2532" s="41">
        <f t="shared" si="178"/>
        <v>78400.000000000015</v>
      </c>
      <c r="X2532" s="6"/>
      <c r="Y2532" s="6">
        <v>2016</v>
      </c>
      <c r="Z2532" s="6" t="s">
        <v>9782</v>
      </c>
    </row>
    <row r="2533" spans="1:26" ht="51" x14ac:dyDescent="0.2">
      <c r="A2533" s="6" t="s">
        <v>10538</v>
      </c>
      <c r="B2533" s="5" t="s">
        <v>32</v>
      </c>
      <c r="C2533" s="5" t="s">
        <v>10539</v>
      </c>
      <c r="D2533" s="17" t="s">
        <v>10540</v>
      </c>
      <c r="E2533" s="17" t="s">
        <v>10541</v>
      </c>
      <c r="F2533" s="17" t="s">
        <v>10542</v>
      </c>
      <c r="G2533" s="17" t="s">
        <v>10543</v>
      </c>
      <c r="H2533" s="15" t="s">
        <v>10544</v>
      </c>
      <c r="I2533" s="6" t="s">
        <v>39</v>
      </c>
      <c r="J2533" s="6">
        <v>0</v>
      </c>
      <c r="K2533" s="6">
        <v>430000000</v>
      </c>
      <c r="L2533" s="5" t="s">
        <v>40</v>
      </c>
      <c r="M2533" s="6" t="s">
        <v>591</v>
      </c>
      <c r="N2533" s="6" t="s">
        <v>73</v>
      </c>
      <c r="O2533" s="6" t="s">
        <v>43</v>
      </c>
      <c r="P2533" s="6" t="s">
        <v>84</v>
      </c>
      <c r="Q2533" s="6" t="s">
        <v>51</v>
      </c>
      <c r="R2533" s="6" t="s">
        <v>231</v>
      </c>
      <c r="S2533" s="6" t="s">
        <v>232</v>
      </c>
      <c r="T2533" s="16">
        <v>2</v>
      </c>
      <c r="U2533" s="16">
        <v>100000</v>
      </c>
      <c r="V2533" s="16">
        <f t="shared" si="177"/>
        <v>200000</v>
      </c>
      <c r="W2533" s="41">
        <f t="shared" si="178"/>
        <v>224000.00000000003</v>
      </c>
      <c r="X2533" s="6"/>
      <c r="Y2533" s="6">
        <v>2016</v>
      </c>
      <c r="Z2533" s="6" t="s">
        <v>9782</v>
      </c>
    </row>
    <row r="2534" spans="1:26" ht="51" x14ac:dyDescent="0.2">
      <c r="A2534" s="6" t="s">
        <v>10545</v>
      </c>
      <c r="B2534" s="5" t="s">
        <v>32</v>
      </c>
      <c r="C2534" s="5" t="s">
        <v>10546</v>
      </c>
      <c r="D2534" s="17" t="s">
        <v>5570</v>
      </c>
      <c r="E2534" s="17" t="s">
        <v>10547</v>
      </c>
      <c r="F2534" s="17" t="s">
        <v>10548</v>
      </c>
      <c r="G2534" s="17" t="s">
        <v>10549</v>
      </c>
      <c r="H2534" s="15" t="s">
        <v>10550</v>
      </c>
      <c r="I2534" s="6" t="s">
        <v>39</v>
      </c>
      <c r="J2534" s="6">
        <v>0</v>
      </c>
      <c r="K2534" s="6">
        <v>430000000</v>
      </c>
      <c r="L2534" s="5" t="s">
        <v>40</v>
      </c>
      <c r="M2534" s="6" t="s">
        <v>591</v>
      </c>
      <c r="N2534" s="6" t="s">
        <v>73</v>
      </c>
      <c r="O2534" s="6" t="s">
        <v>43</v>
      </c>
      <c r="P2534" s="6" t="s">
        <v>84</v>
      </c>
      <c r="Q2534" s="6" t="s">
        <v>51</v>
      </c>
      <c r="R2534" s="6" t="s">
        <v>96</v>
      </c>
      <c r="S2534" s="6" t="s">
        <v>97</v>
      </c>
      <c r="T2534" s="16">
        <v>5</v>
      </c>
      <c r="U2534" s="16">
        <v>10000</v>
      </c>
      <c r="V2534" s="16">
        <f t="shared" si="177"/>
        <v>50000</v>
      </c>
      <c r="W2534" s="41">
        <f t="shared" si="178"/>
        <v>56000.000000000007</v>
      </c>
      <c r="X2534" s="6"/>
      <c r="Y2534" s="6">
        <v>2016</v>
      </c>
      <c r="Z2534" s="6" t="s">
        <v>9782</v>
      </c>
    </row>
    <row r="2535" spans="1:26" ht="51" x14ac:dyDescent="0.2">
      <c r="A2535" s="6" t="s">
        <v>10551</v>
      </c>
      <c r="B2535" s="5" t="s">
        <v>32</v>
      </c>
      <c r="C2535" s="5" t="s">
        <v>2944</v>
      </c>
      <c r="D2535" s="17" t="s">
        <v>10552</v>
      </c>
      <c r="E2535" s="17" t="s">
        <v>10553</v>
      </c>
      <c r="F2535" s="17" t="s">
        <v>10554</v>
      </c>
      <c r="G2535" s="17" t="s">
        <v>10555</v>
      </c>
      <c r="H2535" s="15" t="s">
        <v>10554</v>
      </c>
      <c r="I2535" s="6" t="s">
        <v>39</v>
      </c>
      <c r="J2535" s="6">
        <v>0</v>
      </c>
      <c r="K2535" s="6">
        <v>430000000</v>
      </c>
      <c r="L2535" s="5" t="s">
        <v>40</v>
      </c>
      <c r="M2535" s="6" t="s">
        <v>591</v>
      </c>
      <c r="N2535" s="6" t="s">
        <v>73</v>
      </c>
      <c r="O2535" s="6" t="s">
        <v>43</v>
      </c>
      <c r="P2535" s="6" t="s">
        <v>84</v>
      </c>
      <c r="Q2535" s="6" t="s">
        <v>51</v>
      </c>
      <c r="R2535" s="6" t="s">
        <v>231</v>
      </c>
      <c r="S2535" s="6" t="s">
        <v>232</v>
      </c>
      <c r="T2535" s="16">
        <v>10</v>
      </c>
      <c r="U2535" s="16">
        <v>5000</v>
      </c>
      <c r="V2535" s="16">
        <f t="shared" si="177"/>
        <v>50000</v>
      </c>
      <c r="W2535" s="41">
        <f t="shared" si="178"/>
        <v>56000.000000000007</v>
      </c>
      <c r="X2535" s="6"/>
      <c r="Y2535" s="6">
        <v>2016</v>
      </c>
      <c r="Z2535" s="6" t="s">
        <v>9782</v>
      </c>
    </row>
    <row r="2536" spans="1:26" ht="51" x14ac:dyDescent="0.2">
      <c r="A2536" s="6" t="s">
        <v>10556</v>
      </c>
      <c r="B2536" s="5" t="s">
        <v>32</v>
      </c>
      <c r="C2536" s="5" t="s">
        <v>10557</v>
      </c>
      <c r="D2536" s="17" t="s">
        <v>1527</v>
      </c>
      <c r="E2536" s="17" t="s">
        <v>10558</v>
      </c>
      <c r="F2536" s="17" t="s">
        <v>2925</v>
      </c>
      <c r="G2536" s="17" t="s">
        <v>10559</v>
      </c>
      <c r="H2536" s="15" t="s">
        <v>10560</v>
      </c>
      <c r="I2536" s="6" t="s">
        <v>39</v>
      </c>
      <c r="J2536" s="6">
        <v>0</v>
      </c>
      <c r="K2536" s="6">
        <v>430000000</v>
      </c>
      <c r="L2536" s="5" t="s">
        <v>40</v>
      </c>
      <c r="M2536" s="6" t="s">
        <v>591</v>
      </c>
      <c r="N2536" s="6" t="s">
        <v>73</v>
      </c>
      <c r="O2536" s="6" t="s">
        <v>43</v>
      </c>
      <c r="P2536" s="6" t="s">
        <v>84</v>
      </c>
      <c r="Q2536" s="6" t="s">
        <v>51</v>
      </c>
      <c r="R2536" s="6" t="s">
        <v>96</v>
      </c>
      <c r="S2536" s="6" t="s">
        <v>97</v>
      </c>
      <c r="T2536" s="16">
        <v>5</v>
      </c>
      <c r="U2536" s="16">
        <v>20000</v>
      </c>
      <c r="V2536" s="16">
        <f t="shared" si="177"/>
        <v>100000</v>
      </c>
      <c r="W2536" s="41">
        <f t="shared" si="178"/>
        <v>112000.00000000001</v>
      </c>
      <c r="X2536" s="6"/>
      <c r="Y2536" s="6">
        <v>2016</v>
      </c>
      <c r="Z2536" s="6" t="s">
        <v>9782</v>
      </c>
    </row>
    <row r="2537" spans="1:26" ht="51" x14ac:dyDescent="0.2">
      <c r="A2537" s="6" t="s">
        <v>10561</v>
      </c>
      <c r="B2537" s="5" t="s">
        <v>32</v>
      </c>
      <c r="C2537" s="5" t="s">
        <v>2944</v>
      </c>
      <c r="D2537" s="17" t="s">
        <v>10562</v>
      </c>
      <c r="E2537" s="17" t="s">
        <v>10563</v>
      </c>
      <c r="F2537" s="17" t="s">
        <v>10564</v>
      </c>
      <c r="G2537" s="17" t="s">
        <v>10565</v>
      </c>
      <c r="H2537" s="15" t="s">
        <v>10564</v>
      </c>
      <c r="I2537" s="6" t="s">
        <v>39</v>
      </c>
      <c r="J2537" s="6">
        <v>0</v>
      </c>
      <c r="K2537" s="6">
        <v>430000000</v>
      </c>
      <c r="L2537" s="5" t="s">
        <v>40</v>
      </c>
      <c r="M2537" s="6" t="s">
        <v>591</v>
      </c>
      <c r="N2537" s="6" t="s">
        <v>73</v>
      </c>
      <c r="O2537" s="6" t="s">
        <v>43</v>
      </c>
      <c r="P2537" s="6" t="s">
        <v>84</v>
      </c>
      <c r="Q2537" s="6" t="s">
        <v>51</v>
      </c>
      <c r="R2537" s="6" t="s">
        <v>96</v>
      </c>
      <c r="S2537" s="6" t="s">
        <v>97</v>
      </c>
      <c r="T2537" s="16">
        <v>10</v>
      </c>
      <c r="U2537" s="16">
        <v>10000</v>
      </c>
      <c r="V2537" s="16">
        <f t="shared" si="177"/>
        <v>100000</v>
      </c>
      <c r="W2537" s="41">
        <f t="shared" si="178"/>
        <v>112000.00000000001</v>
      </c>
      <c r="X2537" s="6"/>
      <c r="Y2537" s="6">
        <v>2016</v>
      </c>
      <c r="Z2537" s="6" t="s">
        <v>9782</v>
      </c>
    </row>
    <row r="2538" spans="1:26" ht="51" x14ac:dyDescent="0.2">
      <c r="A2538" s="6" t="s">
        <v>10566</v>
      </c>
      <c r="B2538" s="5" t="s">
        <v>32</v>
      </c>
      <c r="C2538" s="5" t="s">
        <v>2944</v>
      </c>
      <c r="D2538" s="17" t="s">
        <v>10567</v>
      </c>
      <c r="E2538" s="17" t="s">
        <v>10568</v>
      </c>
      <c r="F2538" s="17" t="s">
        <v>10569</v>
      </c>
      <c r="G2538" s="17" t="s">
        <v>10570</v>
      </c>
      <c r="H2538" s="15" t="s">
        <v>10569</v>
      </c>
      <c r="I2538" s="6" t="s">
        <v>39</v>
      </c>
      <c r="J2538" s="6">
        <v>0</v>
      </c>
      <c r="K2538" s="6">
        <v>430000000</v>
      </c>
      <c r="L2538" s="5" t="s">
        <v>40</v>
      </c>
      <c r="M2538" s="6" t="s">
        <v>591</v>
      </c>
      <c r="N2538" s="6" t="s">
        <v>73</v>
      </c>
      <c r="O2538" s="6" t="s">
        <v>43</v>
      </c>
      <c r="P2538" s="6" t="s">
        <v>84</v>
      </c>
      <c r="Q2538" s="6" t="s">
        <v>51</v>
      </c>
      <c r="R2538" s="6" t="s">
        <v>85</v>
      </c>
      <c r="S2538" s="6" t="s">
        <v>86</v>
      </c>
      <c r="T2538" s="16">
        <v>10</v>
      </c>
      <c r="U2538" s="16">
        <v>3000</v>
      </c>
      <c r="V2538" s="16">
        <f t="shared" si="177"/>
        <v>30000</v>
      </c>
      <c r="W2538" s="41">
        <f t="shared" si="178"/>
        <v>33600</v>
      </c>
      <c r="X2538" s="6"/>
      <c r="Y2538" s="6">
        <v>2016</v>
      </c>
      <c r="Z2538" s="6" t="s">
        <v>9782</v>
      </c>
    </row>
    <row r="2539" spans="1:26" ht="51" x14ac:dyDescent="0.2">
      <c r="A2539" s="6" t="s">
        <v>10571</v>
      </c>
      <c r="B2539" s="5" t="s">
        <v>32</v>
      </c>
      <c r="C2539" s="5" t="s">
        <v>2944</v>
      </c>
      <c r="D2539" s="17" t="s">
        <v>10562</v>
      </c>
      <c r="E2539" s="17" t="s">
        <v>10563</v>
      </c>
      <c r="F2539" s="17" t="s">
        <v>10572</v>
      </c>
      <c r="G2539" s="17" t="s">
        <v>10573</v>
      </c>
      <c r="H2539" s="15" t="s">
        <v>10572</v>
      </c>
      <c r="I2539" s="6" t="s">
        <v>39</v>
      </c>
      <c r="J2539" s="6">
        <v>0</v>
      </c>
      <c r="K2539" s="6">
        <v>430000000</v>
      </c>
      <c r="L2539" s="5" t="s">
        <v>40</v>
      </c>
      <c r="M2539" s="6" t="s">
        <v>591</v>
      </c>
      <c r="N2539" s="6" t="s">
        <v>73</v>
      </c>
      <c r="O2539" s="6" t="s">
        <v>43</v>
      </c>
      <c r="P2539" s="6" t="s">
        <v>84</v>
      </c>
      <c r="Q2539" s="6" t="s">
        <v>51</v>
      </c>
      <c r="R2539" s="6" t="s">
        <v>96</v>
      </c>
      <c r="S2539" s="6" t="s">
        <v>97</v>
      </c>
      <c r="T2539" s="16">
        <v>10</v>
      </c>
      <c r="U2539" s="16">
        <v>15000</v>
      </c>
      <c r="V2539" s="16">
        <f t="shared" si="177"/>
        <v>150000</v>
      </c>
      <c r="W2539" s="41">
        <f t="shared" si="178"/>
        <v>168000.00000000003</v>
      </c>
      <c r="X2539" s="6"/>
      <c r="Y2539" s="6">
        <v>2016</v>
      </c>
      <c r="Z2539" s="6" t="s">
        <v>9782</v>
      </c>
    </row>
    <row r="2540" spans="1:26" ht="51" x14ac:dyDescent="0.2">
      <c r="A2540" s="6" t="s">
        <v>10574</v>
      </c>
      <c r="B2540" s="5" t="s">
        <v>32</v>
      </c>
      <c r="C2540" s="5" t="s">
        <v>10575</v>
      </c>
      <c r="D2540" s="17" t="s">
        <v>10576</v>
      </c>
      <c r="E2540" s="17" t="s">
        <v>10577</v>
      </c>
      <c r="F2540" s="17" t="s">
        <v>10578</v>
      </c>
      <c r="G2540" s="17" t="s">
        <v>10579</v>
      </c>
      <c r="H2540" s="15" t="s">
        <v>10580</v>
      </c>
      <c r="I2540" s="6" t="s">
        <v>39</v>
      </c>
      <c r="J2540" s="6">
        <v>0</v>
      </c>
      <c r="K2540" s="6">
        <v>430000000</v>
      </c>
      <c r="L2540" s="5" t="s">
        <v>40</v>
      </c>
      <c r="M2540" s="6" t="s">
        <v>591</v>
      </c>
      <c r="N2540" s="6" t="s">
        <v>73</v>
      </c>
      <c r="O2540" s="6" t="s">
        <v>43</v>
      </c>
      <c r="P2540" s="6" t="s">
        <v>84</v>
      </c>
      <c r="Q2540" s="6" t="s">
        <v>51</v>
      </c>
      <c r="R2540" s="6" t="s">
        <v>96</v>
      </c>
      <c r="S2540" s="6" t="s">
        <v>97</v>
      </c>
      <c r="T2540" s="16">
        <v>6</v>
      </c>
      <c r="U2540" s="16">
        <v>5000</v>
      </c>
      <c r="V2540" s="16">
        <f t="shared" si="177"/>
        <v>30000</v>
      </c>
      <c r="W2540" s="41">
        <f t="shared" si="178"/>
        <v>33600</v>
      </c>
      <c r="X2540" s="6"/>
      <c r="Y2540" s="6">
        <v>2016</v>
      </c>
      <c r="Z2540" s="6" t="s">
        <v>9782</v>
      </c>
    </row>
    <row r="2541" spans="1:26" ht="51" x14ac:dyDescent="0.2">
      <c r="A2541" s="6" t="s">
        <v>10581</v>
      </c>
      <c r="B2541" s="5" t="s">
        <v>32</v>
      </c>
      <c r="C2541" s="5" t="s">
        <v>10582</v>
      </c>
      <c r="D2541" s="17" t="s">
        <v>10576</v>
      </c>
      <c r="E2541" s="17" t="s">
        <v>10583</v>
      </c>
      <c r="F2541" s="17" t="s">
        <v>10584</v>
      </c>
      <c r="G2541" s="17" t="s">
        <v>10585</v>
      </c>
      <c r="H2541" s="15" t="s">
        <v>10586</v>
      </c>
      <c r="I2541" s="6" t="s">
        <v>39</v>
      </c>
      <c r="J2541" s="6">
        <v>0</v>
      </c>
      <c r="K2541" s="6">
        <v>430000000</v>
      </c>
      <c r="L2541" s="5" t="s">
        <v>40</v>
      </c>
      <c r="M2541" s="6" t="s">
        <v>591</v>
      </c>
      <c r="N2541" s="6" t="s">
        <v>73</v>
      </c>
      <c r="O2541" s="6" t="s">
        <v>43</v>
      </c>
      <c r="P2541" s="6" t="s">
        <v>84</v>
      </c>
      <c r="Q2541" s="6" t="s">
        <v>51</v>
      </c>
      <c r="R2541" s="6" t="s">
        <v>96</v>
      </c>
      <c r="S2541" s="6" t="s">
        <v>97</v>
      </c>
      <c r="T2541" s="16">
        <v>6</v>
      </c>
      <c r="U2541" s="16">
        <v>5000</v>
      </c>
      <c r="V2541" s="16">
        <f t="shared" si="177"/>
        <v>30000</v>
      </c>
      <c r="W2541" s="41">
        <f t="shared" si="178"/>
        <v>33600</v>
      </c>
      <c r="X2541" s="6"/>
      <c r="Y2541" s="6">
        <v>2016</v>
      </c>
      <c r="Z2541" s="6" t="s">
        <v>9782</v>
      </c>
    </row>
    <row r="2542" spans="1:26" ht="51" x14ac:dyDescent="0.2">
      <c r="A2542" s="6" t="s">
        <v>10587</v>
      </c>
      <c r="B2542" s="5" t="s">
        <v>32</v>
      </c>
      <c r="C2542" s="5" t="s">
        <v>10582</v>
      </c>
      <c r="D2542" s="17" t="s">
        <v>10576</v>
      </c>
      <c r="E2542" s="17" t="s">
        <v>10588</v>
      </c>
      <c r="F2542" s="17" t="s">
        <v>10584</v>
      </c>
      <c r="G2542" s="17" t="s">
        <v>10589</v>
      </c>
      <c r="H2542" s="15" t="s">
        <v>10590</v>
      </c>
      <c r="I2542" s="6" t="s">
        <v>39</v>
      </c>
      <c r="J2542" s="6">
        <v>0</v>
      </c>
      <c r="K2542" s="6">
        <v>430000000</v>
      </c>
      <c r="L2542" s="5" t="s">
        <v>40</v>
      </c>
      <c r="M2542" s="6" t="s">
        <v>591</v>
      </c>
      <c r="N2542" s="6" t="s">
        <v>73</v>
      </c>
      <c r="O2542" s="6" t="s">
        <v>43</v>
      </c>
      <c r="P2542" s="6" t="s">
        <v>84</v>
      </c>
      <c r="Q2542" s="6" t="s">
        <v>51</v>
      </c>
      <c r="R2542" s="6" t="s">
        <v>96</v>
      </c>
      <c r="S2542" s="6" t="s">
        <v>97</v>
      </c>
      <c r="T2542" s="16">
        <v>6</v>
      </c>
      <c r="U2542" s="16">
        <v>4750</v>
      </c>
      <c r="V2542" s="16">
        <f t="shared" si="177"/>
        <v>28500</v>
      </c>
      <c r="W2542" s="41">
        <f t="shared" si="178"/>
        <v>31920.000000000004</v>
      </c>
      <c r="X2542" s="6"/>
      <c r="Y2542" s="6">
        <v>2016</v>
      </c>
      <c r="Z2542" s="6" t="s">
        <v>9782</v>
      </c>
    </row>
    <row r="2543" spans="1:26" ht="51" x14ac:dyDescent="0.2">
      <c r="A2543" s="6" t="s">
        <v>10591</v>
      </c>
      <c r="B2543" s="5" t="s">
        <v>32</v>
      </c>
      <c r="C2543" s="5" t="s">
        <v>10582</v>
      </c>
      <c r="D2543" s="17" t="s">
        <v>10576</v>
      </c>
      <c r="E2543" s="17" t="s">
        <v>10592</v>
      </c>
      <c r="F2543" s="17" t="s">
        <v>10584</v>
      </c>
      <c r="G2543" s="17" t="s">
        <v>10593</v>
      </c>
      <c r="H2543" s="15" t="s">
        <v>10594</v>
      </c>
      <c r="I2543" s="6" t="s">
        <v>39</v>
      </c>
      <c r="J2543" s="6">
        <v>0</v>
      </c>
      <c r="K2543" s="6">
        <v>430000000</v>
      </c>
      <c r="L2543" s="5" t="s">
        <v>40</v>
      </c>
      <c r="M2543" s="6" t="s">
        <v>591</v>
      </c>
      <c r="N2543" s="6" t="s">
        <v>73</v>
      </c>
      <c r="O2543" s="6" t="s">
        <v>43</v>
      </c>
      <c r="P2543" s="6" t="s">
        <v>84</v>
      </c>
      <c r="Q2543" s="6" t="s">
        <v>51</v>
      </c>
      <c r="R2543" s="6" t="s">
        <v>96</v>
      </c>
      <c r="S2543" s="6" t="s">
        <v>97</v>
      </c>
      <c r="T2543" s="16">
        <v>6</v>
      </c>
      <c r="U2543" s="16">
        <v>6000</v>
      </c>
      <c r="V2543" s="16">
        <f t="shared" si="177"/>
        <v>36000</v>
      </c>
      <c r="W2543" s="41">
        <f t="shared" si="178"/>
        <v>40320.000000000007</v>
      </c>
      <c r="X2543" s="6"/>
      <c r="Y2543" s="6">
        <v>2016</v>
      </c>
      <c r="Z2543" s="6" t="s">
        <v>9782</v>
      </c>
    </row>
    <row r="2544" spans="1:26" ht="51" x14ac:dyDescent="0.2">
      <c r="A2544" s="6" t="s">
        <v>10595</v>
      </c>
      <c r="B2544" s="5" t="s">
        <v>32</v>
      </c>
      <c r="C2544" s="5" t="s">
        <v>10582</v>
      </c>
      <c r="D2544" s="17" t="s">
        <v>10576</v>
      </c>
      <c r="E2544" s="17" t="s">
        <v>10596</v>
      </c>
      <c r="F2544" s="17" t="s">
        <v>10584</v>
      </c>
      <c r="G2544" s="17" t="s">
        <v>10597</v>
      </c>
      <c r="H2544" s="15" t="s">
        <v>10598</v>
      </c>
      <c r="I2544" s="6" t="s">
        <v>39</v>
      </c>
      <c r="J2544" s="6">
        <v>0</v>
      </c>
      <c r="K2544" s="6">
        <v>430000000</v>
      </c>
      <c r="L2544" s="5" t="s">
        <v>40</v>
      </c>
      <c r="M2544" s="6" t="s">
        <v>591</v>
      </c>
      <c r="N2544" s="6" t="s">
        <v>73</v>
      </c>
      <c r="O2544" s="6" t="s">
        <v>43</v>
      </c>
      <c r="P2544" s="6" t="s">
        <v>84</v>
      </c>
      <c r="Q2544" s="6" t="s">
        <v>51</v>
      </c>
      <c r="R2544" s="6" t="s">
        <v>96</v>
      </c>
      <c r="S2544" s="6" t="s">
        <v>97</v>
      </c>
      <c r="T2544" s="16">
        <v>6</v>
      </c>
      <c r="U2544" s="16">
        <v>3750</v>
      </c>
      <c r="V2544" s="16">
        <f t="shared" si="177"/>
        <v>22500</v>
      </c>
      <c r="W2544" s="41">
        <f t="shared" si="178"/>
        <v>25200.000000000004</v>
      </c>
      <c r="X2544" s="6"/>
      <c r="Y2544" s="6">
        <v>2016</v>
      </c>
      <c r="Z2544" s="6" t="s">
        <v>9782</v>
      </c>
    </row>
    <row r="2545" spans="1:26" ht="51" x14ac:dyDescent="0.2">
      <c r="A2545" s="6" t="s">
        <v>10599</v>
      </c>
      <c r="B2545" s="5" t="s">
        <v>32</v>
      </c>
      <c r="C2545" s="5" t="s">
        <v>10582</v>
      </c>
      <c r="D2545" s="17" t="s">
        <v>10576</v>
      </c>
      <c r="E2545" s="17" t="s">
        <v>10596</v>
      </c>
      <c r="F2545" s="17" t="s">
        <v>10584</v>
      </c>
      <c r="G2545" s="17" t="s">
        <v>10600</v>
      </c>
      <c r="H2545" s="15" t="s">
        <v>10601</v>
      </c>
      <c r="I2545" s="6" t="s">
        <v>39</v>
      </c>
      <c r="J2545" s="6">
        <v>0</v>
      </c>
      <c r="K2545" s="6">
        <v>430000000</v>
      </c>
      <c r="L2545" s="5" t="s">
        <v>40</v>
      </c>
      <c r="M2545" s="6" t="s">
        <v>591</v>
      </c>
      <c r="N2545" s="6" t="s">
        <v>73</v>
      </c>
      <c r="O2545" s="6" t="s">
        <v>43</v>
      </c>
      <c r="P2545" s="6" t="s">
        <v>84</v>
      </c>
      <c r="Q2545" s="6" t="s">
        <v>51</v>
      </c>
      <c r="R2545" s="6" t="s">
        <v>96</v>
      </c>
      <c r="S2545" s="6" t="s">
        <v>97</v>
      </c>
      <c r="T2545" s="16">
        <v>6</v>
      </c>
      <c r="U2545" s="16">
        <v>6500</v>
      </c>
      <c r="V2545" s="16">
        <f t="shared" si="177"/>
        <v>39000</v>
      </c>
      <c r="W2545" s="41">
        <f t="shared" si="178"/>
        <v>43680.000000000007</v>
      </c>
      <c r="X2545" s="6"/>
      <c r="Y2545" s="6">
        <v>2016</v>
      </c>
      <c r="Z2545" s="6" t="s">
        <v>9782</v>
      </c>
    </row>
    <row r="2546" spans="1:26" ht="51" x14ac:dyDescent="0.2">
      <c r="A2546" s="6" t="s">
        <v>10602</v>
      </c>
      <c r="B2546" s="5" t="s">
        <v>32</v>
      </c>
      <c r="C2546" s="5" t="s">
        <v>10582</v>
      </c>
      <c r="D2546" s="17" t="s">
        <v>10576</v>
      </c>
      <c r="E2546" s="17" t="s">
        <v>10596</v>
      </c>
      <c r="F2546" s="17" t="s">
        <v>10584</v>
      </c>
      <c r="G2546" s="17" t="s">
        <v>10603</v>
      </c>
      <c r="H2546" s="15" t="s">
        <v>10604</v>
      </c>
      <c r="I2546" s="6" t="s">
        <v>39</v>
      </c>
      <c r="J2546" s="6">
        <v>0</v>
      </c>
      <c r="K2546" s="6">
        <v>430000000</v>
      </c>
      <c r="L2546" s="5" t="s">
        <v>40</v>
      </c>
      <c r="M2546" s="6" t="s">
        <v>591</v>
      </c>
      <c r="N2546" s="6" t="s">
        <v>73</v>
      </c>
      <c r="O2546" s="6" t="s">
        <v>43</v>
      </c>
      <c r="P2546" s="6" t="s">
        <v>84</v>
      </c>
      <c r="Q2546" s="6" t="s">
        <v>51</v>
      </c>
      <c r="R2546" s="6" t="s">
        <v>96</v>
      </c>
      <c r="S2546" s="6" t="s">
        <v>97</v>
      </c>
      <c r="T2546" s="16">
        <v>6</v>
      </c>
      <c r="U2546" s="16">
        <v>8500</v>
      </c>
      <c r="V2546" s="16">
        <f t="shared" si="177"/>
        <v>51000</v>
      </c>
      <c r="W2546" s="41">
        <f t="shared" si="178"/>
        <v>57120.000000000007</v>
      </c>
      <c r="X2546" s="6"/>
      <c r="Y2546" s="6">
        <v>2016</v>
      </c>
      <c r="Z2546" s="6" t="s">
        <v>9782</v>
      </c>
    </row>
    <row r="2547" spans="1:26" ht="51" x14ac:dyDescent="0.2">
      <c r="A2547" s="6" t="s">
        <v>10605</v>
      </c>
      <c r="B2547" s="5" t="s">
        <v>32</v>
      </c>
      <c r="C2547" s="5" t="s">
        <v>10582</v>
      </c>
      <c r="D2547" s="17" t="s">
        <v>10576</v>
      </c>
      <c r="E2547" s="17" t="s">
        <v>10583</v>
      </c>
      <c r="F2547" s="17" t="s">
        <v>10584</v>
      </c>
      <c r="G2547" s="17" t="s">
        <v>10606</v>
      </c>
      <c r="H2547" s="15" t="s">
        <v>10607</v>
      </c>
      <c r="I2547" s="6" t="s">
        <v>39</v>
      </c>
      <c r="J2547" s="6">
        <v>0</v>
      </c>
      <c r="K2547" s="6">
        <v>430000000</v>
      </c>
      <c r="L2547" s="5" t="s">
        <v>40</v>
      </c>
      <c r="M2547" s="6" t="s">
        <v>591</v>
      </c>
      <c r="N2547" s="6" t="s">
        <v>73</v>
      </c>
      <c r="O2547" s="6" t="s">
        <v>43</v>
      </c>
      <c r="P2547" s="6" t="s">
        <v>84</v>
      </c>
      <c r="Q2547" s="6" t="s">
        <v>51</v>
      </c>
      <c r="R2547" s="6" t="s">
        <v>96</v>
      </c>
      <c r="S2547" s="6" t="s">
        <v>97</v>
      </c>
      <c r="T2547" s="16">
        <v>6</v>
      </c>
      <c r="U2547" s="16">
        <v>2500</v>
      </c>
      <c r="V2547" s="16">
        <f t="shared" si="177"/>
        <v>15000</v>
      </c>
      <c r="W2547" s="41">
        <f t="shared" si="178"/>
        <v>16800</v>
      </c>
      <c r="X2547" s="6"/>
      <c r="Y2547" s="6">
        <v>2016</v>
      </c>
      <c r="Z2547" s="6" t="s">
        <v>9782</v>
      </c>
    </row>
    <row r="2548" spans="1:26" ht="51" x14ac:dyDescent="0.2">
      <c r="A2548" s="6" t="s">
        <v>10608</v>
      </c>
      <c r="B2548" s="5" t="s">
        <v>32</v>
      </c>
      <c r="C2548" s="5" t="s">
        <v>10582</v>
      </c>
      <c r="D2548" s="17" t="s">
        <v>10576</v>
      </c>
      <c r="E2548" s="17" t="s">
        <v>10583</v>
      </c>
      <c r="F2548" s="17" t="s">
        <v>10584</v>
      </c>
      <c r="G2548" s="17" t="s">
        <v>10609</v>
      </c>
      <c r="H2548" s="15" t="s">
        <v>10610</v>
      </c>
      <c r="I2548" s="6" t="s">
        <v>39</v>
      </c>
      <c r="J2548" s="6">
        <v>0</v>
      </c>
      <c r="K2548" s="6">
        <v>430000000</v>
      </c>
      <c r="L2548" s="5" t="s">
        <v>40</v>
      </c>
      <c r="M2548" s="6" t="s">
        <v>591</v>
      </c>
      <c r="N2548" s="6" t="s">
        <v>73</v>
      </c>
      <c r="O2548" s="6" t="s">
        <v>43</v>
      </c>
      <c r="P2548" s="6" t="s">
        <v>84</v>
      </c>
      <c r="Q2548" s="6" t="s">
        <v>51</v>
      </c>
      <c r="R2548" s="6" t="s">
        <v>96</v>
      </c>
      <c r="S2548" s="6" t="s">
        <v>97</v>
      </c>
      <c r="T2548" s="16">
        <v>6</v>
      </c>
      <c r="U2548" s="16">
        <v>3000</v>
      </c>
      <c r="V2548" s="16">
        <f t="shared" si="177"/>
        <v>18000</v>
      </c>
      <c r="W2548" s="41">
        <f t="shared" si="178"/>
        <v>20160.000000000004</v>
      </c>
      <c r="X2548" s="6"/>
      <c r="Y2548" s="6">
        <v>2016</v>
      </c>
      <c r="Z2548" s="6" t="s">
        <v>9782</v>
      </c>
    </row>
    <row r="2549" spans="1:26" ht="51" x14ac:dyDescent="0.2">
      <c r="A2549" s="6" t="s">
        <v>10611</v>
      </c>
      <c r="B2549" s="5" t="s">
        <v>32</v>
      </c>
      <c r="C2549" s="5" t="s">
        <v>10582</v>
      </c>
      <c r="D2549" s="17" t="s">
        <v>10576</v>
      </c>
      <c r="E2549" s="17" t="s">
        <v>10583</v>
      </c>
      <c r="F2549" s="17" t="s">
        <v>10584</v>
      </c>
      <c r="G2549" s="17" t="s">
        <v>10612</v>
      </c>
      <c r="H2549" s="15" t="s">
        <v>10613</v>
      </c>
      <c r="I2549" s="6" t="s">
        <v>39</v>
      </c>
      <c r="J2549" s="6">
        <v>0</v>
      </c>
      <c r="K2549" s="6">
        <v>430000000</v>
      </c>
      <c r="L2549" s="5" t="s">
        <v>40</v>
      </c>
      <c r="M2549" s="6" t="s">
        <v>591</v>
      </c>
      <c r="N2549" s="6" t="s">
        <v>73</v>
      </c>
      <c r="O2549" s="6" t="s">
        <v>43</v>
      </c>
      <c r="P2549" s="6" t="s">
        <v>84</v>
      </c>
      <c r="Q2549" s="6" t="s">
        <v>51</v>
      </c>
      <c r="R2549" s="6" t="s">
        <v>96</v>
      </c>
      <c r="S2549" s="6" t="s">
        <v>97</v>
      </c>
      <c r="T2549" s="16">
        <v>6</v>
      </c>
      <c r="U2549" s="16">
        <v>5000</v>
      </c>
      <c r="V2549" s="16">
        <f t="shared" si="177"/>
        <v>30000</v>
      </c>
      <c r="W2549" s="41">
        <f t="shared" si="178"/>
        <v>33600</v>
      </c>
      <c r="X2549" s="6"/>
      <c r="Y2549" s="6">
        <v>2016</v>
      </c>
      <c r="Z2549" s="6" t="s">
        <v>9782</v>
      </c>
    </row>
    <row r="2550" spans="1:26" ht="51" x14ac:dyDescent="0.2">
      <c r="A2550" s="6" t="s">
        <v>10614</v>
      </c>
      <c r="B2550" s="5" t="s">
        <v>32</v>
      </c>
      <c r="C2550" s="5" t="s">
        <v>10582</v>
      </c>
      <c r="D2550" s="17" t="s">
        <v>10576</v>
      </c>
      <c r="E2550" s="17" t="s">
        <v>10615</v>
      </c>
      <c r="F2550" s="17" t="s">
        <v>10584</v>
      </c>
      <c r="G2550" s="17" t="s">
        <v>10616</v>
      </c>
      <c r="H2550" s="15" t="s">
        <v>10617</v>
      </c>
      <c r="I2550" s="6" t="s">
        <v>39</v>
      </c>
      <c r="J2550" s="6">
        <v>0</v>
      </c>
      <c r="K2550" s="6">
        <v>430000000</v>
      </c>
      <c r="L2550" s="5" t="s">
        <v>40</v>
      </c>
      <c r="M2550" s="6" t="s">
        <v>591</v>
      </c>
      <c r="N2550" s="6" t="s">
        <v>73</v>
      </c>
      <c r="O2550" s="6" t="s">
        <v>43</v>
      </c>
      <c r="P2550" s="6" t="s">
        <v>84</v>
      </c>
      <c r="Q2550" s="6" t="s">
        <v>51</v>
      </c>
      <c r="R2550" s="6" t="s">
        <v>96</v>
      </c>
      <c r="S2550" s="6" t="s">
        <v>97</v>
      </c>
      <c r="T2550" s="16">
        <v>6</v>
      </c>
      <c r="U2550" s="16">
        <v>1000</v>
      </c>
      <c r="V2550" s="16">
        <f t="shared" si="177"/>
        <v>6000</v>
      </c>
      <c r="W2550" s="41">
        <f t="shared" si="178"/>
        <v>6720.0000000000009</v>
      </c>
      <c r="X2550" s="6"/>
      <c r="Y2550" s="6">
        <v>2016</v>
      </c>
      <c r="Z2550" s="6" t="s">
        <v>9782</v>
      </c>
    </row>
    <row r="2551" spans="1:26" ht="51" x14ac:dyDescent="0.2">
      <c r="A2551" s="6" t="s">
        <v>10618</v>
      </c>
      <c r="B2551" s="5" t="s">
        <v>32</v>
      </c>
      <c r="C2551" s="5" t="s">
        <v>10582</v>
      </c>
      <c r="D2551" s="17" t="s">
        <v>10576</v>
      </c>
      <c r="E2551" s="17" t="s">
        <v>10615</v>
      </c>
      <c r="F2551" s="17" t="s">
        <v>10584</v>
      </c>
      <c r="G2551" s="17" t="s">
        <v>10619</v>
      </c>
      <c r="H2551" s="15" t="s">
        <v>10620</v>
      </c>
      <c r="I2551" s="6" t="s">
        <v>39</v>
      </c>
      <c r="J2551" s="6">
        <v>0</v>
      </c>
      <c r="K2551" s="6">
        <v>430000000</v>
      </c>
      <c r="L2551" s="5" t="s">
        <v>40</v>
      </c>
      <c r="M2551" s="6" t="s">
        <v>591</v>
      </c>
      <c r="N2551" s="6" t="s">
        <v>73</v>
      </c>
      <c r="O2551" s="6" t="s">
        <v>43</v>
      </c>
      <c r="P2551" s="6" t="s">
        <v>84</v>
      </c>
      <c r="Q2551" s="6" t="s">
        <v>51</v>
      </c>
      <c r="R2551" s="6" t="s">
        <v>96</v>
      </c>
      <c r="S2551" s="6" t="s">
        <v>97</v>
      </c>
      <c r="T2551" s="16">
        <v>6</v>
      </c>
      <c r="U2551" s="16">
        <v>1200</v>
      </c>
      <c r="V2551" s="16">
        <f t="shared" si="177"/>
        <v>7200</v>
      </c>
      <c r="W2551" s="41">
        <f t="shared" si="178"/>
        <v>8064.0000000000009</v>
      </c>
      <c r="X2551" s="6"/>
      <c r="Y2551" s="6">
        <v>2016</v>
      </c>
      <c r="Z2551" s="6" t="s">
        <v>9782</v>
      </c>
    </row>
    <row r="2552" spans="1:26" ht="51" x14ac:dyDescent="0.2">
      <c r="A2552" s="6" t="s">
        <v>10621</v>
      </c>
      <c r="B2552" s="5" t="s">
        <v>32</v>
      </c>
      <c r="C2552" s="5" t="s">
        <v>10582</v>
      </c>
      <c r="D2552" s="17" t="s">
        <v>10576</v>
      </c>
      <c r="E2552" s="17" t="s">
        <v>10615</v>
      </c>
      <c r="F2552" s="17" t="s">
        <v>10584</v>
      </c>
      <c r="G2552" s="17" t="s">
        <v>10622</v>
      </c>
      <c r="H2552" s="15" t="s">
        <v>10623</v>
      </c>
      <c r="I2552" s="6" t="s">
        <v>39</v>
      </c>
      <c r="J2552" s="6">
        <v>0</v>
      </c>
      <c r="K2552" s="6">
        <v>430000000</v>
      </c>
      <c r="L2552" s="5" t="s">
        <v>40</v>
      </c>
      <c r="M2552" s="6" t="s">
        <v>591</v>
      </c>
      <c r="N2552" s="6" t="s">
        <v>73</v>
      </c>
      <c r="O2552" s="6" t="s">
        <v>43</v>
      </c>
      <c r="P2552" s="6" t="s">
        <v>84</v>
      </c>
      <c r="Q2552" s="6" t="s">
        <v>51</v>
      </c>
      <c r="R2552" s="6" t="s">
        <v>96</v>
      </c>
      <c r="S2552" s="6" t="s">
        <v>97</v>
      </c>
      <c r="T2552" s="16">
        <v>6</v>
      </c>
      <c r="U2552" s="16">
        <v>1500</v>
      </c>
      <c r="V2552" s="16">
        <f t="shared" si="177"/>
        <v>9000</v>
      </c>
      <c r="W2552" s="41">
        <f t="shared" si="178"/>
        <v>10080.000000000002</v>
      </c>
      <c r="X2552" s="6"/>
      <c r="Y2552" s="6">
        <v>2016</v>
      </c>
      <c r="Z2552" s="6" t="s">
        <v>9782</v>
      </c>
    </row>
    <row r="2553" spans="1:26" ht="51" x14ac:dyDescent="0.2">
      <c r="A2553" s="6" t="s">
        <v>10624</v>
      </c>
      <c r="B2553" s="5" t="s">
        <v>32</v>
      </c>
      <c r="C2553" s="5" t="s">
        <v>10625</v>
      </c>
      <c r="D2553" s="17" t="s">
        <v>10626</v>
      </c>
      <c r="E2553" s="17" t="s">
        <v>10627</v>
      </c>
      <c r="F2553" s="17" t="s">
        <v>10628</v>
      </c>
      <c r="G2553" s="17" t="s">
        <v>10629</v>
      </c>
      <c r="H2553" s="15" t="s">
        <v>10630</v>
      </c>
      <c r="I2553" s="6" t="s">
        <v>39</v>
      </c>
      <c r="J2553" s="6">
        <v>0</v>
      </c>
      <c r="K2553" s="6">
        <v>430000000</v>
      </c>
      <c r="L2553" s="5" t="s">
        <v>40</v>
      </c>
      <c r="M2553" s="6" t="s">
        <v>591</v>
      </c>
      <c r="N2553" s="6" t="s">
        <v>73</v>
      </c>
      <c r="O2553" s="6" t="s">
        <v>43</v>
      </c>
      <c r="P2553" s="6" t="s">
        <v>84</v>
      </c>
      <c r="Q2553" s="6" t="s">
        <v>51</v>
      </c>
      <c r="R2553" s="6">
        <v>112</v>
      </c>
      <c r="S2553" s="6" t="s">
        <v>1730</v>
      </c>
      <c r="T2553" s="16">
        <v>5</v>
      </c>
      <c r="U2553" s="16">
        <v>10000</v>
      </c>
      <c r="V2553" s="16">
        <f t="shared" si="177"/>
        <v>50000</v>
      </c>
      <c r="W2553" s="41">
        <f t="shared" si="178"/>
        <v>56000.000000000007</v>
      </c>
      <c r="X2553" s="6"/>
      <c r="Y2553" s="6">
        <v>2016</v>
      </c>
      <c r="Z2553" s="6" t="s">
        <v>9782</v>
      </c>
    </row>
    <row r="2554" spans="1:26" ht="76.5" x14ac:dyDescent="0.2">
      <c r="A2554" s="6" t="s">
        <v>10631</v>
      </c>
      <c r="B2554" s="5" t="s">
        <v>32</v>
      </c>
      <c r="C2554" s="5" t="s">
        <v>10632</v>
      </c>
      <c r="D2554" s="17" t="s">
        <v>10633</v>
      </c>
      <c r="E2554" s="17" t="s">
        <v>10634</v>
      </c>
      <c r="F2554" s="17" t="s">
        <v>10635</v>
      </c>
      <c r="G2554" s="17" t="s">
        <v>10636</v>
      </c>
      <c r="H2554" s="15" t="s">
        <v>10637</v>
      </c>
      <c r="I2554" s="6" t="s">
        <v>39</v>
      </c>
      <c r="J2554" s="6">
        <v>0</v>
      </c>
      <c r="K2554" s="6">
        <v>430000000</v>
      </c>
      <c r="L2554" s="5" t="s">
        <v>40</v>
      </c>
      <c r="M2554" s="6" t="s">
        <v>591</v>
      </c>
      <c r="N2554" s="6" t="s">
        <v>73</v>
      </c>
      <c r="O2554" s="6" t="s">
        <v>43</v>
      </c>
      <c r="P2554" s="6" t="s">
        <v>84</v>
      </c>
      <c r="Q2554" s="6" t="s">
        <v>51</v>
      </c>
      <c r="R2554" s="6" t="s">
        <v>96</v>
      </c>
      <c r="S2554" s="6" t="s">
        <v>97</v>
      </c>
      <c r="T2554" s="16">
        <v>5</v>
      </c>
      <c r="U2554" s="16">
        <v>45442.857142857101</v>
      </c>
      <c r="V2554" s="16">
        <f t="shared" si="177"/>
        <v>227214.28571428551</v>
      </c>
      <c r="W2554" s="41">
        <f t="shared" si="178"/>
        <v>254479.9999999998</v>
      </c>
      <c r="X2554" s="6"/>
      <c r="Y2554" s="6">
        <v>2016</v>
      </c>
      <c r="Z2554" s="6" t="s">
        <v>9782</v>
      </c>
    </row>
    <row r="2555" spans="1:26" ht="76.5" x14ac:dyDescent="0.2">
      <c r="A2555" s="6" t="s">
        <v>10638</v>
      </c>
      <c r="B2555" s="5" t="s">
        <v>32</v>
      </c>
      <c r="C2555" s="5" t="s">
        <v>10639</v>
      </c>
      <c r="D2555" s="17" t="s">
        <v>10633</v>
      </c>
      <c r="E2555" s="17" t="s">
        <v>10634</v>
      </c>
      <c r="F2555" s="17" t="s">
        <v>10640</v>
      </c>
      <c r="G2555" s="17" t="s">
        <v>10641</v>
      </c>
      <c r="H2555" s="15" t="s">
        <v>10642</v>
      </c>
      <c r="I2555" s="6" t="s">
        <v>39</v>
      </c>
      <c r="J2555" s="6">
        <v>0</v>
      </c>
      <c r="K2555" s="6">
        <v>430000000</v>
      </c>
      <c r="L2555" s="5" t="s">
        <v>40</v>
      </c>
      <c r="M2555" s="6" t="s">
        <v>591</v>
      </c>
      <c r="N2555" s="6" t="s">
        <v>73</v>
      </c>
      <c r="O2555" s="6" t="s">
        <v>43</v>
      </c>
      <c r="P2555" s="6" t="s">
        <v>84</v>
      </c>
      <c r="Q2555" s="6" t="s">
        <v>51</v>
      </c>
      <c r="R2555" s="6" t="s">
        <v>96</v>
      </c>
      <c r="S2555" s="6" t="s">
        <v>97</v>
      </c>
      <c r="T2555" s="16">
        <v>5</v>
      </c>
      <c r="U2555" s="16">
        <v>45442.857142857101</v>
      </c>
      <c r="V2555" s="16">
        <f t="shared" si="177"/>
        <v>227214.28571428551</v>
      </c>
      <c r="W2555" s="41">
        <f t="shared" si="178"/>
        <v>254479.9999999998</v>
      </c>
      <c r="X2555" s="6"/>
      <c r="Y2555" s="6">
        <v>2016</v>
      </c>
      <c r="Z2555" s="6" t="s">
        <v>9782</v>
      </c>
    </row>
    <row r="2556" spans="1:26" ht="51" x14ac:dyDescent="0.2">
      <c r="A2556" s="6" t="s">
        <v>10643</v>
      </c>
      <c r="B2556" s="5" t="s">
        <v>32</v>
      </c>
      <c r="C2556" s="5" t="s">
        <v>10644</v>
      </c>
      <c r="D2556" s="17" t="s">
        <v>10645</v>
      </c>
      <c r="E2556" s="17" t="s">
        <v>10646</v>
      </c>
      <c r="F2556" s="17" t="s">
        <v>10647</v>
      </c>
      <c r="G2556" s="17" t="s">
        <v>10648</v>
      </c>
      <c r="H2556" s="15" t="s">
        <v>10649</v>
      </c>
      <c r="I2556" s="6" t="s">
        <v>39</v>
      </c>
      <c r="J2556" s="6">
        <v>0</v>
      </c>
      <c r="K2556" s="6">
        <v>430000000</v>
      </c>
      <c r="L2556" s="5" t="s">
        <v>40</v>
      </c>
      <c r="M2556" s="6" t="s">
        <v>591</v>
      </c>
      <c r="N2556" s="6" t="s">
        <v>73</v>
      </c>
      <c r="O2556" s="6" t="s">
        <v>43</v>
      </c>
      <c r="P2556" s="6" t="s">
        <v>84</v>
      </c>
      <c r="Q2556" s="6" t="s">
        <v>51</v>
      </c>
      <c r="R2556" s="6" t="s">
        <v>96</v>
      </c>
      <c r="S2556" s="6" t="s">
        <v>97</v>
      </c>
      <c r="T2556" s="16">
        <v>4</v>
      </c>
      <c r="U2556" s="16">
        <v>230000</v>
      </c>
      <c r="V2556" s="16">
        <f t="shared" si="177"/>
        <v>920000</v>
      </c>
      <c r="W2556" s="41">
        <f t="shared" si="178"/>
        <v>1030400.0000000001</v>
      </c>
      <c r="X2556" s="6"/>
      <c r="Y2556" s="6">
        <v>2016</v>
      </c>
      <c r="Z2556" s="6" t="s">
        <v>9782</v>
      </c>
    </row>
    <row r="2557" spans="1:26" ht="63.75" x14ac:dyDescent="0.2">
      <c r="A2557" s="6" t="s">
        <v>10650</v>
      </c>
      <c r="B2557" s="5" t="s">
        <v>32</v>
      </c>
      <c r="C2557" s="5" t="s">
        <v>10651</v>
      </c>
      <c r="D2557" s="17" t="s">
        <v>5667</v>
      </c>
      <c r="E2557" s="17" t="s">
        <v>10652</v>
      </c>
      <c r="F2557" s="17" t="s">
        <v>10653</v>
      </c>
      <c r="G2557" s="9" t="s">
        <v>10654</v>
      </c>
      <c r="H2557" s="15" t="s">
        <v>10655</v>
      </c>
      <c r="I2557" s="6" t="s">
        <v>39</v>
      </c>
      <c r="J2557" s="6">
        <v>0</v>
      </c>
      <c r="K2557" s="6">
        <v>430000000</v>
      </c>
      <c r="L2557" s="5" t="s">
        <v>40</v>
      </c>
      <c r="M2557" s="6" t="s">
        <v>591</v>
      </c>
      <c r="N2557" s="6" t="s">
        <v>73</v>
      </c>
      <c r="O2557" s="6" t="s">
        <v>43</v>
      </c>
      <c r="P2557" s="6" t="s">
        <v>84</v>
      </c>
      <c r="Q2557" s="6" t="s">
        <v>51</v>
      </c>
      <c r="R2557" s="6" t="s">
        <v>96</v>
      </c>
      <c r="S2557" s="6" t="s">
        <v>97</v>
      </c>
      <c r="T2557" s="16">
        <v>5</v>
      </c>
      <c r="U2557" s="16">
        <v>7000</v>
      </c>
      <c r="V2557" s="16">
        <f t="shared" si="177"/>
        <v>35000</v>
      </c>
      <c r="W2557" s="41">
        <f t="shared" si="178"/>
        <v>39200.000000000007</v>
      </c>
      <c r="X2557" s="6"/>
      <c r="Y2557" s="6">
        <v>2016</v>
      </c>
      <c r="Z2557" s="6" t="s">
        <v>9782</v>
      </c>
    </row>
    <row r="2558" spans="1:26" ht="51" x14ac:dyDescent="0.2">
      <c r="A2558" s="6" t="s">
        <v>10656</v>
      </c>
      <c r="B2558" s="5" t="s">
        <v>32</v>
      </c>
      <c r="C2558" s="5" t="s">
        <v>10657</v>
      </c>
      <c r="D2558" s="17" t="s">
        <v>10658</v>
      </c>
      <c r="E2558" s="17"/>
      <c r="F2558" s="17" t="s">
        <v>10659</v>
      </c>
      <c r="G2558" s="17"/>
      <c r="H2558" s="15" t="s">
        <v>10660</v>
      </c>
      <c r="I2558" s="6" t="s">
        <v>47</v>
      </c>
      <c r="J2558" s="6">
        <v>0</v>
      </c>
      <c r="K2558" s="6">
        <v>430000000</v>
      </c>
      <c r="L2558" s="5" t="s">
        <v>40</v>
      </c>
      <c r="M2558" s="6" t="s">
        <v>591</v>
      </c>
      <c r="N2558" s="6" t="s">
        <v>73</v>
      </c>
      <c r="O2558" s="6" t="s">
        <v>43</v>
      </c>
      <c r="P2558" s="6" t="s">
        <v>84</v>
      </c>
      <c r="Q2558" s="6" t="s">
        <v>51</v>
      </c>
      <c r="R2558" s="6" t="s">
        <v>96</v>
      </c>
      <c r="S2558" s="6" t="s">
        <v>97</v>
      </c>
      <c r="T2558" s="16">
        <v>60</v>
      </c>
      <c r="U2558" s="16">
        <v>1320</v>
      </c>
      <c r="V2558" s="16">
        <f t="shared" si="177"/>
        <v>79200</v>
      </c>
      <c r="W2558" s="41">
        <f t="shared" si="178"/>
        <v>88704.000000000015</v>
      </c>
      <c r="X2558" s="6"/>
      <c r="Y2558" s="6">
        <v>2016</v>
      </c>
      <c r="Z2558" s="6" t="s">
        <v>9782</v>
      </c>
    </row>
    <row r="2559" spans="1:26" ht="51" x14ac:dyDescent="0.2">
      <c r="A2559" s="6" t="s">
        <v>10661</v>
      </c>
      <c r="B2559" s="5" t="s">
        <v>32</v>
      </c>
      <c r="C2559" s="5" t="s">
        <v>10662</v>
      </c>
      <c r="D2559" s="17" t="s">
        <v>10658</v>
      </c>
      <c r="E2559" s="17" t="s">
        <v>10663</v>
      </c>
      <c r="F2559" s="17" t="s">
        <v>10664</v>
      </c>
      <c r="G2559" s="17" t="s">
        <v>10665</v>
      </c>
      <c r="H2559" s="15" t="s">
        <v>10666</v>
      </c>
      <c r="I2559" s="6" t="s">
        <v>47</v>
      </c>
      <c r="J2559" s="6">
        <v>0</v>
      </c>
      <c r="K2559" s="6">
        <v>430000000</v>
      </c>
      <c r="L2559" s="5" t="s">
        <v>40</v>
      </c>
      <c r="M2559" s="6" t="s">
        <v>591</v>
      </c>
      <c r="N2559" s="6" t="s">
        <v>73</v>
      </c>
      <c r="O2559" s="6" t="s">
        <v>43</v>
      </c>
      <c r="P2559" s="6" t="s">
        <v>84</v>
      </c>
      <c r="Q2559" s="6" t="s">
        <v>51</v>
      </c>
      <c r="R2559" s="6" t="s">
        <v>96</v>
      </c>
      <c r="S2559" s="6" t="s">
        <v>97</v>
      </c>
      <c r="T2559" s="16">
        <v>40</v>
      </c>
      <c r="U2559" s="16">
        <v>4000</v>
      </c>
      <c r="V2559" s="16">
        <f t="shared" si="177"/>
        <v>160000</v>
      </c>
      <c r="W2559" s="41">
        <f t="shared" si="178"/>
        <v>179200.00000000003</v>
      </c>
      <c r="X2559" s="6"/>
      <c r="Y2559" s="6">
        <v>2016</v>
      </c>
      <c r="Z2559" s="6" t="s">
        <v>9782</v>
      </c>
    </row>
    <row r="2560" spans="1:26" ht="51" x14ac:dyDescent="0.2">
      <c r="A2560" s="6" t="s">
        <v>10667</v>
      </c>
      <c r="B2560" s="5" t="s">
        <v>32</v>
      </c>
      <c r="C2560" s="5" t="s">
        <v>10668</v>
      </c>
      <c r="D2560" s="17" t="s">
        <v>10658</v>
      </c>
      <c r="E2560" s="17" t="s">
        <v>10663</v>
      </c>
      <c r="F2560" s="17" t="s">
        <v>10669</v>
      </c>
      <c r="G2560" s="17" t="s">
        <v>10670</v>
      </c>
      <c r="H2560" s="15" t="s">
        <v>10671</v>
      </c>
      <c r="I2560" s="6" t="s">
        <v>47</v>
      </c>
      <c r="J2560" s="6">
        <v>0</v>
      </c>
      <c r="K2560" s="6">
        <v>430000000</v>
      </c>
      <c r="L2560" s="5" t="s">
        <v>40</v>
      </c>
      <c r="M2560" s="6" t="s">
        <v>591</v>
      </c>
      <c r="N2560" s="6" t="s">
        <v>73</v>
      </c>
      <c r="O2560" s="6" t="s">
        <v>43</v>
      </c>
      <c r="P2560" s="6" t="s">
        <v>84</v>
      </c>
      <c r="Q2560" s="6" t="s">
        <v>51</v>
      </c>
      <c r="R2560" s="6" t="s">
        <v>96</v>
      </c>
      <c r="S2560" s="6" t="s">
        <v>97</v>
      </c>
      <c r="T2560" s="16">
        <v>40</v>
      </c>
      <c r="U2560" s="16">
        <v>12000</v>
      </c>
      <c r="V2560" s="16">
        <f t="shared" si="177"/>
        <v>480000</v>
      </c>
      <c r="W2560" s="41">
        <f t="shared" si="178"/>
        <v>537600</v>
      </c>
      <c r="X2560" s="6"/>
      <c r="Y2560" s="6">
        <v>2016</v>
      </c>
      <c r="Z2560" s="6" t="s">
        <v>9782</v>
      </c>
    </row>
    <row r="2561" spans="1:26" ht="51" x14ac:dyDescent="0.2">
      <c r="A2561" s="6" t="s">
        <v>10672</v>
      </c>
      <c r="B2561" s="5" t="s">
        <v>32</v>
      </c>
      <c r="C2561" s="5" t="s">
        <v>10673</v>
      </c>
      <c r="D2561" s="17" t="s">
        <v>10658</v>
      </c>
      <c r="E2561" s="17" t="s">
        <v>10663</v>
      </c>
      <c r="F2561" s="17" t="s">
        <v>10674</v>
      </c>
      <c r="G2561" s="17" t="s">
        <v>10675</v>
      </c>
      <c r="H2561" s="15" t="s">
        <v>10676</v>
      </c>
      <c r="I2561" s="6" t="s">
        <v>47</v>
      </c>
      <c r="J2561" s="6">
        <v>0</v>
      </c>
      <c r="K2561" s="6">
        <v>430000000</v>
      </c>
      <c r="L2561" s="5" t="s">
        <v>40</v>
      </c>
      <c r="M2561" s="6" t="s">
        <v>591</v>
      </c>
      <c r="N2561" s="6" t="s">
        <v>73</v>
      </c>
      <c r="O2561" s="6" t="s">
        <v>43</v>
      </c>
      <c r="P2561" s="6" t="s">
        <v>84</v>
      </c>
      <c r="Q2561" s="6" t="s">
        <v>51</v>
      </c>
      <c r="R2561" s="6" t="s">
        <v>96</v>
      </c>
      <c r="S2561" s="6" t="s">
        <v>97</v>
      </c>
      <c r="T2561" s="16">
        <v>40</v>
      </c>
      <c r="U2561" s="16">
        <v>15000</v>
      </c>
      <c r="V2561" s="16">
        <f t="shared" ref="V2561:V2613" si="179">U2561*T2561</f>
        <v>600000</v>
      </c>
      <c r="W2561" s="41">
        <f t="shared" ref="W2561:W2624" si="180">V2561*1.12</f>
        <v>672000.00000000012</v>
      </c>
      <c r="X2561" s="6"/>
      <c r="Y2561" s="6">
        <v>2016</v>
      </c>
      <c r="Z2561" s="6" t="s">
        <v>9782</v>
      </c>
    </row>
    <row r="2562" spans="1:26" ht="51" x14ac:dyDescent="0.2">
      <c r="A2562" s="6" t="s">
        <v>10677</v>
      </c>
      <c r="B2562" s="5" t="s">
        <v>32</v>
      </c>
      <c r="C2562" s="5" t="s">
        <v>10678</v>
      </c>
      <c r="D2562" s="17" t="s">
        <v>10658</v>
      </c>
      <c r="E2562" s="17" t="s">
        <v>10663</v>
      </c>
      <c r="F2562" s="17" t="s">
        <v>10679</v>
      </c>
      <c r="G2562" s="17" t="s">
        <v>10680</v>
      </c>
      <c r="H2562" s="15" t="s">
        <v>10681</v>
      </c>
      <c r="I2562" s="6" t="s">
        <v>47</v>
      </c>
      <c r="J2562" s="6">
        <v>0</v>
      </c>
      <c r="K2562" s="6">
        <v>430000000</v>
      </c>
      <c r="L2562" s="5" t="s">
        <v>40</v>
      </c>
      <c r="M2562" s="6" t="s">
        <v>591</v>
      </c>
      <c r="N2562" s="6" t="s">
        <v>73</v>
      </c>
      <c r="O2562" s="6" t="s">
        <v>43</v>
      </c>
      <c r="P2562" s="6" t="s">
        <v>84</v>
      </c>
      <c r="Q2562" s="6" t="s">
        <v>51</v>
      </c>
      <c r="R2562" s="6" t="s">
        <v>96</v>
      </c>
      <c r="S2562" s="6" t="s">
        <v>97</v>
      </c>
      <c r="T2562" s="16">
        <v>20</v>
      </c>
      <c r="U2562" s="16">
        <v>20000</v>
      </c>
      <c r="V2562" s="16">
        <f t="shared" si="179"/>
        <v>400000</v>
      </c>
      <c r="W2562" s="41">
        <f t="shared" si="180"/>
        <v>448000.00000000006</v>
      </c>
      <c r="X2562" s="6"/>
      <c r="Y2562" s="6">
        <v>2016</v>
      </c>
      <c r="Z2562" s="6" t="s">
        <v>9782</v>
      </c>
    </row>
    <row r="2563" spans="1:26" ht="51" x14ac:dyDescent="0.2">
      <c r="A2563" s="6" t="s">
        <v>10682</v>
      </c>
      <c r="B2563" s="5" t="s">
        <v>32</v>
      </c>
      <c r="C2563" s="5" t="s">
        <v>10683</v>
      </c>
      <c r="D2563" s="17" t="s">
        <v>10658</v>
      </c>
      <c r="E2563" s="17" t="s">
        <v>10663</v>
      </c>
      <c r="F2563" s="17" t="s">
        <v>10684</v>
      </c>
      <c r="G2563" s="17" t="s">
        <v>10685</v>
      </c>
      <c r="H2563" s="15" t="s">
        <v>10686</v>
      </c>
      <c r="I2563" s="6" t="s">
        <v>47</v>
      </c>
      <c r="J2563" s="6">
        <v>0</v>
      </c>
      <c r="K2563" s="6">
        <v>430000000</v>
      </c>
      <c r="L2563" s="5" t="s">
        <v>40</v>
      </c>
      <c r="M2563" s="6" t="s">
        <v>591</v>
      </c>
      <c r="N2563" s="6" t="s">
        <v>73</v>
      </c>
      <c r="O2563" s="6" t="s">
        <v>43</v>
      </c>
      <c r="P2563" s="6" t="s">
        <v>84</v>
      </c>
      <c r="Q2563" s="6" t="s">
        <v>51</v>
      </c>
      <c r="R2563" s="6" t="s">
        <v>96</v>
      </c>
      <c r="S2563" s="6" t="s">
        <v>97</v>
      </c>
      <c r="T2563" s="16">
        <v>20</v>
      </c>
      <c r="U2563" s="16">
        <v>25000</v>
      </c>
      <c r="V2563" s="16">
        <f t="shared" si="179"/>
        <v>500000</v>
      </c>
      <c r="W2563" s="41">
        <f t="shared" si="180"/>
        <v>560000</v>
      </c>
      <c r="X2563" s="6"/>
      <c r="Y2563" s="6">
        <v>2016</v>
      </c>
      <c r="Z2563" s="6" t="s">
        <v>9782</v>
      </c>
    </row>
    <row r="2564" spans="1:26" ht="51" x14ac:dyDescent="0.2">
      <c r="A2564" s="6" t="s">
        <v>10687</v>
      </c>
      <c r="B2564" s="5" t="s">
        <v>32</v>
      </c>
      <c r="C2564" s="5" t="s">
        <v>10688</v>
      </c>
      <c r="D2564" s="17" t="s">
        <v>10689</v>
      </c>
      <c r="E2564" s="17" t="s">
        <v>10690</v>
      </c>
      <c r="F2564" s="17" t="s">
        <v>10691</v>
      </c>
      <c r="G2564" s="17" t="s">
        <v>10692</v>
      </c>
      <c r="H2564" s="15" t="s">
        <v>10693</v>
      </c>
      <c r="I2564" s="6" t="s">
        <v>47</v>
      </c>
      <c r="J2564" s="6">
        <v>0</v>
      </c>
      <c r="K2564" s="6">
        <v>430000000</v>
      </c>
      <c r="L2564" s="5" t="s">
        <v>40</v>
      </c>
      <c r="M2564" s="6" t="s">
        <v>591</v>
      </c>
      <c r="N2564" s="6" t="s">
        <v>73</v>
      </c>
      <c r="O2564" s="6" t="s">
        <v>43</v>
      </c>
      <c r="P2564" s="6" t="s">
        <v>84</v>
      </c>
      <c r="Q2564" s="6" t="s">
        <v>51</v>
      </c>
      <c r="R2564" s="6" t="s">
        <v>96</v>
      </c>
      <c r="S2564" s="6" t="s">
        <v>97</v>
      </c>
      <c r="T2564" s="16">
        <v>10</v>
      </c>
      <c r="U2564" s="16">
        <v>24000</v>
      </c>
      <c r="V2564" s="16">
        <f t="shared" si="179"/>
        <v>240000</v>
      </c>
      <c r="W2564" s="41">
        <f t="shared" si="180"/>
        <v>268800</v>
      </c>
      <c r="X2564" s="6"/>
      <c r="Y2564" s="6">
        <v>2016</v>
      </c>
      <c r="Z2564" s="6" t="s">
        <v>9782</v>
      </c>
    </row>
    <row r="2565" spans="1:26" ht="51" x14ac:dyDescent="0.2">
      <c r="A2565" s="6" t="s">
        <v>10694</v>
      </c>
      <c r="B2565" s="5" t="s">
        <v>32</v>
      </c>
      <c r="C2565" s="5" t="s">
        <v>10688</v>
      </c>
      <c r="D2565" s="17" t="s">
        <v>10689</v>
      </c>
      <c r="E2565" s="17" t="s">
        <v>10690</v>
      </c>
      <c r="F2565" s="17" t="s">
        <v>10691</v>
      </c>
      <c r="G2565" s="17" t="s">
        <v>10695</v>
      </c>
      <c r="H2565" s="15" t="s">
        <v>10696</v>
      </c>
      <c r="I2565" s="6" t="s">
        <v>47</v>
      </c>
      <c r="J2565" s="6">
        <v>0</v>
      </c>
      <c r="K2565" s="6">
        <v>430000000</v>
      </c>
      <c r="L2565" s="5" t="s">
        <v>40</v>
      </c>
      <c r="M2565" s="6" t="s">
        <v>591</v>
      </c>
      <c r="N2565" s="6" t="s">
        <v>73</v>
      </c>
      <c r="O2565" s="6" t="s">
        <v>43</v>
      </c>
      <c r="P2565" s="6" t="s">
        <v>84</v>
      </c>
      <c r="Q2565" s="6" t="s">
        <v>51</v>
      </c>
      <c r="R2565" s="6" t="s">
        <v>96</v>
      </c>
      <c r="S2565" s="6" t="s">
        <v>97</v>
      </c>
      <c r="T2565" s="16">
        <v>10</v>
      </c>
      <c r="U2565" s="16">
        <v>23000</v>
      </c>
      <c r="V2565" s="16">
        <f t="shared" si="179"/>
        <v>230000</v>
      </c>
      <c r="W2565" s="41">
        <f t="shared" si="180"/>
        <v>257600.00000000003</v>
      </c>
      <c r="X2565" s="6"/>
      <c r="Y2565" s="6">
        <v>2016</v>
      </c>
      <c r="Z2565" s="6" t="s">
        <v>9782</v>
      </c>
    </row>
    <row r="2566" spans="1:26" ht="51" x14ac:dyDescent="0.2">
      <c r="A2566" s="6" t="s">
        <v>10697</v>
      </c>
      <c r="B2566" s="5" t="s">
        <v>32</v>
      </c>
      <c r="C2566" s="5" t="s">
        <v>10688</v>
      </c>
      <c r="D2566" s="17" t="s">
        <v>10689</v>
      </c>
      <c r="E2566" s="17" t="s">
        <v>10690</v>
      </c>
      <c r="F2566" s="17" t="s">
        <v>10691</v>
      </c>
      <c r="G2566" s="17" t="s">
        <v>10698</v>
      </c>
      <c r="H2566" s="15" t="s">
        <v>10699</v>
      </c>
      <c r="I2566" s="6" t="s">
        <v>47</v>
      </c>
      <c r="J2566" s="6">
        <v>0</v>
      </c>
      <c r="K2566" s="6">
        <v>430000000</v>
      </c>
      <c r="L2566" s="5" t="s">
        <v>40</v>
      </c>
      <c r="M2566" s="6" t="s">
        <v>591</v>
      </c>
      <c r="N2566" s="6" t="s">
        <v>73</v>
      </c>
      <c r="O2566" s="6" t="s">
        <v>43</v>
      </c>
      <c r="P2566" s="6" t="s">
        <v>84</v>
      </c>
      <c r="Q2566" s="6" t="s">
        <v>51</v>
      </c>
      <c r="R2566" s="6" t="s">
        <v>96</v>
      </c>
      <c r="S2566" s="6" t="s">
        <v>97</v>
      </c>
      <c r="T2566" s="16">
        <v>10</v>
      </c>
      <c r="U2566" s="16">
        <v>22000</v>
      </c>
      <c r="V2566" s="16">
        <f t="shared" si="179"/>
        <v>220000</v>
      </c>
      <c r="W2566" s="41">
        <f t="shared" si="180"/>
        <v>246400.00000000003</v>
      </c>
      <c r="X2566" s="6"/>
      <c r="Y2566" s="6">
        <v>2016</v>
      </c>
      <c r="Z2566" s="6" t="s">
        <v>9782</v>
      </c>
    </row>
    <row r="2567" spans="1:26" ht="51" x14ac:dyDescent="0.2">
      <c r="A2567" s="6" t="s">
        <v>10700</v>
      </c>
      <c r="B2567" s="5" t="s">
        <v>32</v>
      </c>
      <c r="C2567" s="5" t="s">
        <v>10688</v>
      </c>
      <c r="D2567" s="17" t="s">
        <v>10689</v>
      </c>
      <c r="E2567" s="17" t="s">
        <v>10690</v>
      </c>
      <c r="F2567" s="17" t="s">
        <v>10691</v>
      </c>
      <c r="G2567" s="17" t="s">
        <v>10701</v>
      </c>
      <c r="H2567" s="15" t="s">
        <v>10702</v>
      </c>
      <c r="I2567" s="6" t="s">
        <v>47</v>
      </c>
      <c r="J2567" s="6">
        <v>0</v>
      </c>
      <c r="K2567" s="6">
        <v>430000000</v>
      </c>
      <c r="L2567" s="5" t="s">
        <v>40</v>
      </c>
      <c r="M2567" s="6" t="s">
        <v>591</v>
      </c>
      <c r="N2567" s="6" t="s">
        <v>73</v>
      </c>
      <c r="O2567" s="6" t="s">
        <v>43</v>
      </c>
      <c r="P2567" s="6" t="s">
        <v>84</v>
      </c>
      <c r="Q2567" s="6" t="s">
        <v>51</v>
      </c>
      <c r="R2567" s="6" t="s">
        <v>96</v>
      </c>
      <c r="S2567" s="6" t="s">
        <v>97</v>
      </c>
      <c r="T2567" s="16">
        <v>10</v>
      </c>
      <c r="U2567" s="16">
        <v>21000</v>
      </c>
      <c r="V2567" s="16">
        <f t="shared" si="179"/>
        <v>210000</v>
      </c>
      <c r="W2567" s="41">
        <f t="shared" si="180"/>
        <v>235200.00000000003</v>
      </c>
      <c r="X2567" s="6"/>
      <c r="Y2567" s="6">
        <v>2016</v>
      </c>
      <c r="Z2567" s="6" t="s">
        <v>9782</v>
      </c>
    </row>
    <row r="2568" spans="1:26" ht="51" x14ac:dyDescent="0.2">
      <c r="A2568" s="6" t="s">
        <v>10703</v>
      </c>
      <c r="B2568" s="5" t="s">
        <v>32</v>
      </c>
      <c r="C2568" s="5" t="s">
        <v>10704</v>
      </c>
      <c r="D2568" s="17" t="s">
        <v>10705</v>
      </c>
      <c r="E2568" s="17" t="s">
        <v>10706</v>
      </c>
      <c r="F2568" s="17" t="s">
        <v>10707</v>
      </c>
      <c r="G2568" s="17" t="s">
        <v>10708</v>
      </c>
      <c r="H2568" s="15" t="s">
        <v>10709</v>
      </c>
      <c r="I2568" s="6" t="s">
        <v>47</v>
      </c>
      <c r="J2568" s="6">
        <v>0</v>
      </c>
      <c r="K2568" s="6">
        <v>430000000</v>
      </c>
      <c r="L2568" s="5" t="s">
        <v>40</v>
      </c>
      <c r="M2568" s="6" t="s">
        <v>591</v>
      </c>
      <c r="N2568" s="6" t="s">
        <v>73</v>
      </c>
      <c r="O2568" s="6" t="s">
        <v>43</v>
      </c>
      <c r="P2568" s="6" t="s">
        <v>84</v>
      </c>
      <c r="Q2568" s="6" t="s">
        <v>51</v>
      </c>
      <c r="R2568" s="6" t="s">
        <v>85</v>
      </c>
      <c r="S2568" s="6" t="s">
        <v>86</v>
      </c>
      <c r="T2568" s="16">
        <v>400</v>
      </c>
      <c r="U2568" s="16">
        <v>3375</v>
      </c>
      <c r="V2568" s="16">
        <f t="shared" si="179"/>
        <v>1350000</v>
      </c>
      <c r="W2568" s="41">
        <f t="shared" si="180"/>
        <v>1512000.0000000002</v>
      </c>
      <c r="X2568" s="6"/>
      <c r="Y2568" s="6">
        <v>2016</v>
      </c>
      <c r="Z2568" s="6" t="s">
        <v>9782</v>
      </c>
    </row>
    <row r="2569" spans="1:26" ht="51" x14ac:dyDescent="0.2">
      <c r="A2569" s="6" t="s">
        <v>10710</v>
      </c>
      <c r="B2569" s="5" t="s">
        <v>32</v>
      </c>
      <c r="C2569" s="5" t="s">
        <v>10711</v>
      </c>
      <c r="D2569" s="17" t="s">
        <v>10705</v>
      </c>
      <c r="E2569" s="17" t="s">
        <v>10706</v>
      </c>
      <c r="F2569" s="17" t="s">
        <v>10712</v>
      </c>
      <c r="G2569" s="17" t="s">
        <v>10713</v>
      </c>
      <c r="H2569" s="15" t="s">
        <v>10714</v>
      </c>
      <c r="I2569" s="6" t="s">
        <v>47</v>
      </c>
      <c r="J2569" s="6">
        <v>0</v>
      </c>
      <c r="K2569" s="6">
        <v>430000000</v>
      </c>
      <c r="L2569" s="5" t="s">
        <v>40</v>
      </c>
      <c r="M2569" s="6" t="s">
        <v>591</v>
      </c>
      <c r="N2569" s="6" t="s">
        <v>73</v>
      </c>
      <c r="O2569" s="6" t="s">
        <v>43</v>
      </c>
      <c r="P2569" s="6" t="s">
        <v>84</v>
      </c>
      <c r="Q2569" s="6" t="s">
        <v>51</v>
      </c>
      <c r="R2569" s="6" t="s">
        <v>85</v>
      </c>
      <c r="S2569" s="6" t="s">
        <v>86</v>
      </c>
      <c r="T2569" s="16">
        <v>400</v>
      </c>
      <c r="U2569" s="16">
        <v>3375</v>
      </c>
      <c r="V2569" s="16">
        <f t="shared" si="179"/>
        <v>1350000</v>
      </c>
      <c r="W2569" s="41">
        <f t="shared" si="180"/>
        <v>1512000.0000000002</v>
      </c>
      <c r="X2569" s="6"/>
      <c r="Y2569" s="6">
        <v>2016</v>
      </c>
      <c r="Z2569" s="6" t="s">
        <v>9782</v>
      </c>
    </row>
    <row r="2570" spans="1:26" ht="51" x14ac:dyDescent="0.2">
      <c r="A2570" s="6" t="s">
        <v>10715</v>
      </c>
      <c r="B2570" s="5" t="s">
        <v>32</v>
      </c>
      <c r="C2570" s="5" t="s">
        <v>2944</v>
      </c>
      <c r="D2570" s="17" t="s">
        <v>10716</v>
      </c>
      <c r="E2570" s="17" t="s">
        <v>10717</v>
      </c>
      <c r="F2570" s="17" t="s">
        <v>10718</v>
      </c>
      <c r="G2570" s="17" t="s">
        <v>10719</v>
      </c>
      <c r="H2570" s="15" t="s">
        <v>10720</v>
      </c>
      <c r="I2570" s="6" t="s">
        <v>47</v>
      </c>
      <c r="J2570" s="6">
        <v>0</v>
      </c>
      <c r="K2570" s="6">
        <v>430000000</v>
      </c>
      <c r="L2570" s="5" t="s">
        <v>40</v>
      </c>
      <c r="M2570" s="6" t="s">
        <v>591</v>
      </c>
      <c r="N2570" s="6" t="s">
        <v>73</v>
      </c>
      <c r="O2570" s="6" t="s">
        <v>43</v>
      </c>
      <c r="P2570" s="6" t="s">
        <v>84</v>
      </c>
      <c r="Q2570" s="6" t="s">
        <v>51</v>
      </c>
      <c r="R2570" s="6" t="s">
        <v>96</v>
      </c>
      <c r="S2570" s="6" t="s">
        <v>97</v>
      </c>
      <c r="T2570" s="16">
        <v>1</v>
      </c>
      <c r="U2570" s="16">
        <v>3750000</v>
      </c>
      <c r="V2570" s="16">
        <f t="shared" si="179"/>
        <v>3750000</v>
      </c>
      <c r="W2570" s="41">
        <f t="shared" si="180"/>
        <v>4200000</v>
      </c>
      <c r="X2570" s="6"/>
      <c r="Y2570" s="6">
        <v>2016</v>
      </c>
      <c r="Z2570" s="6" t="s">
        <v>9782</v>
      </c>
    </row>
    <row r="2571" spans="1:26" ht="89.25" x14ac:dyDescent="0.2">
      <c r="A2571" s="6" t="s">
        <v>10721</v>
      </c>
      <c r="B2571" s="5" t="s">
        <v>32</v>
      </c>
      <c r="C2571" s="5" t="s">
        <v>962</v>
      </c>
      <c r="D2571" s="17" t="s">
        <v>963</v>
      </c>
      <c r="E2571" s="17" t="s">
        <v>10722</v>
      </c>
      <c r="F2571" s="17" t="s">
        <v>965</v>
      </c>
      <c r="G2571" s="17" t="s">
        <v>10723</v>
      </c>
      <c r="H2571" s="15" t="s">
        <v>10724</v>
      </c>
      <c r="I2571" s="6" t="s">
        <v>47</v>
      </c>
      <c r="J2571" s="6">
        <v>0</v>
      </c>
      <c r="K2571" s="6">
        <v>430000000</v>
      </c>
      <c r="L2571" s="5" t="s">
        <v>40</v>
      </c>
      <c r="M2571" s="6" t="s">
        <v>591</v>
      </c>
      <c r="N2571" s="6" t="s">
        <v>73</v>
      </c>
      <c r="O2571" s="6" t="s">
        <v>43</v>
      </c>
      <c r="P2571" s="6" t="s">
        <v>84</v>
      </c>
      <c r="Q2571" s="6" t="s">
        <v>51</v>
      </c>
      <c r="R2571" s="6" t="s">
        <v>75</v>
      </c>
      <c r="S2571" s="6" t="s">
        <v>76</v>
      </c>
      <c r="T2571" s="16">
        <v>5</v>
      </c>
      <c r="U2571" s="16">
        <v>90000</v>
      </c>
      <c r="V2571" s="16">
        <f t="shared" si="179"/>
        <v>450000</v>
      </c>
      <c r="W2571" s="41">
        <f t="shared" si="180"/>
        <v>504000.00000000006</v>
      </c>
      <c r="X2571" s="6"/>
      <c r="Y2571" s="6">
        <v>2016</v>
      </c>
      <c r="Z2571" s="6" t="s">
        <v>9782</v>
      </c>
    </row>
    <row r="2572" spans="1:26" ht="102" x14ac:dyDescent="0.2">
      <c r="A2572" s="6" t="s">
        <v>10725</v>
      </c>
      <c r="B2572" s="5" t="s">
        <v>32</v>
      </c>
      <c r="C2572" s="5" t="s">
        <v>2104</v>
      </c>
      <c r="D2572" s="17" t="s">
        <v>2105</v>
      </c>
      <c r="E2572" s="17" t="s">
        <v>10726</v>
      </c>
      <c r="F2572" s="17" t="s">
        <v>2107</v>
      </c>
      <c r="G2572" s="17" t="s">
        <v>10727</v>
      </c>
      <c r="H2572" s="15" t="s">
        <v>10728</v>
      </c>
      <c r="I2572" s="6" t="s">
        <v>47</v>
      </c>
      <c r="J2572" s="6">
        <v>0</v>
      </c>
      <c r="K2572" s="6">
        <v>430000000</v>
      </c>
      <c r="L2572" s="5" t="s">
        <v>40</v>
      </c>
      <c r="M2572" s="6" t="s">
        <v>591</v>
      </c>
      <c r="N2572" s="6" t="s">
        <v>73</v>
      </c>
      <c r="O2572" s="6" t="s">
        <v>43</v>
      </c>
      <c r="P2572" s="6" t="s">
        <v>84</v>
      </c>
      <c r="Q2572" s="6" t="s">
        <v>51</v>
      </c>
      <c r="R2572" s="6" t="s">
        <v>75</v>
      </c>
      <c r="S2572" s="6" t="s">
        <v>76</v>
      </c>
      <c r="T2572" s="16">
        <v>5</v>
      </c>
      <c r="U2572" s="16">
        <v>290000</v>
      </c>
      <c r="V2572" s="16">
        <f t="shared" si="179"/>
        <v>1450000</v>
      </c>
      <c r="W2572" s="41">
        <f t="shared" si="180"/>
        <v>1624000.0000000002</v>
      </c>
      <c r="X2572" s="6"/>
      <c r="Y2572" s="6">
        <v>2016</v>
      </c>
      <c r="Z2572" s="6" t="s">
        <v>9782</v>
      </c>
    </row>
    <row r="2573" spans="1:26" ht="102" x14ac:dyDescent="0.2">
      <c r="A2573" s="6" t="s">
        <v>10729</v>
      </c>
      <c r="B2573" s="5" t="s">
        <v>32</v>
      </c>
      <c r="C2573" s="5" t="s">
        <v>2104</v>
      </c>
      <c r="D2573" s="17" t="s">
        <v>2105</v>
      </c>
      <c r="E2573" s="17" t="s">
        <v>10730</v>
      </c>
      <c r="F2573" s="17" t="s">
        <v>2107</v>
      </c>
      <c r="G2573" s="17" t="s">
        <v>10731</v>
      </c>
      <c r="H2573" s="15" t="s">
        <v>10732</v>
      </c>
      <c r="I2573" s="6" t="s">
        <v>47</v>
      </c>
      <c r="J2573" s="6">
        <v>0</v>
      </c>
      <c r="K2573" s="6">
        <v>430000000</v>
      </c>
      <c r="L2573" s="5" t="s">
        <v>40</v>
      </c>
      <c r="M2573" s="6" t="s">
        <v>591</v>
      </c>
      <c r="N2573" s="6" t="s">
        <v>73</v>
      </c>
      <c r="O2573" s="6" t="s">
        <v>43</v>
      </c>
      <c r="P2573" s="6" t="s">
        <v>84</v>
      </c>
      <c r="Q2573" s="6" t="s">
        <v>51</v>
      </c>
      <c r="R2573" s="6" t="s">
        <v>75</v>
      </c>
      <c r="S2573" s="6" t="s">
        <v>76</v>
      </c>
      <c r="T2573" s="16">
        <v>10</v>
      </c>
      <c r="U2573" s="16">
        <v>798700</v>
      </c>
      <c r="V2573" s="16">
        <f t="shared" si="179"/>
        <v>7987000</v>
      </c>
      <c r="W2573" s="41">
        <f t="shared" si="180"/>
        <v>8945440</v>
      </c>
      <c r="X2573" s="6"/>
      <c r="Y2573" s="6">
        <v>2016</v>
      </c>
      <c r="Z2573" s="6" t="s">
        <v>9782</v>
      </c>
    </row>
    <row r="2574" spans="1:26" ht="51" x14ac:dyDescent="0.2">
      <c r="A2574" s="6" t="s">
        <v>10733</v>
      </c>
      <c r="B2574" s="5" t="s">
        <v>32</v>
      </c>
      <c r="C2574" s="5" t="s">
        <v>2104</v>
      </c>
      <c r="D2574" s="17" t="s">
        <v>2105</v>
      </c>
      <c r="E2574" s="17" t="s">
        <v>10734</v>
      </c>
      <c r="F2574" s="17" t="s">
        <v>2107</v>
      </c>
      <c r="G2574" s="17" t="s">
        <v>10734</v>
      </c>
      <c r="H2574" s="15" t="s">
        <v>10735</v>
      </c>
      <c r="I2574" s="6" t="s">
        <v>47</v>
      </c>
      <c r="J2574" s="6">
        <v>0</v>
      </c>
      <c r="K2574" s="6">
        <v>430000000</v>
      </c>
      <c r="L2574" s="5" t="s">
        <v>40</v>
      </c>
      <c r="M2574" s="6" t="s">
        <v>591</v>
      </c>
      <c r="N2574" s="6" t="s">
        <v>73</v>
      </c>
      <c r="O2574" s="6" t="s">
        <v>43</v>
      </c>
      <c r="P2574" s="6" t="s">
        <v>84</v>
      </c>
      <c r="Q2574" s="6" t="s">
        <v>51</v>
      </c>
      <c r="R2574" s="6" t="s">
        <v>75</v>
      </c>
      <c r="S2574" s="6" t="s">
        <v>76</v>
      </c>
      <c r="T2574" s="16">
        <v>5</v>
      </c>
      <c r="U2574" s="16">
        <v>964250</v>
      </c>
      <c r="V2574" s="16">
        <f t="shared" si="179"/>
        <v>4821250</v>
      </c>
      <c r="W2574" s="41">
        <f t="shared" si="180"/>
        <v>5399800.0000000009</v>
      </c>
      <c r="X2574" s="6"/>
      <c r="Y2574" s="6">
        <v>2016</v>
      </c>
      <c r="Z2574" s="6" t="s">
        <v>9782</v>
      </c>
    </row>
    <row r="2575" spans="1:26" ht="51" x14ac:dyDescent="0.2">
      <c r="A2575" s="6" t="s">
        <v>10736</v>
      </c>
      <c r="B2575" s="5" t="s">
        <v>32</v>
      </c>
      <c r="C2575" s="5" t="s">
        <v>5746</v>
      </c>
      <c r="D2575" s="17" t="s">
        <v>607</v>
      </c>
      <c r="E2575" s="17" t="s">
        <v>10737</v>
      </c>
      <c r="F2575" s="17" t="s">
        <v>5748</v>
      </c>
      <c r="G2575" s="17" t="s">
        <v>10737</v>
      </c>
      <c r="H2575" s="15" t="s">
        <v>10738</v>
      </c>
      <c r="I2575" s="6" t="s">
        <v>47</v>
      </c>
      <c r="J2575" s="6">
        <v>0</v>
      </c>
      <c r="K2575" s="6">
        <v>430000000</v>
      </c>
      <c r="L2575" s="5" t="s">
        <v>40</v>
      </c>
      <c r="M2575" s="6" t="s">
        <v>591</v>
      </c>
      <c r="N2575" s="6" t="s">
        <v>73</v>
      </c>
      <c r="O2575" s="6" t="s">
        <v>43</v>
      </c>
      <c r="P2575" s="6" t="s">
        <v>84</v>
      </c>
      <c r="Q2575" s="6" t="s">
        <v>51</v>
      </c>
      <c r="R2575" s="6" t="s">
        <v>96</v>
      </c>
      <c r="S2575" s="6" t="s">
        <v>97</v>
      </c>
      <c r="T2575" s="16">
        <v>20</v>
      </c>
      <c r="U2575" s="16">
        <v>12500</v>
      </c>
      <c r="V2575" s="16">
        <f t="shared" si="179"/>
        <v>250000</v>
      </c>
      <c r="W2575" s="41">
        <f t="shared" si="180"/>
        <v>280000</v>
      </c>
      <c r="X2575" s="6"/>
      <c r="Y2575" s="6">
        <v>2016</v>
      </c>
      <c r="Z2575" s="6" t="s">
        <v>9782</v>
      </c>
    </row>
    <row r="2576" spans="1:26" ht="51" x14ac:dyDescent="0.2">
      <c r="A2576" s="6" t="s">
        <v>10739</v>
      </c>
      <c r="B2576" s="5" t="s">
        <v>32</v>
      </c>
      <c r="C2576" s="5" t="s">
        <v>3615</v>
      </c>
      <c r="D2576" s="17" t="s">
        <v>1604</v>
      </c>
      <c r="E2576" s="17" t="s">
        <v>10740</v>
      </c>
      <c r="F2576" s="17" t="s">
        <v>3617</v>
      </c>
      <c r="G2576" s="17" t="s">
        <v>10740</v>
      </c>
      <c r="H2576" s="15" t="s">
        <v>10741</v>
      </c>
      <c r="I2576" s="6" t="s">
        <v>47</v>
      </c>
      <c r="J2576" s="6">
        <v>0</v>
      </c>
      <c r="K2576" s="6">
        <v>430000000</v>
      </c>
      <c r="L2576" s="5" t="s">
        <v>40</v>
      </c>
      <c r="M2576" s="6" t="s">
        <v>591</v>
      </c>
      <c r="N2576" s="6" t="s">
        <v>73</v>
      </c>
      <c r="O2576" s="6" t="s">
        <v>43</v>
      </c>
      <c r="P2576" s="6" t="s">
        <v>84</v>
      </c>
      <c r="Q2576" s="6" t="s">
        <v>51</v>
      </c>
      <c r="R2576" s="6" t="s">
        <v>85</v>
      </c>
      <c r="S2576" s="6" t="s">
        <v>86</v>
      </c>
      <c r="T2576" s="16">
        <v>50</v>
      </c>
      <c r="U2576" s="16">
        <v>1500</v>
      </c>
      <c r="V2576" s="16">
        <f t="shared" si="179"/>
        <v>75000</v>
      </c>
      <c r="W2576" s="41">
        <f t="shared" si="180"/>
        <v>84000.000000000015</v>
      </c>
      <c r="X2576" s="6"/>
      <c r="Y2576" s="6">
        <v>2016</v>
      </c>
      <c r="Z2576" s="6" t="s">
        <v>9782</v>
      </c>
    </row>
    <row r="2577" spans="1:26" ht="51" x14ac:dyDescent="0.2">
      <c r="A2577" s="6" t="s">
        <v>10742</v>
      </c>
      <c r="B2577" s="5" t="s">
        <v>32</v>
      </c>
      <c r="C2577" s="5" t="s">
        <v>10743</v>
      </c>
      <c r="D2577" s="17" t="s">
        <v>79</v>
      </c>
      <c r="E2577" s="17" t="s">
        <v>10744</v>
      </c>
      <c r="F2577" s="17" t="s">
        <v>10745</v>
      </c>
      <c r="G2577" s="17" t="s">
        <v>10744</v>
      </c>
      <c r="H2577" s="15" t="s">
        <v>10746</v>
      </c>
      <c r="I2577" s="6" t="s">
        <v>47</v>
      </c>
      <c r="J2577" s="6">
        <v>0</v>
      </c>
      <c r="K2577" s="6">
        <v>430000000</v>
      </c>
      <c r="L2577" s="5" t="s">
        <v>40</v>
      </c>
      <c r="M2577" s="6" t="s">
        <v>591</v>
      </c>
      <c r="N2577" s="6" t="s">
        <v>73</v>
      </c>
      <c r="O2577" s="6" t="s">
        <v>43</v>
      </c>
      <c r="P2577" s="6" t="s">
        <v>84</v>
      </c>
      <c r="Q2577" s="6" t="s">
        <v>51</v>
      </c>
      <c r="R2577" s="6" t="s">
        <v>96</v>
      </c>
      <c r="S2577" s="6" t="s">
        <v>97</v>
      </c>
      <c r="T2577" s="16">
        <v>5</v>
      </c>
      <c r="U2577" s="16">
        <v>30250</v>
      </c>
      <c r="V2577" s="16">
        <f t="shared" si="179"/>
        <v>151250</v>
      </c>
      <c r="W2577" s="41">
        <f t="shared" si="180"/>
        <v>169400.00000000003</v>
      </c>
      <c r="X2577" s="6"/>
      <c r="Y2577" s="6">
        <v>2016</v>
      </c>
      <c r="Z2577" s="6" t="s">
        <v>9782</v>
      </c>
    </row>
    <row r="2578" spans="1:26" ht="51" x14ac:dyDescent="0.2">
      <c r="A2578" s="6" t="s">
        <v>10747</v>
      </c>
      <c r="B2578" s="5" t="s">
        <v>32</v>
      </c>
      <c r="C2578" s="5" t="s">
        <v>10748</v>
      </c>
      <c r="D2578" s="17" t="s">
        <v>10749</v>
      </c>
      <c r="E2578" s="17" t="s">
        <v>10750</v>
      </c>
      <c r="F2578" s="17" t="s">
        <v>10751</v>
      </c>
      <c r="G2578" s="17" t="s">
        <v>10750</v>
      </c>
      <c r="H2578" s="15" t="s">
        <v>10752</v>
      </c>
      <c r="I2578" s="6" t="s">
        <v>47</v>
      </c>
      <c r="J2578" s="6">
        <v>0</v>
      </c>
      <c r="K2578" s="6">
        <v>430000000</v>
      </c>
      <c r="L2578" s="5" t="s">
        <v>40</v>
      </c>
      <c r="M2578" s="6" t="s">
        <v>591</v>
      </c>
      <c r="N2578" s="6" t="s">
        <v>73</v>
      </c>
      <c r="O2578" s="6" t="s">
        <v>43</v>
      </c>
      <c r="P2578" s="6" t="s">
        <v>84</v>
      </c>
      <c r="Q2578" s="6" t="s">
        <v>51</v>
      </c>
      <c r="R2578" s="6" t="s">
        <v>96</v>
      </c>
      <c r="S2578" s="6" t="s">
        <v>97</v>
      </c>
      <c r="T2578" s="16">
        <v>100</v>
      </c>
      <c r="U2578" s="16">
        <v>5250</v>
      </c>
      <c r="V2578" s="16">
        <f t="shared" si="179"/>
        <v>525000</v>
      </c>
      <c r="W2578" s="41">
        <f t="shared" si="180"/>
        <v>588000</v>
      </c>
      <c r="X2578" s="6"/>
      <c r="Y2578" s="6">
        <v>2016</v>
      </c>
      <c r="Z2578" s="6" t="s">
        <v>9782</v>
      </c>
    </row>
    <row r="2579" spans="1:26" ht="51" x14ac:dyDescent="0.2">
      <c r="A2579" s="6" t="s">
        <v>10753</v>
      </c>
      <c r="B2579" s="5" t="s">
        <v>32</v>
      </c>
      <c r="C2579" s="5" t="s">
        <v>10754</v>
      </c>
      <c r="D2579" s="17" t="s">
        <v>923</v>
      </c>
      <c r="E2579" s="17" t="s">
        <v>10755</v>
      </c>
      <c r="F2579" s="17" t="s">
        <v>10756</v>
      </c>
      <c r="G2579" s="17" t="s">
        <v>10755</v>
      </c>
      <c r="H2579" s="15" t="s">
        <v>10757</v>
      </c>
      <c r="I2579" s="6" t="s">
        <v>47</v>
      </c>
      <c r="J2579" s="6">
        <v>0</v>
      </c>
      <c r="K2579" s="6">
        <v>430000000</v>
      </c>
      <c r="L2579" s="5" t="s">
        <v>40</v>
      </c>
      <c r="M2579" s="6" t="s">
        <v>591</v>
      </c>
      <c r="N2579" s="6" t="s">
        <v>73</v>
      </c>
      <c r="O2579" s="6" t="s">
        <v>43</v>
      </c>
      <c r="P2579" s="6" t="s">
        <v>84</v>
      </c>
      <c r="Q2579" s="6" t="s">
        <v>51</v>
      </c>
      <c r="R2579" s="6" t="s">
        <v>96</v>
      </c>
      <c r="S2579" s="6" t="s">
        <v>97</v>
      </c>
      <c r="T2579" s="16">
        <v>100</v>
      </c>
      <c r="U2579" s="16">
        <v>2750</v>
      </c>
      <c r="V2579" s="16">
        <f t="shared" si="179"/>
        <v>275000</v>
      </c>
      <c r="W2579" s="41">
        <f t="shared" si="180"/>
        <v>308000.00000000006</v>
      </c>
      <c r="X2579" s="6"/>
      <c r="Y2579" s="6">
        <v>2016</v>
      </c>
      <c r="Z2579" s="6" t="s">
        <v>9782</v>
      </c>
    </row>
    <row r="2580" spans="1:26" ht="76.5" x14ac:dyDescent="0.2">
      <c r="A2580" s="6" t="s">
        <v>10758</v>
      </c>
      <c r="B2580" s="5" t="s">
        <v>32</v>
      </c>
      <c r="C2580" s="5" t="s">
        <v>2944</v>
      </c>
      <c r="D2580" s="17" t="s">
        <v>10759</v>
      </c>
      <c r="E2580" s="17" t="s">
        <v>10760</v>
      </c>
      <c r="F2580" s="17" t="s">
        <v>10761</v>
      </c>
      <c r="G2580" s="17" t="s">
        <v>10762</v>
      </c>
      <c r="H2580" s="15" t="s">
        <v>10763</v>
      </c>
      <c r="I2580" s="6" t="s">
        <v>47</v>
      </c>
      <c r="J2580" s="6">
        <v>0</v>
      </c>
      <c r="K2580" s="6">
        <v>430000000</v>
      </c>
      <c r="L2580" s="5" t="s">
        <v>40</v>
      </c>
      <c r="M2580" s="6" t="s">
        <v>591</v>
      </c>
      <c r="N2580" s="6" t="s">
        <v>73</v>
      </c>
      <c r="O2580" s="6" t="s">
        <v>43</v>
      </c>
      <c r="P2580" s="6" t="s">
        <v>84</v>
      </c>
      <c r="Q2580" s="6" t="s">
        <v>51</v>
      </c>
      <c r="R2580" s="6" t="s">
        <v>96</v>
      </c>
      <c r="S2580" s="6" t="s">
        <v>97</v>
      </c>
      <c r="T2580" s="16">
        <v>1</v>
      </c>
      <c r="U2580" s="16">
        <v>840000</v>
      </c>
      <c r="V2580" s="16">
        <f t="shared" si="179"/>
        <v>840000</v>
      </c>
      <c r="W2580" s="41">
        <f t="shared" si="180"/>
        <v>940800.00000000012</v>
      </c>
      <c r="X2580" s="6"/>
      <c r="Y2580" s="6">
        <v>2016</v>
      </c>
      <c r="Z2580" s="6" t="s">
        <v>9782</v>
      </c>
    </row>
    <row r="2581" spans="1:26" ht="51" x14ac:dyDescent="0.2">
      <c r="A2581" s="6" t="s">
        <v>10764</v>
      </c>
      <c r="B2581" s="5" t="s">
        <v>32</v>
      </c>
      <c r="C2581" s="5" t="s">
        <v>10765</v>
      </c>
      <c r="D2581" s="17" t="s">
        <v>9910</v>
      </c>
      <c r="E2581" s="17" t="s">
        <v>10766</v>
      </c>
      <c r="F2581" s="17" t="s">
        <v>10767</v>
      </c>
      <c r="G2581" s="17" t="s">
        <v>10768</v>
      </c>
      <c r="H2581" s="15" t="s">
        <v>10769</v>
      </c>
      <c r="I2581" s="6" t="s">
        <v>47</v>
      </c>
      <c r="J2581" s="6">
        <v>0</v>
      </c>
      <c r="K2581" s="6">
        <v>430000000</v>
      </c>
      <c r="L2581" s="5" t="s">
        <v>40</v>
      </c>
      <c r="M2581" s="6" t="s">
        <v>591</v>
      </c>
      <c r="N2581" s="6" t="s">
        <v>73</v>
      </c>
      <c r="O2581" s="6" t="s">
        <v>43</v>
      </c>
      <c r="P2581" s="6" t="s">
        <v>84</v>
      </c>
      <c r="Q2581" s="6" t="s">
        <v>51</v>
      </c>
      <c r="R2581" s="6" t="s">
        <v>96</v>
      </c>
      <c r="S2581" s="6" t="s">
        <v>97</v>
      </c>
      <c r="T2581" s="16">
        <v>2</v>
      </c>
      <c r="U2581" s="16">
        <v>50000</v>
      </c>
      <c r="V2581" s="16">
        <f t="shared" si="179"/>
        <v>100000</v>
      </c>
      <c r="W2581" s="41">
        <f t="shared" si="180"/>
        <v>112000.00000000001</v>
      </c>
      <c r="X2581" s="6"/>
      <c r="Y2581" s="6">
        <v>2016</v>
      </c>
      <c r="Z2581" s="6" t="s">
        <v>9782</v>
      </c>
    </row>
    <row r="2582" spans="1:26" ht="51" x14ac:dyDescent="0.2">
      <c r="A2582" s="6" t="s">
        <v>10770</v>
      </c>
      <c r="B2582" s="5" t="s">
        <v>32</v>
      </c>
      <c r="C2582" s="5" t="s">
        <v>2944</v>
      </c>
      <c r="D2582" s="17" t="s">
        <v>10771</v>
      </c>
      <c r="E2582" s="17" t="s">
        <v>10772</v>
      </c>
      <c r="F2582" s="17" t="s">
        <v>10773</v>
      </c>
      <c r="G2582" s="17" t="s">
        <v>10774</v>
      </c>
      <c r="H2582" s="15" t="s">
        <v>10775</v>
      </c>
      <c r="I2582" s="6" t="s">
        <v>47</v>
      </c>
      <c r="J2582" s="6">
        <v>0</v>
      </c>
      <c r="K2582" s="6">
        <v>430000000</v>
      </c>
      <c r="L2582" s="5" t="s">
        <v>40</v>
      </c>
      <c r="M2582" s="6" t="s">
        <v>591</v>
      </c>
      <c r="N2582" s="6" t="s">
        <v>73</v>
      </c>
      <c r="O2582" s="6" t="s">
        <v>43</v>
      </c>
      <c r="P2582" s="6" t="s">
        <v>84</v>
      </c>
      <c r="Q2582" s="6" t="s">
        <v>51</v>
      </c>
      <c r="R2582" s="6" t="s">
        <v>96</v>
      </c>
      <c r="S2582" s="6" t="s">
        <v>97</v>
      </c>
      <c r="T2582" s="16">
        <v>1</v>
      </c>
      <c r="U2582" s="16">
        <v>620000</v>
      </c>
      <c r="V2582" s="16">
        <f t="shared" si="179"/>
        <v>620000</v>
      </c>
      <c r="W2582" s="41">
        <f t="shared" si="180"/>
        <v>694400.00000000012</v>
      </c>
      <c r="X2582" s="6"/>
      <c r="Y2582" s="6">
        <v>2016</v>
      </c>
      <c r="Z2582" s="6" t="s">
        <v>9782</v>
      </c>
    </row>
    <row r="2583" spans="1:26" ht="51" x14ac:dyDescent="0.2">
      <c r="A2583" s="6" t="s">
        <v>10776</v>
      </c>
      <c r="B2583" s="5" t="s">
        <v>32</v>
      </c>
      <c r="C2583" s="5" t="s">
        <v>2944</v>
      </c>
      <c r="D2583" s="17" t="s">
        <v>10771</v>
      </c>
      <c r="E2583" s="17" t="s">
        <v>10772</v>
      </c>
      <c r="F2583" s="17" t="s">
        <v>10777</v>
      </c>
      <c r="G2583" s="17" t="s">
        <v>10777</v>
      </c>
      <c r="H2583" s="15" t="s">
        <v>10778</v>
      </c>
      <c r="I2583" s="6" t="s">
        <v>47</v>
      </c>
      <c r="J2583" s="6">
        <v>0</v>
      </c>
      <c r="K2583" s="6">
        <v>430000000</v>
      </c>
      <c r="L2583" s="5" t="s">
        <v>40</v>
      </c>
      <c r="M2583" s="6" t="s">
        <v>591</v>
      </c>
      <c r="N2583" s="6" t="s">
        <v>73</v>
      </c>
      <c r="O2583" s="6" t="s">
        <v>43</v>
      </c>
      <c r="P2583" s="6" t="s">
        <v>84</v>
      </c>
      <c r="Q2583" s="6" t="s">
        <v>51</v>
      </c>
      <c r="R2583" s="6" t="s">
        <v>96</v>
      </c>
      <c r="S2583" s="6" t="s">
        <v>97</v>
      </c>
      <c r="T2583" s="16">
        <v>1</v>
      </c>
      <c r="U2583" s="16">
        <v>965000</v>
      </c>
      <c r="V2583" s="16">
        <f t="shared" si="179"/>
        <v>965000</v>
      </c>
      <c r="W2583" s="41">
        <f t="shared" si="180"/>
        <v>1080800</v>
      </c>
      <c r="X2583" s="6"/>
      <c r="Y2583" s="6">
        <v>2016</v>
      </c>
      <c r="Z2583" s="6" t="s">
        <v>9782</v>
      </c>
    </row>
    <row r="2584" spans="1:26" ht="51" x14ac:dyDescent="0.2">
      <c r="A2584" s="6" t="s">
        <v>10779</v>
      </c>
      <c r="B2584" s="5" t="s">
        <v>32</v>
      </c>
      <c r="C2584" s="5" t="s">
        <v>9075</v>
      </c>
      <c r="D2584" s="17" t="s">
        <v>2304</v>
      </c>
      <c r="E2584" s="17" t="s">
        <v>9076</v>
      </c>
      <c r="F2584" s="17" t="s">
        <v>9077</v>
      </c>
      <c r="G2584" s="17" t="s">
        <v>10780</v>
      </c>
      <c r="H2584" s="15" t="s">
        <v>10781</v>
      </c>
      <c r="I2584" s="6" t="s">
        <v>47</v>
      </c>
      <c r="J2584" s="6">
        <v>0</v>
      </c>
      <c r="K2584" s="6">
        <v>430000000</v>
      </c>
      <c r="L2584" s="5" t="s">
        <v>40</v>
      </c>
      <c r="M2584" s="6" t="s">
        <v>591</v>
      </c>
      <c r="N2584" s="6" t="s">
        <v>73</v>
      </c>
      <c r="O2584" s="6" t="s">
        <v>43</v>
      </c>
      <c r="P2584" s="6" t="s">
        <v>84</v>
      </c>
      <c r="Q2584" s="6" t="s">
        <v>51</v>
      </c>
      <c r="R2584" s="6" t="s">
        <v>96</v>
      </c>
      <c r="S2584" s="6" t="s">
        <v>97</v>
      </c>
      <c r="T2584" s="16">
        <v>1</v>
      </c>
      <c r="U2584" s="16">
        <v>1250000</v>
      </c>
      <c r="V2584" s="16">
        <f t="shared" si="179"/>
        <v>1250000</v>
      </c>
      <c r="W2584" s="41">
        <f t="shared" si="180"/>
        <v>1400000.0000000002</v>
      </c>
      <c r="X2584" s="6"/>
      <c r="Y2584" s="6">
        <v>2016</v>
      </c>
      <c r="Z2584" s="6" t="s">
        <v>9782</v>
      </c>
    </row>
    <row r="2585" spans="1:26" ht="51" x14ac:dyDescent="0.2">
      <c r="A2585" s="6" t="s">
        <v>10782</v>
      </c>
      <c r="B2585" s="5" t="s">
        <v>32</v>
      </c>
      <c r="C2585" s="5" t="s">
        <v>2944</v>
      </c>
      <c r="D2585" s="17" t="s">
        <v>10783</v>
      </c>
      <c r="E2585" s="17" t="s">
        <v>10784</v>
      </c>
      <c r="F2585" s="17" t="s">
        <v>10785</v>
      </c>
      <c r="G2585" s="17" t="s">
        <v>10785</v>
      </c>
      <c r="H2585" s="15" t="s">
        <v>10786</v>
      </c>
      <c r="I2585" s="6" t="s">
        <v>47</v>
      </c>
      <c r="J2585" s="6">
        <v>0</v>
      </c>
      <c r="K2585" s="6">
        <v>430000000</v>
      </c>
      <c r="L2585" s="5" t="s">
        <v>40</v>
      </c>
      <c r="M2585" s="6" t="s">
        <v>591</v>
      </c>
      <c r="N2585" s="6" t="s">
        <v>73</v>
      </c>
      <c r="O2585" s="6" t="s">
        <v>43</v>
      </c>
      <c r="P2585" s="6" t="s">
        <v>84</v>
      </c>
      <c r="Q2585" s="6" t="s">
        <v>51</v>
      </c>
      <c r="R2585" s="6" t="s">
        <v>96</v>
      </c>
      <c r="S2585" s="6" t="s">
        <v>97</v>
      </c>
      <c r="T2585" s="16">
        <v>1</v>
      </c>
      <c r="U2585" s="16">
        <v>1250000</v>
      </c>
      <c r="V2585" s="16">
        <f t="shared" si="179"/>
        <v>1250000</v>
      </c>
      <c r="W2585" s="41">
        <f t="shared" si="180"/>
        <v>1400000.0000000002</v>
      </c>
      <c r="X2585" s="6"/>
      <c r="Y2585" s="6">
        <v>2016</v>
      </c>
      <c r="Z2585" s="6" t="s">
        <v>9782</v>
      </c>
    </row>
    <row r="2586" spans="1:26" ht="51" x14ac:dyDescent="0.2">
      <c r="A2586" s="6" t="s">
        <v>10787</v>
      </c>
      <c r="B2586" s="5" t="s">
        <v>32</v>
      </c>
      <c r="C2586" s="5" t="s">
        <v>9048</v>
      </c>
      <c r="D2586" s="17" t="s">
        <v>9049</v>
      </c>
      <c r="E2586" s="17" t="s">
        <v>964</v>
      </c>
      <c r="F2586" s="17" t="s">
        <v>9051</v>
      </c>
      <c r="G2586" s="17" t="s">
        <v>10788</v>
      </c>
      <c r="H2586" s="15" t="s">
        <v>10789</v>
      </c>
      <c r="I2586" s="6" t="s">
        <v>47</v>
      </c>
      <c r="J2586" s="6">
        <v>0</v>
      </c>
      <c r="K2586" s="6">
        <v>430000000</v>
      </c>
      <c r="L2586" s="5" t="s">
        <v>40</v>
      </c>
      <c r="M2586" s="6" t="s">
        <v>591</v>
      </c>
      <c r="N2586" s="6" t="s">
        <v>73</v>
      </c>
      <c r="O2586" s="6" t="s">
        <v>43</v>
      </c>
      <c r="P2586" s="6" t="s">
        <v>84</v>
      </c>
      <c r="Q2586" s="6" t="s">
        <v>51</v>
      </c>
      <c r="R2586" s="6" t="s">
        <v>96</v>
      </c>
      <c r="S2586" s="6" t="s">
        <v>97</v>
      </c>
      <c r="T2586" s="16">
        <v>1</v>
      </c>
      <c r="U2586" s="16">
        <v>380000</v>
      </c>
      <c r="V2586" s="16">
        <f t="shared" si="179"/>
        <v>380000</v>
      </c>
      <c r="W2586" s="41">
        <f t="shared" si="180"/>
        <v>425600.00000000006</v>
      </c>
      <c r="X2586" s="6"/>
      <c r="Y2586" s="6">
        <v>2016</v>
      </c>
      <c r="Z2586" s="6" t="s">
        <v>9782</v>
      </c>
    </row>
    <row r="2587" spans="1:26" ht="51" x14ac:dyDescent="0.2">
      <c r="A2587" s="6" t="s">
        <v>10790</v>
      </c>
      <c r="B2587" s="5" t="s">
        <v>32</v>
      </c>
      <c r="C2587" s="5" t="s">
        <v>10791</v>
      </c>
      <c r="D2587" s="17" t="s">
        <v>10792</v>
      </c>
      <c r="E2587" s="17" t="s">
        <v>10793</v>
      </c>
      <c r="F2587" s="17" t="s">
        <v>10794</v>
      </c>
      <c r="G2587" s="17" t="s">
        <v>10795</v>
      </c>
      <c r="H2587" s="15" t="s">
        <v>10796</v>
      </c>
      <c r="I2587" s="6" t="s">
        <v>47</v>
      </c>
      <c r="J2587" s="6">
        <v>0</v>
      </c>
      <c r="K2587" s="6">
        <v>430000000</v>
      </c>
      <c r="L2587" s="5" t="s">
        <v>40</v>
      </c>
      <c r="M2587" s="6" t="s">
        <v>591</v>
      </c>
      <c r="N2587" s="6" t="s">
        <v>73</v>
      </c>
      <c r="O2587" s="6" t="s">
        <v>43</v>
      </c>
      <c r="P2587" s="6" t="s">
        <v>84</v>
      </c>
      <c r="Q2587" s="6" t="s">
        <v>51</v>
      </c>
      <c r="R2587" s="6" t="s">
        <v>96</v>
      </c>
      <c r="S2587" s="6" t="s">
        <v>97</v>
      </c>
      <c r="T2587" s="16">
        <v>1</v>
      </c>
      <c r="U2587" s="16">
        <v>350000</v>
      </c>
      <c r="V2587" s="16">
        <f t="shared" si="179"/>
        <v>350000</v>
      </c>
      <c r="W2587" s="41">
        <f t="shared" si="180"/>
        <v>392000.00000000006</v>
      </c>
      <c r="X2587" s="6"/>
      <c r="Y2587" s="6">
        <v>2016</v>
      </c>
      <c r="Z2587" s="6" t="s">
        <v>9782</v>
      </c>
    </row>
    <row r="2588" spans="1:26" ht="51" x14ac:dyDescent="0.2">
      <c r="A2588" s="6" t="s">
        <v>10797</v>
      </c>
      <c r="B2588" s="5" t="s">
        <v>32</v>
      </c>
      <c r="C2588" s="5" t="s">
        <v>2944</v>
      </c>
      <c r="D2588" s="17" t="s">
        <v>10798</v>
      </c>
      <c r="E2588" s="17" t="s">
        <v>10799</v>
      </c>
      <c r="F2588" s="17" t="s">
        <v>10800</v>
      </c>
      <c r="G2588" s="17" t="s">
        <v>10801</v>
      </c>
      <c r="H2588" s="15" t="s">
        <v>10802</v>
      </c>
      <c r="I2588" s="6" t="s">
        <v>47</v>
      </c>
      <c r="J2588" s="6">
        <v>0</v>
      </c>
      <c r="K2588" s="6">
        <v>430000000</v>
      </c>
      <c r="L2588" s="5" t="s">
        <v>40</v>
      </c>
      <c r="M2588" s="6" t="s">
        <v>591</v>
      </c>
      <c r="N2588" s="6" t="s">
        <v>73</v>
      </c>
      <c r="O2588" s="6" t="s">
        <v>43</v>
      </c>
      <c r="P2588" s="6" t="s">
        <v>84</v>
      </c>
      <c r="Q2588" s="6" t="s">
        <v>51</v>
      </c>
      <c r="R2588" s="6" t="s">
        <v>96</v>
      </c>
      <c r="S2588" s="6" t="s">
        <v>97</v>
      </c>
      <c r="T2588" s="16">
        <v>1</v>
      </c>
      <c r="U2588" s="16">
        <v>208000</v>
      </c>
      <c r="V2588" s="16">
        <f t="shared" si="179"/>
        <v>208000</v>
      </c>
      <c r="W2588" s="41">
        <f t="shared" si="180"/>
        <v>232960.00000000003</v>
      </c>
      <c r="X2588" s="6"/>
      <c r="Y2588" s="6">
        <v>2016</v>
      </c>
      <c r="Z2588" s="6" t="s">
        <v>9782</v>
      </c>
    </row>
    <row r="2589" spans="1:26" ht="51" x14ac:dyDescent="0.2">
      <c r="A2589" s="6" t="s">
        <v>10803</v>
      </c>
      <c r="B2589" s="5" t="s">
        <v>32</v>
      </c>
      <c r="C2589" s="5" t="s">
        <v>2944</v>
      </c>
      <c r="D2589" s="17" t="s">
        <v>10804</v>
      </c>
      <c r="E2589" s="17" t="s">
        <v>10805</v>
      </c>
      <c r="F2589" s="17" t="s">
        <v>10806</v>
      </c>
      <c r="G2589" s="17" t="s">
        <v>10807</v>
      </c>
      <c r="H2589" s="15" t="s">
        <v>10808</v>
      </c>
      <c r="I2589" s="6" t="s">
        <v>47</v>
      </c>
      <c r="J2589" s="6">
        <v>0</v>
      </c>
      <c r="K2589" s="6">
        <v>430000000</v>
      </c>
      <c r="L2589" s="5" t="s">
        <v>40</v>
      </c>
      <c r="M2589" s="6" t="s">
        <v>591</v>
      </c>
      <c r="N2589" s="6" t="s">
        <v>73</v>
      </c>
      <c r="O2589" s="6" t="s">
        <v>43</v>
      </c>
      <c r="P2589" s="6" t="s">
        <v>84</v>
      </c>
      <c r="Q2589" s="6" t="s">
        <v>51</v>
      </c>
      <c r="R2589" s="6" t="s">
        <v>96</v>
      </c>
      <c r="S2589" s="6" t="s">
        <v>97</v>
      </c>
      <c r="T2589" s="16">
        <v>1</v>
      </c>
      <c r="U2589" s="16">
        <v>399000</v>
      </c>
      <c r="V2589" s="16">
        <f t="shared" si="179"/>
        <v>399000</v>
      </c>
      <c r="W2589" s="41">
        <f t="shared" si="180"/>
        <v>446880.00000000006</v>
      </c>
      <c r="X2589" s="6"/>
      <c r="Y2589" s="6">
        <v>2016</v>
      </c>
      <c r="Z2589" s="6" t="s">
        <v>9782</v>
      </c>
    </row>
    <row r="2590" spans="1:26" ht="51" x14ac:dyDescent="0.2">
      <c r="A2590" s="6" t="s">
        <v>10809</v>
      </c>
      <c r="B2590" s="5" t="s">
        <v>32</v>
      </c>
      <c r="C2590" s="5" t="s">
        <v>10810</v>
      </c>
      <c r="D2590" s="17" t="s">
        <v>2304</v>
      </c>
      <c r="E2590" s="17" t="s">
        <v>10811</v>
      </c>
      <c r="F2590" s="17" t="s">
        <v>10812</v>
      </c>
      <c r="G2590" s="17" t="s">
        <v>10813</v>
      </c>
      <c r="H2590" s="15" t="s">
        <v>10814</v>
      </c>
      <c r="I2590" s="6" t="s">
        <v>47</v>
      </c>
      <c r="J2590" s="6">
        <v>0</v>
      </c>
      <c r="K2590" s="6">
        <v>430000000</v>
      </c>
      <c r="L2590" s="5" t="s">
        <v>40</v>
      </c>
      <c r="M2590" s="6" t="s">
        <v>591</v>
      </c>
      <c r="N2590" s="6" t="s">
        <v>73</v>
      </c>
      <c r="O2590" s="6" t="s">
        <v>43</v>
      </c>
      <c r="P2590" s="6" t="s">
        <v>84</v>
      </c>
      <c r="Q2590" s="6" t="s">
        <v>51</v>
      </c>
      <c r="R2590" s="6" t="s">
        <v>96</v>
      </c>
      <c r="S2590" s="6" t="s">
        <v>97</v>
      </c>
      <c r="T2590" s="16">
        <v>1</v>
      </c>
      <c r="U2590" s="16">
        <v>330000</v>
      </c>
      <c r="V2590" s="16">
        <f t="shared" si="179"/>
        <v>330000</v>
      </c>
      <c r="W2590" s="41">
        <f t="shared" si="180"/>
        <v>369600.00000000006</v>
      </c>
      <c r="X2590" s="6"/>
      <c r="Y2590" s="6">
        <v>2016</v>
      </c>
      <c r="Z2590" s="6" t="s">
        <v>9782</v>
      </c>
    </row>
    <row r="2591" spans="1:26" ht="63.75" x14ac:dyDescent="0.2">
      <c r="A2591" s="6" t="s">
        <v>10815</v>
      </c>
      <c r="B2591" s="5" t="s">
        <v>32</v>
      </c>
      <c r="C2591" s="5" t="s">
        <v>10816</v>
      </c>
      <c r="D2591" s="17" t="s">
        <v>10817</v>
      </c>
      <c r="E2591" s="17" t="s">
        <v>10818</v>
      </c>
      <c r="F2591" s="17" t="s">
        <v>10819</v>
      </c>
      <c r="G2591" s="17" t="s">
        <v>10820</v>
      </c>
      <c r="H2591" s="15" t="s">
        <v>10821</v>
      </c>
      <c r="I2591" s="6" t="s">
        <v>47</v>
      </c>
      <c r="J2591" s="6">
        <v>0</v>
      </c>
      <c r="K2591" s="6">
        <v>430000000</v>
      </c>
      <c r="L2591" s="5" t="s">
        <v>40</v>
      </c>
      <c r="M2591" s="6" t="s">
        <v>591</v>
      </c>
      <c r="N2591" s="6" t="s">
        <v>73</v>
      </c>
      <c r="O2591" s="6" t="s">
        <v>43</v>
      </c>
      <c r="P2591" s="6" t="s">
        <v>84</v>
      </c>
      <c r="Q2591" s="6" t="s">
        <v>51</v>
      </c>
      <c r="R2591" s="6" t="s">
        <v>96</v>
      </c>
      <c r="S2591" s="6" t="s">
        <v>97</v>
      </c>
      <c r="T2591" s="16">
        <v>1</v>
      </c>
      <c r="U2591" s="16">
        <v>290000</v>
      </c>
      <c r="V2591" s="16">
        <f t="shared" si="179"/>
        <v>290000</v>
      </c>
      <c r="W2591" s="41">
        <f t="shared" si="180"/>
        <v>324800.00000000006</v>
      </c>
      <c r="X2591" s="6"/>
      <c r="Y2591" s="6">
        <v>2016</v>
      </c>
      <c r="Z2591" s="6" t="s">
        <v>9782</v>
      </c>
    </row>
    <row r="2592" spans="1:26" ht="63.75" x14ac:dyDescent="0.2">
      <c r="A2592" s="6" t="s">
        <v>10822</v>
      </c>
      <c r="B2592" s="5" t="s">
        <v>32</v>
      </c>
      <c r="C2592" s="5" t="s">
        <v>10816</v>
      </c>
      <c r="D2592" s="17" t="s">
        <v>10817</v>
      </c>
      <c r="E2592" s="17" t="s">
        <v>10823</v>
      </c>
      <c r="F2592" s="17" t="s">
        <v>10819</v>
      </c>
      <c r="G2592" s="17" t="s">
        <v>10824</v>
      </c>
      <c r="H2592" s="15" t="s">
        <v>10825</v>
      </c>
      <c r="I2592" s="6" t="s">
        <v>47</v>
      </c>
      <c r="J2592" s="6">
        <v>0</v>
      </c>
      <c r="K2592" s="6">
        <v>430000000</v>
      </c>
      <c r="L2592" s="5" t="s">
        <v>40</v>
      </c>
      <c r="M2592" s="6" t="s">
        <v>591</v>
      </c>
      <c r="N2592" s="6" t="s">
        <v>73</v>
      </c>
      <c r="O2592" s="6" t="s">
        <v>43</v>
      </c>
      <c r="P2592" s="6" t="s">
        <v>84</v>
      </c>
      <c r="Q2592" s="6" t="s">
        <v>51</v>
      </c>
      <c r="R2592" s="6" t="s">
        <v>96</v>
      </c>
      <c r="S2592" s="6" t="s">
        <v>97</v>
      </c>
      <c r="T2592" s="16">
        <v>1</v>
      </c>
      <c r="U2592" s="16">
        <v>105000</v>
      </c>
      <c r="V2592" s="16">
        <f t="shared" si="179"/>
        <v>105000</v>
      </c>
      <c r="W2592" s="41">
        <f t="shared" si="180"/>
        <v>117600.00000000001</v>
      </c>
      <c r="X2592" s="6"/>
      <c r="Y2592" s="6">
        <v>2016</v>
      </c>
      <c r="Z2592" s="6" t="s">
        <v>9782</v>
      </c>
    </row>
    <row r="2593" spans="1:26" ht="63.75" x14ac:dyDescent="0.2">
      <c r="A2593" s="6" t="s">
        <v>10826</v>
      </c>
      <c r="B2593" s="5" t="s">
        <v>32</v>
      </c>
      <c r="C2593" s="5" t="s">
        <v>10816</v>
      </c>
      <c r="D2593" s="17" t="s">
        <v>10817</v>
      </c>
      <c r="E2593" s="17" t="s">
        <v>10827</v>
      </c>
      <c r="F2593" s="17" t="s">
        <v>10819</v>
      </c>
      <c r="G2593" s="17" t="s">
        <v>10828</v>
      </c>
      <c r="H2593" s="15" t="s">
        <v>10829</v>
      </c>
      <c r="I2593" s="6" t="s">
        <v>47</v>
      </c>
      <c r="J2593" s="6">
        <v>0</v>
      </c>
      <c r="K2593" s="6">
        <v>430000000</v>
      </c>
      <c r="L2593" s="5" t="s">
        <v>40</v>
      </c>
      <c r="M2593" s="6" t="s">
        <v>591</v>
      </c>
      <c r="N2593" s="6" t="s">
        <v>73</v>
      </c>
      <c r="O2593" s="6" t="s">
        <v>43</v>
      </c>
      <c r="P2593" s="6" t="s">
        <v>84</v>
      </c>
      <c r="Q2593" s="6" t="s">
        <v>51</v>
      </c>
      <c r="R2593" s="6" t="s">
        <v>96</v>
      </c>
      <c r="S2593" s="6" t="s">
        <v>97</v>
      </c>
      <c r="T2593" s="16">
        <v>1</v>
      </c>
      <c r="U2593" s="16">
        <v>58000</v>
      </c>
      <c r="V2593" s="16">
        <f t="shared" si="179"/>
        <v>58000</v>
      </c>
      <c r="W2593" s="41">
        <f t="shared" si="180"/>
        <v>64960.000000000007</v>
      </c>
      <c r="X2593" s="6"/>
      <c r="Y2593" s="6">
        <v>2016</v>
      </c>
      <c r="Z2593" s="6" t="s">
        <v>9782</v>
      </c>
    </row>
    <row r="2594" spans="1:26" ht="51" x14ac:dyDescent="0.2">
      <c r="A2594" s="6" t="s">
        <v>10830</v>
      </c>
      <c r="B2594" s="5" t="s">
        <v>32</v>
      </c>
      <c r="C2594" s="5" t="s">
        <v>2944</v>
      </c>
      <c r="D2594" s="17" t="s">
        <v>10515</v>
      </c>
      <c r="E2594" s="17" t="s">
        <v>10516</v>
      </c>
      <c r="F2594" s="17" t="s">
        <v>10831</v>
      </c>
      <c r="G2594" s="17" t="s">
        <v>10832</v>
      </c>
      <c r="H2594" s="15" t="s">
        <v>10831</v>
      </c>
      <c r="I2594" s="6" t="s">
        <v>47</v>
      </c>
      <c r="J2594" s="6">
        <v>0</v>
      </c>
      <c r="K2594" s="6">
        <v>430000000</v>
      </c>
      <c r="L2594" s="5" t="s">
        <v>40</v>
      </c>
      <c r="M2594" s="6" t="s">
        <v>591</v>
      </c>
      <c r="N2594" s="6" t="s">
        <v>73</v>
      </c>
      <c r="O2594" s="6" t="s">
        <v>43</v>
      </c>
      <c r="P2594" s="6" t="s">
        <v>84</v>
      </c>
      <c r="Q2594" s="6" t="s">
        <v>51</v>
      </c>
      <c r="R2594" s="6" t="s">
        <v>96</v>
      </c>
      <c r="S2594" s="6" t="s">
        <v>97</v>
      </c>
      <c r="T2594" s="16">
        <v>1</v>
      </c>
      <c r="U2594" s="16">
        <v>207900</v>
      </c>
      <c r="V2594" s="16">
        <f t="shared" si="179"/>
        <v>207900</v>
      </c>
      <c r="W2594" s="41">
        <f t="shared" si="180"/>
        <v>232848.00000000003</v>
      </c>
      <c r="X2594" s="6"/>
      <c r="Y2594" s="6">
        <v>2016</v>
      </c>
      <c r="Z2594" s="6" t="s">
        <v>9782</v>
      </c>
    </row>
    <row r="2595" spans="1:26" ht="51" x14ac:dyDescent="0.2">
      <c r="A2595" s="6" t="s">
        <v>10833</v>
      </c>
      <c r="B2595" s="5" t="s">
        <v>32</v>
      </c>
      <c r="C2595" s="5" t="s">
        <v>2944</v>
      </c>
      <c r="D2595" s="17" t="s">
        <v>10515</v>
      </c>
      <c r="E2595" s="17" t="s">
        <v>10516</v>
      </c>
      <c r="F2595" s="17" t="s">
        <v>10834</v>
      </c>
      <c r="G2595" s="17" t="s">
        <v>10835</v>
      </c>
      <c r="H2595" s="15" t="s">
        <v>10834</v>
      </c>
      <c r="I2595" s="6" t="s">
        <v>47</v>
      </c>
      <c r="J2595" s="6">
        <v>0</v>
      </c>
      <c r="K2595" s="6">
        <v>430000000</v>
      </c>
      <c r="L2595" s="5" t="s">
        <v>40</v>
      </c>
      <c r="M2595" s="6" t="s">
        <v>591</v>
      </c>
      <c r="N2595" s="6" t="s">
        <v>73</v>
      </c>
      <c r="O2595" s="6" t="s">
        <v>43</v>
      </c>
      <c r="P2595" s="6" t="s">
        <v>84</v>
      </c>
      <c r="Q2595" s="6" t="s">
        <v>51</v>
      </c>
      <c r="R2595" s="6" t="s">
        <v>96</v>
      </c>
      <c r="S2595" s="6" t="s">
        <v>97</v>
      </c>
      <c r="T2595" s="16">
        <v>1</v>
      </c>
      <c r="U2595" s="16">
        <v>270300</v>
      </c>
      <c r="V2595" s="16">
        <f t="shared" si="179"/>
        <v>270300</v>
      </c>
      <c r="W2595" s="41">
        <f t="shared" si="180"/>
        <v>302736</v>
      </c>
      <c r="X2595" s="6"/>
      <c r="Y2595" s="6">
        <v>2016</v>
      </c>
      <c r="Z2595" s="6" t="s">
        <v>9782</v>
      </c>
    </row>
    <row r="2596" spans="1:26" ht="51" x14ac:dyDescent="0.2">
      <c r="A2596" s="6" t="s">
        <v>10836</v>
      </c>
      <c r="B2596" s="5" t="s">
        <v>32</v>
      </c>
      <c r="C2596" s="5" t="s">
        <v>3961</v>
      </c>
      <c r="D2596" s="17" t="s">
        <v>1527</v>
      </c>
      <c r="E2596" s="17" t="s">
        <v>10837</v>
      </c>
      <c r="F2596" s="17" t="s">
        <v>3927</v>
      </c>
      <c r="G2596" s="17" t="s">
        <v>10838</v>
      </c>
      <c r="H2596" s="15" t="s">
        <v>10839</v>
      </c>
      <c r="I2596" s="6" t="s">
        <v>47</v>
      </c>
      <c r="J2596" s="6">
        <v>0</v>
      </c>
      <c r="K2596" s="6">
        <v>430000000</v>
      </c>
      <c r="L2596" s="5" t="s">
        <v>40</v>
      </c>
      <c r="M2596" s="6" t="s">
        <v>591</v>
      </c>
      <c r="N2596" s="6" t="s">
        <v>73</v>
      </c>
      <c r="O2596" s="6" t="s">
        <v>43</v>
      </c>
      <c r="P2596" s="6" t="s">
        <v>84</v>
      </c>
      <c r="Q2596" s="6" t="s">
        <v>51</v>
      </c>
      <c r="R2596" s="6" t="s">
        <v>96</v>
      </c>
      <c r="S2596" s="6" t="s">
        <v>97</v>
      </c>
      <c r="T2596" s="16">
        <v>25</v>
      </c>
      <c r="U2596" s="16">
        <v>3000</v>
      </c>
      <c r="V2596" s="16">
        <f t="shared" si="179"/>
        <v>75000</v>
      </c>
      <c r="W2596" s="41">
        <f t="shared" si="180"/>
        <v>84000.000000000015</v>
      </c>
      <c r="X2596" s="6"/>
      <c r="Y2596" s="6">
        <v>2016</v>
      </c>
      <c r="Z2596" s="6" t="s">
        <v>9782</v>
      </c>
    </row>
    <row r="2597" spans="1:26" ht="51" x14ac:dyDescent="0.2">
      <c r="A2597" s="6" t="s">
        <v>10840</v>
      </c>
      <c r="B2597" s="5" t="s">
        <v>32</v>
      </c>
      <c r="C2597" s="5" t="s">
        <v>2944</v>
      </c>
      <c r="D2597" s="17" t="s">
        <v>10841</v>
      </c>
      <c r="E2597" s="17" t="s">
        <v>10842</v>
      </c>
      <c r="F2597" s="17" t="s">
        <v>10843</v>
      </c>
      <c r="G2597" s="17" t="s">
        <v>10844</v>
      </c>
      <c r="H2597" s="15" t="s">
        <v>10845</v>
      </c>
      <c r="I2597" s="6" t="s">
        <v>47</v>
      </c>
      <c r="J2597" s="6">
        <v>0</v>
      </c>
      <c r="K2597" s="6">
        <v>430000000</v>
      </c>
      <c r="L2597" s="5" t="s">
        <v>40</v>
      </c>
      <c r="M2597" s="6" t="s">
        <v>591</v>
      </c>
      <c r="N2597" s="6" t="s">
        <v>73</v>
      </c>
      <c r="O2597" s="6" t="s">
        <v>43</v>
      </c>
      <c r="P2597" s="6" t="s">
        <v>84</v>
      </c>
      <c r="Q2597" s="6" t="s">
        <v>51</v>
      </c>
      <c r="R2597" s="6" t="s">
        <v>96</v>
      </c>
      <c r="S2597" s="6" t="s">
        <v>97</v>
      </c>
      <c r="T2597" s="16">
        <v>1</v>
      </c>
      <c r="U2597" s="16">
        <v>93600</v>
      </c>
      <c r="V2597" s="16">
        <f t="shared" si="179"/>
        <v>93600</v>
      </c>
      <c r="W2597" s="41">
        <f t="shared" si="180"/>
        <v>104832.00000000001</v>
      </c>
      <c r="X2597" s="6"/>
      <c r="Y2597" s="6">
        <v>2016</v>
      </c>
      <c r="Z2597" s="6" t="s">
        <v>9782</v>
      </c>
    </row>
    <row r="2598" spans="1:26" ht="76.5" x14ac:dyDescent="0.2">
      <c r="A2598" s="6" t="s">
        <v>10846</v>
      </c>
      <c r="B2598" s="5" t="s">
        <v>32</v>
      </c>
      <c r="C2598" s="5" t="s">
        <v>2944</v>
      </c>
      <c r="D2598" s="17" t="s">
        <v>10847</v>
      </c>
      <c r="E2598" s="17" t="s">
        <v>10848</v>
      </c>
      <c r="F2598" s="17" t="s">
        <v>10849</v>
      </c>
      <c r="G2598" s="17" t="s">
        <v>10850</v>
      </c>
      <c r="H2598" s="15" t="s">
        <v>10851</v>
      </c>
      <c r="I2598" s="6" t="s">
        <v>47</v>
      </c>
      <c r="J2598" s="6">
        <v>0</v>
      </c>
      <c r="K2598" s="6">
        <v>430000000</v>
      </c>
      <c r="L2598" s="5" t="s">
        <v>40</v>
      </c>
      <c r="M2598" s="6" t="s">
        <v>591</v>
      </c>
      <c r="N2598" s="6" t="s">
        <v>73</v>
      </c>
      <c r="O2598" s="6" t="s">
        <v>43</v>
      </c>
      <c r="P2598" s="6" t="s">
        <v>84</v>
      </c>
      <c r="Q2598" s="6" t="s">
        <v>51</v>
      </c>
      <c r="R2598" s="6" t="s">
        <v>96</v>
      </c>
      <c r="S2598" s="6" t="s">
        <v>97</v>
      </c>
      <c r="T2598" s="16">
        <v>1</v>
      </c>
      <c r="U2598" s="16">
        <v>50880</v>
      </c>
      <c r="V2598" s="16">
        <f t="shared" si="179"/>
        <v>50880</v>
      </c>
      <c r="W2598" s="41">
        <f t="shared" si="180"/>
        <v>56985.600000000006</v>
      </c>
      <c r="X2598" s="6"/>
      <c r="Y2598" s="6">
        <v>2016</v>
      </c>
      <c r="Z2598" s="6" t="s">
        <v>9782</v>
      </c>
    </row>
    <row r="2599" spans="1:26" ht="63.75" x14ac:dyDescent="0.2">
      <c r="A2599" s="6" t="s">
        <v>10852</v>
      </c>
      <c r="B2599" s="5" t="s">
        <v>32</v>
      </c>
      <c r="C2599" s="5" t="s">
        <v>2944</v>
      </c>
      <c r="D2599" s="17" t="s">
        <v>10853</v>
      </c>
      <c r="E2599" s="17" t="s">
        <v>10854</v>
      </c>
      <c r="F2599" s="17" t="s">
        <v>10855</v>
      </c>
      <c r="G2599" s="17" t="s">
        <v>10856</v>
      </c>
      <c r="H2599" s="15" t="s">
        <v>10857</v>
      </c>
      <c r="I2599" s="6" t="s">
        <v>47</v>
      </c>
      <c r="J2599" s="6">
        <v>0</v>
      </c>
      <c r="K2599" s="6">
        <v>430000000</v>
      </c>
      <c r="L2599" s="5" t="s">
        <v>40</v>
      </c>
      <c r="M2599" s="6" t="s">
        <v>591</v>
      </c>
      <c r="N2599" s="6" t="s">
        <v>73</v>
      </c>
      <c r="O2599" s="6" t="s">
        <v>43</v>
      </c>
      <c r="P2599" s="6" t="s">
        <v>84</v>
      </c>
      <c r="Q2599" s="6" t="s">
        <v>51</v>
      </c>
      <c r="R2599" s="6" t="s">
        <v>96</v>
      </c>
      <c r="S2599" s="6" t="s">
        <v>97</v>
      </c>
      <c r="T2599" s="16">
        <v>1</v>
      </c>
      <c r="U2599" s="16">
        <v>75400</v>
      </c>
      <c r="V2599" s="16">
        <f t="shared" si="179"/>
        <v>75400</v>
      </c>
      <c r="W2599" s="41">
        <f t="shared" si="180"/>
        <v>84448.000000000015</v>
      </c>
      <c r="X2599" s="6"/>
      <c r="Y2599" s="6">
        <v>2016</v>
      </c>
      <c r="Z2599" s="6" t="s">
        <v>9782</v>
      </c>
    </row>
    <row r="2600" spans="1:26" ht="51" x14ac:dyDescent="0.2">
      <c r="A2600" s="6" t="s">
        <v>10858</v>
      </c>
      <c r="B2600" s="5" t="s">
        <v>32</v>
      </c>
      <c r="C2600" s="5" t="s">
        <v>2944</v>
      </c>
      <c r="D2600" s="17" t="s">
        <v>10859</v>
      </c>
      <c r="E2600" s="17" t="s">
        <v>10860</v>
      </c>
      <c r="F2600" s="17" t="s">
        <v>10861</v>
      </c>
      <c r="G2600" s="17" t="s">
        <v>10862</v>
      </c>
      <c r="H2600" s="15" t="s">
        <v>10863</v>
      </c>
      <c r="I2600" s="6" t="s">
        <v>47</v>
      </c>
      <c r="J2600" s="6">
        <v>0</v>
      </c>
      <c r="K2600" s="6">
        <v>430000000</v>
      </c>
      <c r="L2600" s="5" t="s">
        <v>40</v>
      </c>
      <c r="M2600" s="6" t="s">
        <v>591</v>
      </c>
      <c r="N2600" s="6" t="s">
        <v>73</v>
      </c>
      <c r="O2600" s="6" t="s">
        <v>43</v>
      </c>
      <c r="P2600" s="6" t="s">
        <v>84</v>
      </c>
      <c r="Q2600" s="6" t="s">
        <v>51</v>
      </c>
      <c r="R2600" s="6" t="s">
        <v>96</v>
      </c>
      <c r="S2600" s="6" t="s">
        <v>97</v>
      </c>
      <c r="T2600" s="16">
        <v>1</v>
      </c>
      <c r="U2600" s="16">
        <v>71400</v>
      </c>
      <c r="V2600" s="16">
        <f t="shared" si="179"/>
        <v>71400</v>
      </c>
      <c r="W2600" s="41">
        <f t="shared" si="180"/>
        <v>79968.000000000015</v>
      </c>
      <c r="X2600" s="6"/>
      <c r="Y2600" s="6">
        <v>2016</v>
      </c>
      <c r="Z2600" s="6" t="s">
        <v>9782</v>
      </c>
    </row>
    <row r="2601" spans="1:26" ht="63.75" x14ac:dyDescent="0.2">
      <c r="A2601" s="6" t="s">
        <v>10864</v>
      </c>
      <c r="B2601" s="5" t="s">
        <v>32</v>
      </c>
      <c r="C2601" s="5" t="s">
        <v>2944</v>
      </c>
      <c r="D2601" s="17" t="s">
        <v>10865</v>
      </c>
      <c r="E2601" s="17" t="s">
        <v>10866</v>
      </c>
      <c r="F2601" s="17" t="s">
        <v>10867</v>
      </c>
      <c r="G2601" s="17" t="s">
        <v>10868</v>
      </c>
      <c r="H2601" s="15" t="s">
        <v>10869</v>
      </c>
      <c r="I2601" s="6" t="s">
        <v>47</v>
      </c>
      <c r="J2601" s="6">
        <v>0</v>
      </c>
      <c r="K2601" s="6">
        <v>430000000</v>
      </c>
      <c r="L2601" s="5" t="s">
        <v>40</v>
      </c>
      <c r="M2601" s="6" t="s">
        <v>591</v>
      </c>
      <c r="N2601" s="6" t="s">
        <v>73</v>
      </c>
      <c r="O2601" s="6" t="s">
        <v>43</v>
      </c>
      <c r="P2601" s="6" t="s">
        <v>84</v>
      </c>
      <c r="Q2601" s="6" t="s">
        <v>51</v>
      </c>
      <c r="R2601" s="6" t="s">
        <v>96</v>
      </c>
      <c r="S2601" s="6" t="s">
        <v>97</v>
      </c>
      <c r="T2601" s="16">
        <v>1</v>
      </c>
      <c r="U2601" s="16">
        <v>104880</v>
      </c>
      <c r="V2601" s="16">
        <f t="shared" si="179"/>
        <v>104880</v>
      </c>
      <c r="W2601" s="41">
        <f t="shared" si="180"/>
        <v>117465.60000000001</v>
      </c>
      <c r="X2601" s="6"/>
      <c r="Y2601" s="6">
        <v>2016</v>
      </c>
      <c r="Z2601" s="6" t="s">
        <v>9782</v>
      </c>
    </row>
    <row r="2602" spans="1:26" ht="51" x14ac:dyDescent="0.2">
      <c r="A2602" s="6" t="s">
        <v>10870</v>
      </c>
      <c r="B2602" s="5" t="s">
        <v>32</v>
      </c>
      <c r="C2602" s="5" t="s">
        <v>10871</v>
      </c>
      <c r="D2602" s="17" t="s">
        <v>10872</v>
      </c>
      <c r="E2602" s="17" t="s">
        <v>10873</v>
      </c>
      <c r="F2602" s="17" t="s">
        <v>10874</v>
      </c>
      <c r="G2602" s="17" t="s">
        <v>10875</v>
      </c>
      <c r="H2602" s="15" t="s">
        <v>10876</v>
      </c>
      <c r="I2602" s="6" t="s">
        <v>60</v>
      </c>
      <c r="J2602" s="6">
        <v>0</v>
      </c>
      <c r="K2602" s="6">
        <v>430000000</v>
      </c>
      <c r="L2602" s="5" t="s">
        <v>40</v>
      </c>
      <c r="M2602" s="6" t="s">
        <v>591</v>
      </c>
      <c r="N2602" s="6" t="s">
        <v>73</v>
      </c>
      <c r="O2602" s="6" t="s">
        <v>43</v>
      </c>
      <c r="P2602" s="6" t="s">
        <v>84</v>
      </c>
      <c r="Q2602" s="6" t="s">
        <v>51</v>
      </c>
      <c r="R2602" s="6" t="s">
        <v>96</v>
      </c>
      <c r="S2602" s="6" t="s">
        <v>97</v>
      </c>
      <c r="T2602" s="16">
        <v>3</v>
      </c>
      <c r="U2602" s="16">
        <v>145000</v>
      </c>
      <c r="V2602" s="16">
        <f t="shared" si="179"/>
        <v>435000</v>
      </c>
      <c r="W2602" s="41">
        <f t="shared" si="180"/>
        <v>487200.00000000006</v>
      </c>
      <c r="X2602" s="6"/>
      <c r="Y2602" s="6">
        <v>2016</v>
      </c>
      <c r="Z2602" s="6" t="s">
        <v>9782</v>
      </c>
    </row>
    <row r="2603" spans="1:26" ht="51" x14ac:dyDescent="0.2">
      <c r="A2603" s="6" t="s">
        <v>10877</v>
      </c>
      <c r="B2603" s="5" t="s">
        <v>32</v>
      </c>
      <c r="C2603" s="5" t="s">
        <v>2944</v>
      </c>
      <c r="D2603" s="9" t="s">
        <v>10878</v>
      </c>
      <c r="E2603" s="9" t="s">
        <v>10879</v>
      </c>
      <c r="F2603" s="9" t="s">
        <v>10880</v>
      </c>
      <c r="G2603" s="9" t="s">
        <v>10880</v>
      </c>
      <c r="H2603" s="15" t="s">
        <v>10881</v>
      </c>
      <c r="I2603" s="6" t="s">
        <v>47</v>
      </c>
      <c r="J2603" s="6">
        <v>0</v>
      </c>
      <c r="K2603" s="6">
        <v>430000000</v>
      </c>
      <c r="L2603" s="5" t="s">
        <v>40</v>
      </c>
      <c r="M2603" s="6" t="s">
        <v>591</v>
      </c>
      <c r="N2603" s="6" t="s">
        <v>73</v>
      </c>
      <c r="O2603" s="6" t="s">
        <v>43</v>
      </c>
      <c r="P2603" s="6" t="s">
        <v>84</v>
      </c>
      <c r="Q2603" s="6" t="s">
        <v>51</v>
      </c>
      <c r="R2603" s="6" t="s">
        <v>85</v>
      </c>
      <c r="S2603" s="6" t="s">
        <v>86</v>
      </c>
      <c r="T2603" s="16">
        <v>1000</v>
      </c>
      <c r="U2603" s="16">
        <v>72000</v>
      </c>
      <c r="V2603" s="16">
        <f t="shared" si="179"/>
        <v>72000000</v>
      </c>
      <c r="W2603" s="41">
        <f t="shared" si="180"/>
        <v>80640000.000000015</v>
      </c>
      <c r="X2603" s="6"/>
      <c r="Y2603" s="6">
        <v>2016</v>
      </c>
      <c r="Z2603" s="6" t="s">
        <v>9782</v>
      </c>
    </row>
    <row r="2604" spans="1:26" ht="51" x14ac:dyDescent="0.2">
      <c r="A2604" s="6" t="s">
        <v>10882</v>
      </c>
      <c r="B2604" s="5" t="s">
        <v>32</v>
      </c>
      <c r="C2604" s="5" t="s">
        <v>10883</v>
      </c>
      <c r="D2604" s="9" t="s">
        <v>4961</v>
      </c>
      <c r="E2604" s="9" t="s">
        <v>10884</v>
      </c>
      <c r="F2604" s="9" t="s">
        <v>10885</v>
      </c>
      <c r="G2604" s="9" t="s">
        <v>10886</v>
      </c>
      <c r="H2604" s="15" t="s">
        <v>10887</v>
      </c>
      <c r="I2604" s="6" t="s">
        <v>47</v>
      </c>
      <c r="J2604" s="6">
        <v>0</v>
      </c>
      <c r="K2604" s="6">
        <v>430000000</v>
      </c>
      <c r="L2604" s="5" t="s">
        <v>40</v>
      </c>
      <c r="M2604" s="6" t="s">
        <v>591</v>
      </c>
      <c r="N2604" s="6" t="s">
        <v>73</v>
      </c>
      <c r="O2604" s="6" t="s">
        <v>43</v>
      </c>
      <c r="P2604" s="6" t="s">
        <v>84</v>
      </c>
      <c r="Q2604" s="6" t="s">
        <v>51</v>
      </c>
      <c r="R2604" s="6" t="s">
        <v>75</v>
      </c>
      <c r="S2604" s="6" t="s">
        <v>76</v>
      </c>
      <c r="T2604" s="16">
        <v>2</v>
      </c>
      <c r="U2604" s="16">
        <v>100000</v>
      </c>
      <c r="V2604" s="19">
        <f t="shared" si="179"/>
        <v>200000</v>
      </c>
      <c r="W2604" s="41">
        <f t="shared" si="180"/>
        <v>224000.00000000003</v>
      </c>
      <c r="X2604" s="6"/>
      <c r="Y2604" s="6">
        <v>2016</v>
      </c>
      <c r="Z2604" s="6" t="s">
        <v>9782</v>
      </c>
    </row>
    <row r="2605" spans="1:26" ht="51" x14ac:dyDescent="0.2">
      <c r="A2605" s="6" t="s">
        <v>10888</v>
      </c>
      <c r="B2605" s="5" t="s">
        <v>32</v>
      </c>
      <c r="C2605" s="5" t="s">
        <v>10889</v>
      </c>
      <c r="D2605" s="9" t="s">
        <v>4961</v>
      </c>
      <c r="E2605" s="9" t="s">
        <v>10890</v>
      </c>
      <c r="F2605" s="9" t="s">
        <v>10891</v>
      </c>
      <c r="G2605" s="9" t="s">
        <v>10892</v>
      </c>
      <c r="H2605" s="15" t="s">
        <v>10893</v>
      </c>
      <c r="I2605" s="6" t="s">
        <v>47</v>
      </c>
      <c r="J2605" s="6">
        <v>0</v>
      </c>
      <c r="K2605" s="6">
        <v>430000000</v>
      </c>
      <c r="L2605" s="5" t="s">
        <v>40</v>
      </c>
      <c r="M2605" s="6" t="s">
        <v>591</v>
      </c>
      <c r="N2605" s="6" t="s">
        <v>73</v>
      </c>
      <c r="O2605" s="6" t="s">
        <v>43</v>
      </c>
      <c r="P2605" s="6" t="s">
        <v>84</v>
      </c>
      <c r="Q2605" s="6" t="s">
        <v>51</v>
      </c>
      <c r="R2605" s="6" t="s">
        <v>75</v>
      </c>
      <c r="S2605" s="6" t="s">
        <v>76</v>
      </c>
      <c r="T2605" s="16">
        <v>2</v>
      </c>
      <c r="U2605" s="16">
        <v>125000</v>
      </c>
      <c r="V2605" s="19">
        <f t="shared" si="179"/>
        <v>250000</v>
      </c>
      <c r="W2605" s="41">
        <f t="shared" si="180"/>
        <v>280000</v>
      </c>
      <c r="X2605" s="6"/>
      <c r="Y2605" s="6">
        <v>2016</v>
      </c>
      <c r="Z2605" s="6" t="s">
        <v>9782</v>
      </c>
    </row>
    <row r="2606" spans="1:26" ht="51" x14ac:dyDescent="0.2">
      <c r="A2606" s="6" t="s">
        <v>10894</v>
      </c>
      <c r="B2606" s="5" t="s">
        <v>32</v>
      </c>
      <c r="C2606" s="5" t="s">
        <v>10895</v>
      </c>
      <c r="D2606" s="9" t="s">
        <v>4961</v>
      </c>
      <c r="E2606" s="9" t="s">
        <v>10896</v>
      </c>
      <c r="F2606" s="9" t="s">
        <v>10897</v>
      </c>
      <c r="G2606" s="9" t="s">
        <v>10898</v>
      </c>
      <c r="H2606" s="15" t="s">
        <v>10899</v>
      </c>
      <c r="I2606" s="6" t="s">
        <v>47</v>
      </c>
      <c r="J2606" s="6">
        <v>0</v>
      </c>
      <c r="K2606" s="6">
        <v>430000000</v>
      </c>
      <c r="L2606" s="5" t="s">
        <v>40</v>
      </c>
      <c r="M2606" s="6" t="s">
        <v>591</v>
      </c>
      <c r="N2606" s="6" t="s">
        <v>73</v>
      </c>
      <c r="O2606" s="6" t="s">
        <v>43</v>
      </c>
      <c r="P2606" s="6" t="s">
        <v>84</v>
      </c>
      <c r="Q2606" s="6" t="s">
        <v>51</v>
      </c>
      <c r="R2606" s="6" t="s">
        <v>75</v>
      </c>
      <c r="S2606" s="6" t="s">
        <v>76</v>
      </c>
      <c r="T2606" s="16">
        <v>2</v>
      </c>
      <c r="U2606" s="16">
        <v>90000</v>
      </c>
      <c r="V2606" s="19">
        <f t="shared" si="179"/>
        <v>180000</v>
      </c>
      <c r="W2606" s="41">
        <f t="shared" si="180"/>
        <v>201600.00000000003</v>
      </c>
      <c r="X2606" s="6"/>
      <c r="Y2606" s="6">
        <v>2016</v>
      </c>
      <c r="Z2606" s="6" t="s">
        <v>9782</v>
      </c>
    </row>
    <row r="2607" spans="1:26" ht="51" x14ac:dyDescent="0.2">
      <c r="A2607" s="6" t="s">
        <v>10900</v>
      </c>
      <c r="B2607" s="5" t="s">
        <v>32</v>
      </c>
      <c r="C2607" s="5" t="s">
        <v>10901</v>
      </c>
      <c r="D2607" s="9" t="s">
        <v>4877</v>
      </c>
      <c r="E2607" s="9" t="s">
        <v>10902</v>
      </c>
      <c r="F2607" s="9" t="s">
        <v>10903</v>
      </c>
      <c r="G2607" s="9" t="s">
        <v>10904</v>
      </c>
      <c r="H2607" s="15" t="s">
        <v>10905</v>
      </c>
      <c r="I2607" s="6" t="s">
        <v>47</v>
      </c>
      <c r="J2607" s="6">
        <v>0</v>
      </c>
      <c r="K2607" s="6">
        <v>430000000</v>
      </c>
      <c r="L2607" s="5" t="s">
        <v>40</v>
      </c>
      <c r="M2607" s="6" t="s">
        <v>591</v>
      </c>
      <c r="N2607" s="6" t="s">
        <v>73</v>
      </c>
      <c r="O2607" s="6" t="s">
        <v>43</v>
      </c>
      <c r="P2607" s="6" t="s">
        <v>84</v>
      </c>
      <c r="Q2607" s="6" t="s">
        <v>51</v>
      </c>
      <c r="R2607" s="6" t="s">
        <v>96</v>
      </c>
      <c r="S2607" s="6" t="s">
        <v>97</v>
      </c>
      <c r="T2607" s="16">
        <v>2</v>
      </c>
      <c r="U2607" s="16">
        <v>75000</v>
      </c>
      <c r="V2607" s="19">
        <f t="shared" si="179"/>
        <v>150000</v>
      </c>
      <c r="W2607" s="41">
        <f t="shared" si="180"/>
        <v>168000.00000000003</v>
      </c>
      <c r="X2607" s="6"/>
      <c r="Y2607" s="6">
        <v>2016</v>
      </c>
      <c r="Z2607" s="6" t="s">
        <v>9782</v>
      </c>
    </row>
    <row r="2608" spans="1:26" ht="51" x14ac:dyDescent="0.2">
      <c r="A2608" s="6" t="s">
        <v>10906</v>
      </c>
      <c r="B2608" s="5" t="s">
        <v>32</v>
      </c>
      <c r="C2608" s="5" t="s">
        <v>10907</v>
      </c>
      <c r="D2608" s="9" t="s">
        <v>4877</v>
      </c>
      <c r="E2608" s="9" t="s">
        <v>10902</v>
      </c>
      <c r="F2608" s="9" t="s">
        <v>10908</v>
      </c>
      <c r="G2608" s="9" t="s">
        <v>10909</v>
      </c>
      <c r="H2608" s="15" t="s">
        <v>10910</v>
      </c>
      <c r="I2608" s="6" t="s">
        <v>47</v>
      </c>
      <c r="J2608" s="6">
        <v>0</v>
      </c>
      <c r="K2608" s="6">
        <v>430000000</v>
      </c>
      <c r="L2608" s="5" t="s">
        <v>40</v>
      </c>
      <c r="M2608" s="6" t="s">
        <v>591</v>
      </c>
      <c r="N2608" s="6" t="s">
        <v>73</v>
      </c>
      <c r="O2608" s="6" t="s">
        <v>43</v>
      </c>
      <c r="P2608" s="6" t="s">
        <v>84</v>
      </c>
      <c r="Q2608" s="6" t="s">
        <v>51</v>
      </c>
      <c r="R2608" s="6" t="s">
        <v>96</v>
      </c>
      <c r="S2608" s="6" t="s">
        <v>97</v>
      </c>
      <c r="T2608" s="16">
        <v>2</v>
      </c>
      <c r="U2608" s="16">
        <v>110000</v>
      </c>
      <c r="V2608" s="19">
        <f t="shared" si="179"/>
        <v>220000</v>
      </c>
      <c r="W2608" s="41">
        <f t="shared" si="180"/>
        <v>246400.00000000003</v>
      </c>
      <c r="X2608" s="6"/>
      <c r="Y2608" s="6">
        <v>2016</v>
      </c>
      <c r="Z2608" s="6" t="s">
        <v>9782</v>
      </c>
    </row>
    <row r="2609" spans="1:26" ht="51" x14ac:dyDescent="0.2">
      <c r="A2609" s="6" t="s">
        <v>10911</v>
      </c>
      <c r="B2609" s="5" t="s">
        <v>32</v>
      </c>
      <c r="C2609" s="5" t="s">
        <v>10912</v>
      </c>
      <c r="D2609" s="9" t="s">
        <v>10913</v>
      </c>
      <c r="E2609" s="9" t="s">
        <v>10914</v>
      </c>
      <c r="F2609" s="9" t="s">
        <v>10915</v>
      </c>
      <c r="G2609" s="20" t="s">
        <v>10916</v>
      </c>
      <c r="H2609" s="15" t="s">
        <v>10917</v>
      </c>
      <c r="I2609" s="6" t="s">
        <v>47</v>
      </c>
      <c r="J2609" s="6">
        <v>0</v>
      </c>
      <c r="K2609" s="6">
        <v>430000000</v>
      </c>
      <c r="L2609" s="5" t="s">
        <v>40</v>
      </c>
      <c r="M2609" s="6" t="s">
        <v>591</v>
      </c>
      <c r="N2609" s="6" t="s">
        <v>73</v>
      </c>
      <c r="O2609" s="6" t="s">
        <v>43</v>
      </c>
      <c r="P2609" s="6" t="s">
        <v>84</v>
      </c>
      <c r="Q2609" s="6" t="s">
        <v>51</v>
      </c>
      <c r="R2609" s="6" t="s">
        <v>75</v>
      </c>
      <c r="S2609" s="6" t="s">
        <v>76</v>
      </c>
      <c r="T2609" s="16">
        <v>1</v>
      </c>
      <c r="U2609" s="16">
        <v>20000</v>
      </c>
      <c r="V2609" s="19">
        <f t="shared" si="179"/>
        <v>20000</v>
      </c>
      <c r="W2609" s="41">
        <f t="shared" si="180"/>
        <v>22400.000000000004</v>
      </c>
      <c r="X2609" s="6"/>
      <c r="Y2609" s="6">
        <v>2016</v>
      </c>
      <c r="Z2609" s="6" t="s">
        <v>9782</v>
      </c>
    </row>
    <row r="2610" spans="1:26" ht="51" x14ac:dyDescent="0.2">
      <c r="A2610" s="6" t="s">
        <v>10918</v>
      </c>
      <c r="B2610" s="5" t="s">
        <v>32</v>
      </c>
      <c r="C2610" s="5" t="s">
        <v>9291</v>
      </c>
      <c r="D2610" s="9" t="s">
        <v>4939</v>
      </c>
      <c r="E2610" s="9" t="s">
        <v>10919</v>
      </c>
      <c r="F2610" s="9" t="s">
        <v>9293</v>
      </c>
      <c r="G2610" s="9" t="s">
        <v>10920</v>
      </c>
      <c r="H2610" s="15" t="s">
        <v>10921</v>
      </c>
      <c r="I2610" s="6" t="s">
        <v>47</v>
      </c>
      <c r="J2610" s="6">
        <v>0</v>
      </c>
      <c r="K2610" s="6">
        <v>430000000</v>
      </c>
      <c r="L2610" s="5" t="s">
        <v>40</v>
      </c>
      <c r="M2610" s="6" t="s">
        <v>591</v>
      </c>
      <c r="N2610" s="6" t="s">
        <v>73</v>
      </c>
      <c r="O2610" s="6" t="s">
        <v>43</v>
      </c>
      <c r="P2610" s="6" t="s">
        <v>84</v>
      </c>
      <c r="Q2610" s="6" t="s">
        <v>51</v>
      </c>
      <c r="R2610" s="6" t="s">
        <v>96</v>
      </c>
      <c r="S2610" s="6" t="s">
        <v>97</v>
      </c>
      <c r="T2610" s="16">
        <v>1</v>
      </c>
      <c r="U2610" s="16">
        <v>70000</v>
      </c>
      <c r="V2610" s="19">
        <f t="shared" si="179"/>
        <v>70000</v>
      </c>
      <c r="W2610" s="41">
        <f t="shared" si="180"/>
        <v>78400.000000000015</v>
      </c>
      <c r="X2610" s="6"/>
      <c r="Y2610" s="6">
        <v>2016</v>
      </c>
      <c r="Z2610" s="6" t="s">
        <v>9782</v>
      </c>
    </row>
    <row r="2611" spans="1:26" ht="51" x14ac:dyDescent="0.2">
      <c r="A2611" s="6" t="s">
        <v>10922</v>
      </c>
      <c r="B2611" s="5" t="s">
        <v>32</v>
      </c>
      <c r="C2611" s="5" t="s">
        <v>5715</v>
      </c>
      <c r="D2611" s="9" t="s">
        <v>5716</v>
      </c>
      <c r="E2611" s="9" t="s">
        <v>10923</v>
      </c>
      <c r="F2611" s="9" t="s">
        <v>5718</v>
      </c>
      <c r="G2611" s="9" t="s">
        <v>10924</v>
      </c>
      <c r="H2611" s="15" t="s">
        <v>10925</v>
      </c>
      <c r="I2611" s="6" t="s">
        <v>47</v>
      </c>
      <c r="J2611" s="6">
        <v>0</v>
      </c>
      <c r="K2611" s="6">
        <v>430000000</v>
      </c>
      <c r="L2611" s="5" t="s">
        <v>40</v>
      </c>
      <c r="M2611" s="6" t="s">
        <v>591</v>
      </c>
      <c r="N2611" s="6" t="s">
        <v>73</v>
      </c>
      <c r="O2611" s="6" t="s">
        <v>43</v>
      </c>
      <c r="P2611" s="6" t="s">
        <v>84</v>
      </c>
      <c r="Q2611" s="6" t="s">
        <v>51</v>
      </c>
      <c r="R2611" s="6" t="s">
        <v>96</v>
      </c>
      <c r="S2611" s="6" t="s">
        <v>97</v>
      </c>
      <c r="T2611" s="16">
        <v>2</v>
      </c>
      <c r="U2611" s="16">
        <v>35000</v>
      </c>
      <c r="V2611" s="19">
        <f t="shared" si="179"/>
        <v>70000</v>
      </c>
      <c r="W2611" s="41">
        <f t="shared" si="180"/>
        <v>78400.000000000015</v>
      </c>
      <c r="X2611" s="6"/>
      <c r="Y2611" s="6">
        <v>2016</v>
      </c>
      <c r="Z2611" s="6" t="s">
        <v>9782</v>
      </c>
    </row>
    <row r="2612" spans="1:26" ht="51" x14ac:dyDescent="0.2">
      <c r="A2612" s="6" t="s">
        <v>10926</v>
      </c>
      <c r="B2612" s="5" t="s">
        <v>32</v>
      </c>
      <c r="C2612" s="5" t="s">
        <v>922</v>
      </c>
      <c r="D2612" s="9" t="s">
        <v>923</v>
      </c>
      <c r="E2612" s="9" t="s">
        <v>10927</v>
      </c>
      <c r="F2612" s="9" t="s">
        <v>925</v>
      </c>
      <c r="G2612" s="9" t="s">
        <v>10927</v>
      </c>
      <c r="H2612" s="15" t="s">
        <v>10928</v>
      </c>
      <c r="I2612" s="6" t="s">
        <v>39</v>
      </c>
      <c r="J2612" s="6">
        <v>0</v>
      </c>
      <c r="K2612" s="6">
        <v>430000000</v>
      </c>
      <c r="L2612" s="5" t="s">
        <v>40</v>
      </c>
      <c r="M2612" s="6" t="s">
        <v>591</v>
      </c>
      <c r="N2612" s="6" t="s">
        <v>73</v>
      </c>
      <c r="O2612" s="6" t="s">
        <v>43</v>
      </c>
      <c r="P2612" s="6" t="s">
        <v>84</v>
      </c>
      <c r="Q2612" s="6" t="s">
        <v>51</v>
      </c>
      <c r="R2612" s="6" t="s">
        <v>96</v>
      </c>
      <c r="S2612" s="6" t="s">
        <v>97</v>
      </c>
      <c r="T2612" s="16">
        <v>1000</v>
      </c>
      <c r="U2612" s="16">
        <v>170</v>
      </c>
      <c r="V2612" s="19">
        <f t="shared" si="179"/>
        <v>170000</v>
      </c>
      <c r="W2612" s="41">
        <f t="shared" si="180"/>
        <v>190400.00000000003</v>
      </c>
      <c r="X2612" s="6"/>
      <c r="Y2612" s="6">
        <v>2016</v>
      </c>
      <c r="Z2612" s="6" t="s">
        <v>9782</v>
      </c>
    </row>
    <row r="2613" spans="1:26" ht="51" x14ac:dyDescent="0.2">
      <c r="A2613" s="6" t="s">
        <v>10929</v>
      </c>
      <c r="B2613" s="5" t="s">
        <v>32</v>
      </c>
      <c r="C2613" s="5" t="s">
        <v>10930</v>
      </c>
      <c r="D2613" s="9" t="s">
        <v>10931</v>
      </c>
      <c r="E2613" s="9" t="s">
        <v>10932</v>
      </c>
      <c r="F2613" s="9" t="s">
        <v>10933</v>
      </c>
      <c r="G2613" s="9" t="s">
        <v>10932</v>
      </c>
      <c r="H2613" s="15" t="s">
        <v>10934</v>
      </c>
      <c r="I2613" s="6" t="s">
        <v>39</v>
      </c>
      <c r="J2613" s="6">
        <v>0</v>
      </c>
      <c r="K2613" s="6">
        <v>430000000</v>
      </c>
      <c r="L2613" s="5" t="s">
        <v>40</v>
      </c>
      <c r="M2613" s="6" t="s">
        <v>591</v>
      </c>
      <c r="N2613" s="6" t="s">
        <v>73</v>
      </c>
      <c r="O2613" s="6" t="s">
        <v>43</v>
      </c>
      <c r="P2613" s="6" t="s">
        <v>84</v>
      </c>
      <c r="Q2613" s="6" t="s">
        <v>51</v>
      </c>
      <c r="R2613" s="6" t="s">
        <v>96</v>
      </c>
      <c r="S2613" s="6" t="s">
        <v>97</v>
      </c>
      <c r="T2613" s="16">
        <v>500</v>
      </c>
      <c r="U2613" s="16">
        <v>155</v>
      </c>
      <c r="V2613" s="19">
        <f t="shared" si="179"/>
        <v>77500</v>
      </c>
      <c r="W2613" s="41">
        <f t="shared" si="180"/>
        <v>86800.000000000015</v>
      </c>
      <c r="X2613" s="6"/>
      <c r="Y2613" s="6">
        <v>2016</v>
      </c>
      <c r="Z2613" s="6" t="s">
        <v>9782</v>
      </c>
    </row>
    <row r="2614" spans="1:26" ht="51" x14ac:dyDescent="0.2">
      <c r="A2614" s="6" t="s">
        <v>10935</v>
      </c>
      <c r="B2614" s="5" t="s">
        <v>32</v>
      </c>
      <c r="C2614" s="5" t="s">
        <v>6168</v>
      </c>
      <c r="D2614" s="9" t="s">
        <v>161</v>
      </c>
      <c r="E2614" s="9" t="s">
        <v>10936</v>
      </c>
      <c r="F2614" s="9" t="s">
        <v>6170</v>
      </c>
      <c r="G2614" s="9" t="s">
        <v>10937</v>
      </c>
      <c r="H2614" s="15" t="s">
        <v>10938</v>
      </c>
      <c r="I2614" s="6" t="s">
        <v>39</v>
      </c>
      <c r="J2614" s="6">
        <v>0</v>
      </c>
      <c r="K2614" s="6">
        <v>430000000</v>
      </c>
      <c r="L2614" s="5" t="s">
        <v>40</v>
      </c>
      <c r="M2614" s="6" t="s">
        <v>591</v>
      </c>
      <c r="N2614" s="6" t="s">
        <v>73</v>
      </c>
      <c r="O2614" s="6" t="s">
        <v>43</v>
      </c>
      <c r="P2614" s="6" t="s">
        <v>84</v>
      </c>
      <c r="Q2614" s="6" t="s">
        <v>51</v>
      </c>
      <c r="R2614" s="6" t="s">
        <v>96</v>
      </c>
      <c r="S2614" s="6" t="s">
        <v>97</v>
      </c>
      <c r="T2614" s="16">
        <v>30</v>
      </c>
      <c r="U2614" s="16">
        <v>4000</v>
      </c>
      <c r="V2614" s="19">
        <f t="shared" ref="V2614:V2661" si="181">T2614*U2614</f>
        <v>120000</v>
      </c>
      <c r="W2614" s="41">
        <f t="shared" si="180"/>
        <v>134400</v>
      </c>
      <c r="X2614" s="6"/>
      <c r="Y2614" s="6">
        <v>2016</v>
      </c>
      <c r="Z2614" s="6" t="s">
        <v>9782</v>
      </c>
    </row>
    <row r="2615" spans="1:26" ht="51" x14ac:dyDescent="0.2">
      <c r="A2615" s="6" t="s">
        <v>10939</v>
      </c>
      <c r="B2615" s="5" t="s">
        <v>32</v>
      </c>
      <c r="C2615" s="5" t="s">
        <v>10940</v>
      </c>
      <c r="D2615" s="9" t="s">
        <v>10941</v>
      </c>
      <c r="E2615" s="9" t="s">
        <v>10942</v>
      </c>
      <c r="F2615" s="9" t="s">
        <v>10943</v>
      </c>
      <c r="G2615" s="9" t="s">
        <v>10944</v>
      </c>
      <c r="H2615" s="15" t="s">
        <v>10945</v>
      </c>
      <c r="I2615" s="6" t="s">
        <v>60</v>
      </c>
      <c r="J2615" s="6">
        <v>0</v>
      </c>
      <c r="K2615" s="6">
        <v>430000000</v>
      </c>
      <c r="L2615" s="5" t="s">
        <v>40</v>
      </c>
      <c r="M2615" s="6" t="s">
        <v>591</v>
      </c>
      <c r="N2615" s="6" t="s">
        <v>73</v>
      </c>
      <c r="O2615" s="6" t="s">
        <v>43</v>
      </c>
      <c r="P2615" s="6" t="s">
        <v>84</v>
      </c>
      <c r="Q2615" s="6" t="s">
        <v>51</v>
      </c>
      <c r="R2615" s="6" t="s">
        <v>75</v>
      </c>
      <c r="S2615" s="6" t="s">
        <v>76</v>
      </c>
      <c r="T2615" s="16">
        <v>1</v>
      </c>
      <c r="U2615" s="16">
        <f>(6548*360)+(5500*5)</f>
        <v>2384780</v>
      </c>
      <c r="V2615" s="19">
        <f t="shared" si="181"/>
        <v>2384780</v>
      </c>
      <c r="W2615" s="41">
        <f t="shared" si="180"/>
        <v>2670953.6</v>
      </c>
      <c r="X2615" s="6"/>
      <c r="Y2615" s="6">
        <v>2016</v>
      </c>
      <c r="Z2615" s="6" t="s">
        <v>9782</v>
      </c>
    </row>
    <row r="2616" spans="1:26" ht="76.5" x14ac:dyDescent="0.2">
      <c r="A2616" s="6" t="s">
        <v>10946</v>
      </c>
      <c r="B2616" s="5" t="s">
        <v>32</v>
      </c>
      <c r="C2616" s="5" t="s">
        <v>2944</v>
      </c>
      <c r="D2616" s="9" t="s">
        <v>10947</v>
      </c>
      <c r="E2616" s="9" t="s">
        <v>10948</v>
      </c>
      <c r="F2616" s="9" t="s">
        <v>10948</v>
      </c>
      <c r="G2616" s="9" t="s">
        <v>10948</v>
      </c>
      <c r="H2616" s="15" t="s">
        <v>10947</v>
      </c>
      <c r="I2616" s="6" t="s">
        <v>47</v>
      </c>
      <c r="J2616" s="6">
        <v>0</v>
      </c>
      <c r="K2616" s="6">
        <v>430000000</v>
      </c>
      <c r="L2616" s="5" t="s">
        <v>40</v>
      </c>
      <c r="M2616" s="6" t="s">
        <v>591</v>
      </c>
      <c r="N2616" s="6" t="s">
        <v>73</v>
      </c>
      <c r="O2616" s="6" t="s">
        <v>43</v>
      </c>
      <c r="P2616" s="6" t="s">
        <v>84</v>
      </c>
      <c r="Q2616" s="6" t="s">
        <v>51</v>
      </c>
      <c r="R2616" s="6" t="s">
        <v>75</v>
      </c>
      <c r="S2616" s="6" t="s">
        <v>76</v>
      </c>
      <c r="T2616" s="16">
        <v>1</v>
      </c>
      <c r="U2616" s="16">
        <v>143844.89285714299</v>
      </c>
      <c r="V2616" s="19">
        <f t="shared" si="181"/>
        <v>143844.89285714299</v>
      </c>
      <c r="W2616" s="41">
        <f t="shared" si="180"/>
        <v>161106.28000000017</v>
      </c>
      <c r="X2616" s="6"/>
      <c r="Y2616" s="6">
        <v>2016</v>
      </c>
      <c r="Z2616" s="6" t="s">
        <v>9782</v>
      </c>
    </row>
    <row r="2617" spans="1:26" ht="76.5" x14ac:dyDescent="0.2">
      <c r="A2617" s="6" t="s">
        <v>10949</v>
      </c>
      <c r="B2617" s="5" t="s">
        <v>32</v>
      </c>
      <c r="C2617" s="5" t="s">
        <v>2944</v>
      </c>
      <c r="D2617" s="9" t="s">
        <v>10950</v>
      </c>
      <c r="E2617" s="9" t="s">
        <v>10951</v>
      </c>
      <c r="F2617" s="9" t="s">
        <v>10951</v>
      </c>
      <c r="G2617" s="9" t="s">
        <v>10951</v>
      </c>
      <c r="H2617" s="15" t="s">
        <v>10950</v>
      </c>
      <c r="I2617" s="6" t="s">
        <v>47</v>
      </c>
      <c r="J2617" s="6">
        <v>0</v>
      </c>
      <c r="K2617" s="6">
        <v>430000000</v>
      </c>
      <c r="L2617" s="5" t="s">
        <v>40</v>
      </c>
      <c r="M2617" s="6" t="s">
        <v>591</v>
      </c>
      <c r="N2617" s="6" t="s">
        <v>73</v>
      </c>
      <c r="O2617" s="6" t="s">
        <v>43</v>
      </c>
      <c r="P2617" s="6" t="s">
        <v>84</v>
      </c>
      <c r="Q2617" s="6" t="s">
        <v>51</v>
      </c>
      <c r="R2617" s="6" t="s">
        <v>75</v>
      </c>
      <c r="S2617" s="6" t="s">
        <v>76</v>
      </c>
      <c r="T2617" s="16">
        <v>1</v>
      </c>
      <c r="U2617" s="16">
        <v>242660.07142857101</v>
      </c>
      <c r="V2617" s="19">
        <f t="shared" si="181"/>
        <v>242660.07142857101</v>
      </c>
      <c r="W2617" s="41">
        <f t="shared" si="180"/>
        <v>271779.27999999956</v>
      </c>
      <c r="X2617" s="6"/>
      <c r="Y2617" s="6">
        <v>2016</v>
      </c>
      <c r="Z2617" s="6" t="s">
        <v>9782</v>
      </c>
    </row>
    <row r="2618" spans="1:26" ht="76.5" x14ac:dyDescent="0.2">
      <c r="A2618" s="6" t="s">
        <v>10952</v>
      </c>
      <c r="B2618" s="5" t="s">
        <v>32</v>
      </c>
      <c r="C2618" s="5" t="s">
        <v>2944</v>
      </c>
      <c r="D2618" s="9" t="s">
        <v>10953</v>
      </c>
      <c r="E2618" s="9" t="s">
        <v>10954</v>
      </c>
      <c r="F2618" s="9" t="s">
        <v>10954</v>
      </c>
      <c r="G2618" s="9" t="s">
        <v>10954</v>
      </c>
      <c r="H2618" s="15" t="s">
        <v>10953</v>
      </c>
      <c r="I2618" s="6" t="s">
        <v>47</v>
      </c>
      <c r="J2618" s="6">
        <v>0</v>
      </c>
      <c r="K2618" s="6">
        <v>430000000</v>
      </c>
      <c r="L2618" s="5" t="s">
        <v>40</v>
      </c>
      <c r="M2618" s="6" t="s">
        <v>591</v>
      </c>
      <c r="N2618" s="6" t="s">
        <v>73</v>
      </c>
      <c r="O2618" s="6" t="s">
        <v>43</v>
      </c>
      <c r="P2618" s="6" t="s">
        <v>84</v>
      </c>
      <c r="Q2618" s="6" t="s">
        <v>51</v>
      </c>
      <c r="R2618" s="6" t="s">
        <v>75</v>
      </c>
      <c r="S2618" s="6" t="s">
        <v>76</v>
      </c>
      <c r="T2618" s="16">
        <v>1</v>
      </c>
      <c r="U2618" s="16">
        <v>63867.133928571398</v>
      </c>
      <c r="V2618" s="19">
        <f t="shared" si="181"/>
        <v>63867.133928571398</v>
      </c>
      <c r="W2618" s="41">
        <f t="shared" si="180"/>
        <v>71531.189999999973</v>
      </c>
      <c r="X2618" s="6"/>
      <c r="Y2618" s="6">
        <v>2016</v>
      </c>
      <c r="Z2618" s="6" t="s">
        <v>9782</v>
      </c>
    </row>
    <row r="2619" spans="1:26" ht="51" x14ac:dyDescent="0.2">
      <c r="A2619" s="6" t="s">
        <v>10955</v>
      </c>
      <c r="B2619" s="5" t="s">
        <v>32</v>
      </c>
      <c r="C2619" s="5" t="s">
        <v>10956</v>
      </c>
      <c r="D2619" s="9" t="s">
        <v>1243</v>
      </c>
      <c r="E2619" s="9" t="s">
        <v>10957</v>
      </c>
      <c r="F2619" s="9" t="s">
        <v>10958</v>
      </c>
      <c r="G2619" s="9" t="s">
        <v>10957</v>
      </c>
      <c r="H2619" s="15" t="s">
        <v>10959</v>
      </c>
      <c r="I2619" s="6" t="s">
        <v>47</v>
      </c>
      <c r="J2619" s="6">
        <v>0</v>
      </c>
      <c r="K2619" s="6">
        <v>430000000</v>
      </c>
      <c r="L2619" s="5" t="s">
        <v>40</v>
      </c>
      <c r="M2619" s="6" t="s">
        <v>591</v>
      </c>
      <c r="N2619" s="6" t="s">
        <v>73</v>
      </c>
      <c r="O2619" s="6" t="s">
        <v>43</v>
      </c>
      <c r="P2619" s="6" t="s">
        <v>84</v>
      </c>
      <c r="Q2619" s="6" t="s">
        <v>51</v>
      </c>
      <c r="R2619" s="6" t="s">
        <v>75</v>
      </c>
      <c r="S2619" s="6" t="s">
        <v>76</v>
      </c>
      <c r="T2619" s="16">
        <v>1</v>
      </c>
      <c r="U2619" s="16">
        <v>2105689.0446428601</v>
      </c>
      <c r="V2619" s="19">
        <f t="shared" si="181"/>
        <v>2105689.0446428601</v>
      </c>
      <c r="W2619" s="41">
        <f t="shared" si="180"/>
        <v>2358371.7300000037</v>
      </c>
      <c r="X2619" s="6"/>
      <c r="Y2619" s="6">
        <v>2016</v>
      </c>
      <c r="Z2619" s="6" t="s">
        <v>9782</v>
      </c>
    </row>
    <row r="2620" spans="1:26" ht="51" x14ac:dyDescent="0.2">
      <c r="A2620" s="6" t="s">
        <v>10960</v>
      </c>
      <c r="B2620" s="5" t="s">
        <v>32</v>
      </c>
      <c r="C2620" s="5" t="s">
        <v>2944</v>
      </c>
      <c r="D2620" s="9" t="s">
        <v>10961</v>
      </c>
      <c r="E2620" s="9" t="s">
        <v>10962</v>
      </c>
      <c r="F2620" s="9" t="s">
        <v>10962</v>
      </c>
      <c r="G2620" s="9" t="s">
        <v>10962</v>
      </c>
      <c r="H2620" s="15" t="s">
        <v>10961</v>
      </c>
      <c r="I2620" s="6" t="s">
        <v>47</v>
      </c>
      <c r="J2620" s="6">
        <v>0</v>
      </c>
      <c r="K2620" s="6">
        <v>430000000</v>
      </c>
      <c r="L2620" s="5" t="s">
        <v>40</v>
      </c>
      <c r="M2620" s="6" t="s">
        <v>591</v>
      </c>
      <c r="N2620" s="6" t="s">
        <v>73</v>
      </c>
      <c r="O2620" s="6" t="s">
        <v>43</v>
      </c>
      <c r="P2620" s="6" t="s">
        <v>84</v>
      </c>
      <c r="Q2620" s="6" t="s">
        <v>51</v>
      </c>
      <c r="R2620" s="6" t="s">
        <v>75</v>
      </c>
      <c r="S2620" s="6" t="s">
        <v>76</v>
      </c>
      <c r="T2620" s="16">
        <v>6</v>
      </c>
      <c r="U2620" s="16">
        <v>90929.982142857101</v>
      </c>
      <c r="V2620" s="19">
        <f t="shared" si="181"/>
        <v>545579.89285714261</v>
      </c>
      <c r="W2620" s="41">
        <f t="shared" si="180"/>
        <v>611049.47999999975</v>
      </c>
      <c r="X2620" s="6"/>
      <c r="Y2620" s="6">
        <v>2016</v>
      </c>
      <c r="Z2620" s="6" t="s">
        <v>9782</v>
      </c>
    </row>
    <row r="2621" spans="1:26" ht="76.5" x14ac:dyDescent="0.2">
      <c r="A2621" s="6" t="s">
        <v>10963</v>
      </c>
      <c r="B2621" s="5" t="s">
        <v>32</v>
      </c>
      <c r="C2621" s="5" t="s">
        <v>10964</v>
      </c>
      <c r="D2621" s="9" t="s">
        <v>10965</v>
      </c>
      <c r="E2621" s="9" t="s">
        <v>10966</v>
      </c>
      <c r="F2621" s="9" t="s">
        <v>10967</v>
      </c>
      <c r="G2621" s="9" t="s">
        <v>10966</v>
      </c>
      <c r="H2621" s="15" t="s">
        <v>10968</v>
      </c>
      <c r="I2621" s="6" t="s">
        <v>47</v>
      </c>
      <c r="J2621" s="6">
        <v>0</v>
      </c>
      <c r="K2621" s="6">
        <v>430000000</v>
      </c>
      <c r="L2621" s="5" t="s">
        <v>40</v>
      </c>
      <c r="M2621" s="6" t="s">
        <v>591</v>
      </c>
      <c r="N2621" s="6" t="s">
        <v>73</v>
      </c>
      <c r="O2621" s="6" t="s">
        <v>43</v>
      </c>
      <c r="P2621" s="6" t="s">
        <v>84</v>
      </c>
      <c r="Q2621" s="6" t="s">
        <v>51</v>
      </c>
      <c r="R2621" s="6" t="s">
        <v>75</v>
      </c>
      <c r="S2621" s="6" t="s">
        <v>76</v>
      </c>
      <c r="T2621" s="16">
        <v>1</v>
      </c>
      <c r="U2621" s="16">
        <v>114855.767857143</v>
      </c>
      <c r="V2621" s="19">
        <f t="shared" si="181"/>
        <v>114855.767857143</v>
      </c>
      <c r="W2621" s="41">
        <f t="shared" si="180"/>
        <v>128638.46000000017</v>
      </c>
      <c r="X2621" s="6"/>
      <c r="Y2621" s="6">
        <v>2016</v>
      </c>
      <c r="Z2621" s="6" t="s">
        <v>9782</v>
      </c>
    </row>
    <row r="2622" spans="1:26" ht="63.75" x14ac:dyDescent="0.2">
      <c r="A2622" s="6" t="s">
        <v>10969</v>
      </c>
      <c r="B2622" s="5" t="s">
        <v>32</v>
      </c>
      <c r="C2622" s="5" t="s">
        <v>10964</v>
      </c>
      <c r="D2622" s="9" t="s">
        <v>10965</v>
      </c>
      <c r="E2622" s="9" t="s">
        <v>10970</v>
      </c>
      <c r="F2622" s="9" t="s">
        <v>10967</v>
      </c>
      <c r="G2622" s="9" t="s">
        <v>10970</v>
      </c>
      <c r="H2622" s="15" t="s">
        <v>10971</v>
      </c>
      <c r="I2622" s="6" t="s">
        <v>47</v>
      </c>
      <c r="J2622" s="6">
        <v>0</v>
      </c>
      <c r="K2622" s="6">
        <v>430000000</v>
      </c>
      <c r="L2622" s="5" t="s">
        <v>40</v>
      </c>
      <c r="M2622" s="6" t="s">
        <v>591</v>
      </c>
      <c r="N2622" s="6" t="s">
        <v>73</v>
      </c>
      <c r="O2622" s="6" t="s">
        <v>43</v>
      </c>
      <c r="P2622" s="6" t="s">
        <v>84</v>
      </c>
      <c r="Q2622" s="6" t="s">
        <v>51</v>
      </c>
      <c r="R2622" s="6" t="s">
        <v>75</v>
      </c>
      <c r="S2622" s="6" t="s">
        <v>76</v>
      </c>
      <c r="T2622" s="16">
        <v>6</v>
      </c>
      <c r="U2622" s="16">
        <v>5628.7142857142899</v>
      </c>
      <c r="V2622" s="19">
        <f t="shared" si="181"/>
        <v>33772.285714285739</v>
      </c>
      <c r="W2622" s="41">
        <f t="shared" si="180"/>
        <v>37824.960000000028</v>
      </c>
      <c r="X2622" s="6"/>
      <c r="Y2622" s="6">
        <v>2016</v>
      </c>
      <c r="Z2622" s="6" t="s">
        <v>9782</v>
      </c>
    </row>
    <row r="2623" spans="1:26" ht="63.75" x14ac:dyDescent="0.2">
      <c r="A2623" s="6" t="s">
        <v>10972</v>
      </c>
      <c r="B2623" s="5" t="s">
        <v>32</v>
      </c>
      <c r="C2623" s="5" t="s">
        <v>10964</v>
      </c>
      <c r="D2623" s="9" t="s">
        <v>10965</v>
      </c>
      <c r="E2623" s="9" t="s">
        <v>10970</v>
      </c>
      <c r="F2623" s="9" t="s">
        <v>10967</v>
      </c>
      <c r="G2623" s="9" t="s">
        <v>10970</v>
      </c>
      <c r="H2623" s="15" t="s">
        <v>10971</v>
      </c>
      <c r="I2623" s="6" t="s">
        <v>47</v>
      </c>
      <c r="J2623" s="6">
        <v>0</v>
      </c>
      <c r="K2623" s="6">
        <v>430000000</v>
      </c>
      <c r="L2623" s="5" t="s">
        <v>40</v>
      </c>
      <c r="M2623" s="6" t="s">
        <v>591</v>
      </c>
      <c r="N2623" s="6" t="s">
        <v>73</v>
      </c>
      <c r="O2623" s="6" t="s">
        <v>43</v>
      </c>
      <c r="P2623" s="6" t="s">
        <v>84</v>
      </c>
      <c r="Q2623" s="6" t="s">
        <v>51</v>
      </c>
      <c r="R2623" s="6" t="s">
        <v>75</v>
      </c>
      <c r="S2623" s="6" t="s">
        <v>76</v>
      </c>
      <c r="T2623" s="16">
        <v>6</v>
      </c>
      <c r="U2623" s="16">
        <v>11822.794642857099</v>
      </c>
      <c r="V2623" s="19">
        <f t="shared" si="181"/>
        <v>70936.767857142593</v>
      </c>
      <c r="W2623" s="41">
        <f t="shared" si="180"/>
        <v>79449.179999999717</v>
      </c>
      <c r="X2623" s="6"/>
      <c r="Y2623" s="6">
        <v>2016</v>
      </c>
      <c r="Z2623" s="6" t="s">
        <v>9782</v>
      </c>
    </row>
    <row r="2624" spans="1:26" ht="51" x14ac:dyDescent="0.2">
      <c r="A2624" s="6" t="s">
        <v>10973</v>
      </c>
      <c r="B2624" s="5" t="s">
        <v>32</v>
      </c>
      <c r="C2624" s="5" t="s">
        <v>10974</v>
      </c>
      <c r="D2624" s="9" t="s">
        <v>10975</v>
      </c>
      <c r="E2624" s="9" t="s">
        <v>10976</v>
      </c>
      <c r="F2624" s="9" t="s">
        <v>10977</v>
      </c>
      <c r="G2624" s="9" t="s">
        <v>10976</v>
      </c>
      <c r="H2624" s="15" t="s">
        <v>10978</v>
      </c>
      <c r="I2624" s="6" t="s">
        <v>47</v>
      </c>
      <c r="J2624" s="6">
        <v>0</v>
      </c>
      <c r="K2624" s="6">
        <v>430000000</v>
      </c>
      <c r="L2624" s="5" t="s">
        <v>40</v>
      </c>
      <c r="M2624" s="6" t="s">
        <v>591</v>
      </c>
      <c r="N2624" s="6" t="s">
        <v>73</v>
      </c>
      <c r="O2624" s="6" t="s">
        <v>43</v>
      </c>
      <c r="P2624" s="6" t="s">
        <v>84</v>
      </c>
      <c r="Q2624" s="6" t="s">
        <v>51</v>
      </c>
      <c r="R2624" s="6" t="s">
        <v>75</v>
      </c>
      <c r="S2624" s="6" t="s">
        <v>76</v>
      </c>
      <c r="T2624" s="16">
        <v>6</v>
      </c>
      <c r="U2624" s="16">
        <v>149313.5</v>
      </c>
      <c r="V2624" s="19">
        <f t="shared" si="181"/>
        <v>895881</v>
      </c>
      <c r="W2624" s="41">
        <f t="shared" si="180"/>
        <v>1003386.7200000001</v>
      </c>
      <c r="X2624" s="6"/>
      <c r="Y2624" s="6">
        <v>2016</v>
      </c>
      <c r="Z2624" s="6" t="s">
        <v>9782</v>
      </c>
    </row>
    <row r="2625" spans="1:26" ht="51" x14ac:dyDescent="0.2">
      <c r="A2625" s="6" t="s">
        <v>10979</v>
      </c>
      <c r="B2625" s="5" t="s">
        <v>32</v>
      </c>
      <c r="C2625" s="5" t="s">
        <v>10980</v>
      </c>
      <c r="D2625" s="9" t="s">
        <v>10981</v>
      </c>
      <c r="E2625" s="9" t="s">
        <v>10982</v>
      </c>
      <c r="F2625" s="9" t="s">
        <v>10983</v>
      </c>
      <c r="G2625" s="9" t="s">
        <v>10982</v>
      </c>
      <c r="H2625" s="15" t="s">
        <v>10981</v>
      </c>
      <c r="I2625" s="6" t="s">
        <v>47</v>
      </c>
      <c r="J2625" s="6">
        <v>0</v>
      </c>
      <c r="K2625" s="6">
        <v>430000000</v>
      </c>
      <c r="L2625" s="5" t="s">
        <v>40</v>
      </c>
      <c r="M2625" s="6" t="s">
        <v>591</v>
      </c>
      <c r="N2625" s="6" t="s">
        <v>73</v>
      </c>
      <c r="O2625" s="6" t="s">
        <v>43</v>
      </c>
      <c r="P2625" s="6" t="s">
        <v>84</v>
      </c>
      <c r="Q2625" s="6" t="s">
        <v>51</v>
      </c>
      <c r="R2625" s="6" t="s">
        <v>75</v>
      </c>
      <c r="S2625" s="6" t="s">
        <v>76</v>
      </c>
      <c r="T2625" s="16">
        <v>6</v>
      </c>
      <c r="U2625" s="16">
        <v>83269.928571428594</v>
      </c>
      <c r="V2625" s="19">
        <f t="shared" si="181"/>
        <v>499619.57142857159</v>
      </c>
      <c r="W2625" s="41">
        <f t="shared" ref="W2625:W2672" si="182">V2625*1.12</f>
        <v>559573.92000000027</v>
      </c>
      <c r="X2625" s="6"/>
      <c r="Y2625" s="6">
        <v>2016</v>
      </c>
      <c r="Z2625" s="6" t="s">
        <v>9782</v>
      </c>
    </row>
    <row r="2626" spans="1:26" ht="51" x14ac:dyDescent="0.2">
      <c r="A2626" s="6" t="s">
        <v>10984</v>
      </c>
      <c r="B2626" s="5" t="s">
        <v>32</v>
      </c>
      <c r="C2626" s="5" t="s">
        <v>9694</v>
      </c>
      <c r="D2626" s="9" t="s">
        <v>9695</v>
      </c>
      <c r="E2626" s="9" t="s">
        <v>10985</v>
      </c>
      <c r="F2626" s="9" t="s">
        <v>3399</v>
      </c>
      <c r="G2626" s="9" t="s">
        <v>10985</v>
      </c>
      <c r="H2626" s="15" t="s">
        <v>9695</v>
      </c>
      <c r="I2626" s="6" t="s">
        <v>47</v>
      </c>
      <c r="J2626" s="6">
        <v>0</v>
      </c>
      <c r="K2626" s="6">
        <v>430000000</v>
      </c>
      <c r="L2626" s="5" t="s">
        <v>40</v>
      </c>
      <c r="M2626" s="6" t="s">
        <v>591</v>
      </c>
      <c r="N2626" s="6" t="s">
        <v>73</v>
      </c>
      <c r="O2626" s="6" t="s">
        <v>43</v>
      </c>
      <c r="P2626" s="6" t="s">
        <v>84</v>
      </c>
      <c r="Q2626" s="6" t="s">
        <v>51</v>
      </c>
      <c r="R2626" s="6" t="s">
        <v>75</v>
      </c>
      <c r="S2626" s="6" t="s">
        <v>76</v>
      </c>
      <c r="T2626" s="16">
        <v>1</v>
      </c>
      <c r="U2626" s="16">
        <v>39300.928571428602</v>
      </c>
      <c r="V2626" s="19">
        <f t="shared" si="181"/>
        <v>39300.928571428602</v>
      </c>
      <c r="W2626" s="41">
        <f t="shared" si="182"/>
        <v>44017.040000000037</v>
      </c>
      <c r="X2626" s="6"/>
      <c r="Y2626" s="6">
        <v>2016</v>
      </c>
      <c r="Z2626" s="6" t="s">
        <v>9782</v>
      </c>
    </row>
    <row r="2627" spans="1:26" ht="63.75" x14ac:dyDescent="0.2">
      <c r="A2627" s="6" t="s">
        <v>10986</v>
      </c>
      <c r="B2627" s="5" t="s">
        <v>32</v>
      </c>
      <c r="C2627" s="5" t="s">
        <v>10987</v>
      </c>
      <c r="D2627" s="9" t="s">
        <v>10988</v>
      </c>
      <c r="E2627" s="9" t="s">
        <v>10989</v>
      </c>
      <c r="F2627" s="9" t="s">
        <v>10990</v>
      </c>
      <c r="G2627" s="9" t="s">
        <v>10989</v>
      </c>
      <c r="H2627" s="15" t="s">
        <v>10991</v>
      </c>
      <c r="I2627" s="6" t="s">
        <v>47</v>
      </c>
      <c r="J2627" s="6">
        <v>0</v>
      </c>
      <c r="K2627" s="6">
        <v>430000000</v>
      </c>
      <c r="L2627" s="5" t="s">
        <v>40</v>
      </c>
      <c r="M2627" s="6" t="s">
        <v>591</v>
      </c>
      <c r="N2627" s="6" t="s">
        <v>73</v>
      </c>
      <c r="O2627" s="6" t="s">
        <v>43</v>
      </c>
      <c r="P2627" s="6" t="s">
        <v>84</v>
      </c>
      <c r="Q2627" s="6" t="s">
        <v>51</v>
      </c>
      <c r="R2627" s="6" t="s">
        <v>75</v>
      </c>
      <c r="S2627" s="6" t="s">
        <v>76</v>
      </c>
      <c r="T2627" s="16">
        <v>1</v>
      </c>
      <c r="U2627" s="16">
        <v>83785.267857142899</v>
      </c>
      <c r="V2627" s="19">
        <f t="shared" si="181"/>
        <v>83785.267857142899</v>
      </c>
      <c r="W2627" s="41">
        <f t="shared" si="182"/>
        <v>93839.500000000058</v>
      </c>
      <c r="X2627" s="6"/>
      <c r="Y2627" s="6">
        <v>2016</v>
      </c>
      <c r="Z2627" s="6" t="s">
        <v>9782</v>
      </c>
    </row>
    <row r="2628" spans="1:26" ht="51" x14ac:dyDescent="0.2">
      <c r="A2628" s="6" t="s">
        <v>10992</v>
      </c>
      <c r="B2628" s="5" t="s">
        <v>32</v>
      </c>
      <c r="C2628" s="5" t="s">
        <v>10993</v>
      </c>
      <c r="D2628" s="9" t="s">
        <v>1527</v>
      </c>
      <c r="E2628" s="9" t="s">
        <v>10994</v>
      </c>
      <c r="F2628" s="9" t="s">
        <v>10995</v>
      </c>
      <c r="G2628" s="9" t="s">
        <v>10994</v>
      </c>
      <c r="H2628" s="15" t="s">
        <v>10996</v>
      </c>
      <c r="I2628" s="6" t="s">
        <v>47</v>
      </c>
      <c r="J2628" s="6">
        <v>0</v>
      </c>
      <c r="K2628" s="6">
        <v>430000000</v>
      </c>
      <c r="L2628" s="5" t="s">
        <v>40</v>
      </c>
      <c r="M2628" s="6" t="s">
        <v>591</v>
      </c>
      <c r="N2628" s="6" t="s">
        <v>73</v>
      </c>
      <c r="O2628" s="6" t="s">
        <v>43</v>
      </c>
      <c r="P2628" s="6" t="s">
        <v>84</v>
      </c>
      <c r="Q2628" s="6" t="s">
        <v>51</v>
      </c>
      <c r="R2628" s="6" t="s">
        <v>75</v>
      </c>
      <c r="S2628" s="6" t="s">
        <v>76</v>
      </c>
      <c r="T2628" s="16">
        <v>1</v>
      </c>
      <c r="U2628" s="16">
        <v>6374.2053571428596</v>
      </c>
      <c r="V2628" s="19">
        <f t="shared" si="181"/>
        <v>6374.2053571428596</v>
      </c>
      <c r="W2628" s="41">
        <f t="shared" si="182"/>
        <v>7139.1100000000033</v>
      </c>
      <c r="X2628" s="6"/>
      <c r="Y2628" s="6">
        <v>2016</v>
      </c>
      <c r="Z2628" s="6" t="s">
        <v>9782</v>
      </c>
    </row>
    <row r="2629" spans="1:26" ht="51" x14ac:dyDescent="0.2">
      <c r="A2629" s="6" t="s">
        <v>10997</v>
      </c>
      <c r="B2629" s="5" t="s">
        <v>32</v>
      </c>
      <c r="C2629" s="5" t="s">
        <v>10993</v>
      </c>
      <c r="D2629" s="9" t="s">
        <v>1527</v>
      </c>
      <c r="E2629" s="9" t="s">
        <v>10994</v>
      </c>
      <c r="F2629" s="9" t="s">
        <v>10995</v>
      </c>
      <c r="G2629" s="9" t="s">
        <v>10994</v>
      </c>
      <c r="H2629" s="15" t="s">
        <v>10996</v>
      </c>
      <c r="I2629" s="6" t="s">
        <v>47</v>
      </c>
      <c r="J2629" s="6">
        <v>0</v>
      </c>
      <c r="K2629" s="6">
        <v>430000000</v>
      </c>
      <c r="L2629" s="5" t="s">
        <v>40</v>
      </c>
      <c r="M2629" s="6" t="s">
        <v>591</v>
      </c>
      <c r="N2629" s="6" t="s">
        <v>73</v>
      </c>
      <c r="O2629" s="6" t="s">
        <v>43</v>
      </c>
      <c r="P2629" s="6" t="s">
        <v>84</v>
      </c>
      <c r="Q2629" s="6" t="s">
        <v>51</v>
      </c>
      <c r="R2629" s="6" t="s">
        <v>75</v>
      </c>
      <c r="S2629" s="6" t="s">
        <v>76</v>
      </c>
      <c r="T2629" s="16">
        <v>1</v>
      </c>
      <c r="U2629" s="16">
        <v>9030.9553571428605</v>
      </c>
      <c r="V2629" s="19">
        <f t="shared" si="181"/>
        <v>9030.9553571428605</v>
      </c>
      <c r="W2629" s="41">
        <f t="shared" si="182"/>
        <v>10114.670000000006</v>
      </c>
      <c r="X2629" s="6"/>
      <c r="Y2629" s="6">
        <v>2016</v>
      </c>
      <c r="Z2629" s="6" t="s">
        <v>9782</v>
      </c>
    </row>
    <row r="2630" spans="1:26" ht="51" x14ac:dyDescent="0.2">
      <c r="A2630" s="6" t="s">
        <v>10998</v>
      </c>
      <c r="B2630" s="5" t="s">
        <v>32</v>
      </c>
      <c r="C2630" s="5" t="s">
        <v>10999</v>
      </c>
      <c r="D2630" s="9" t="s">
        <v>1527</v>
      </c>
      <c r="E2630" s="9" t="s">
        <v>11000</v>
      </c>
      <c r="F2630" s="9" t="s">
        <v>11001</v>
      </c>
      <c r="G2630" s="9" t="s">
        <v>11000</v>
      </c>
      <c r="H2630" s="15" t="s">
        <v>11002</v>
      </c>
      <c r="I2630" s="6" t="s">
        <v>47</v>
      </c>
      <c r="J2630" s="6">
        <v>0</v>
      </c>
      <c r="K2630" s="6">
        <v>430000000</v>
      </c>
      <c r="L2630" s="5" t="s">
        <v>40</v>
      </c>
      <c r="M2630" s="6" t="s">
        <v>591</v>
      </c>
      <c r="N2630" s="6" t="s">
        <v>73</v>
      </c>
      <c r="O2630" s="6" t="s">
        <v>43</v>
      </c>
      <c r="P2630" s="6" t="s">
        <v>84</v>
      </c>
      <c r="Q2630" s="6" t="s">
        <v>51</v>
      </c>
      <c r="R2630" s="6" t="s">
        <v>75</v>
      </c>
      <c r="S2630" s="6" t="s">
        <v>76</v>
      </c>
      <c r="T2630" s="16">
        <v>1</v>
      </c>
      <c r="U2630" s="16">
        <v>32016.116071428602</v>
      </c>
      <c r="V2630" s="19">
        <f t="shared" si="181"/>
        <v>32016.116071428602</v>
      </c>
      <c r="W2630" s="41">
        <f t="shared" si="182"/>
        <v>35858.050000000039</v>
      </c>
      <c r="X2630" s="6"/>
      <c r="Y2630" s="6">
        <v>2016</v>
      </c>
      <c r="Z2630" s="6" t="s">
        <v>9782</v>
      </c>
    </row>
    <row r="2631" spans="1:26" ht="63.75" x14ac:dyDescent="0.2">
      <c r="A2631" s="6" t="s">
        <v>11003</v>
      </c>
      <c r="B2631" s="5" t="s">
        <v>32</v>
      </c>
      <c r="C2631" s="5" t="s">
        <v>3961</v>
      </c>
      <c r="D2631" s="9" t="s">
        <v>1527</v>
      </c>
      <c r="E2631" s="9" t="s">
        <v>11004</v>
      </c>
      <c r="F2631" s="9" t="s">
        <v>3927</v>
      </c>
      <c r="G2631" s="9" t="s">
        <v>11004</v>
      </c>
      <c r="H2631" s="15" t="s">
        <v>11005</v>
      </c>
      <c r="I2631" s="6" t="s">
        <v>47</v>
      </c>
      <c r="J2631" s="6">
        <v>0</v>
      </c>
      <c r="K2631" s="6">
        <v>430000000</v>
      </c>
      <c r="L2631" s="5" t="s">
        <v>40</v>
      </c>
      <c r="M2631" s="6" t="s">
        <v>591</v>
      </c>
      <c r="N2631" s="6" t="s">
        <v>73</v>
      </c>
      <c r="O2631" s="6" t="s">
        <v>43</v>
      </c>
      <c r="P2631" s="6" t="s">
        <v>84</v>
      </c>
      <c r="Q2631" s="6" t="s">
        <v>51</v>
      </c>
      <c r="R2631" s="6" t="s">
        <v>75</v>
      </c>
      <c r="S2631" s="6" t="s">
        <v>76</v>
      </c>
      <c r="T2631" s="16">
        <v>1</v>
      </c>
      <c r="U2631" s="16">
        <v>8550.6428571428496</v>
      </c>
      <c r="V2631" s="19">
        <f t="shared" si="181"/>
        <v>8550.6428571428496</v>
      </c>
      <c r="W2631" s="41">
        <f t="shared" si="182"/>
        <v>9576.7199999999921</v>
      </c>
      <c r="X2631" s="6"/>
      <c r="Y2631" s="6">
        <v>2016</v>
      </c>
      <c r="Z2631" s="6" t="s">
        <v>9782</v>
      </c>
    </row>
    <row r="2632" spans="1:26" ht="51" x14ac:dyDescent="0.2">
      <c r="A2632" s="6" t="s">
        <v>11006</v>
      </c>
      <c r="B2632" s="5" t="s">
        <v>32</v>
      </c>
      <c r="C2632" s="5" t="s">
        <v>11007</v>
      </c>
      <c r="D2632" s="9" t="s">
        <v>5841</v>
      </c>
      <c r="E2632" s="9" t="s">
        <v>11008</v>
      </c>
      <c r="F2632" s="9" t="s">
        <v>11009</v>
      </c>
      <c r="G2632" s="9" t="s">
        <v>11010</v>
      </c>
      <c r="H2632" s="15" t="s">
        <v>11011</v>
      </c>
      <c r="I2632" s="6" t="s">
        <v>47</v>
      </c>
      <c r="J2632" s="6">
        <v>0</v>
      </c>
      <c r="K2632" s="6">
        <v>430000000</v>
      </c>
      <c r="L2632" s="5" t="s">
        <v>40</v>
      </c>
      <c r="M2632" s="6" t="s">
        <v>591</v>
      </c>
      <c r="N2632" s="6" t="s">
        <v>73</v>
      </c>
      <c r="O2632" s="6" t="s">
        <v>43</v>
      </c>
      <c r="P2632" s="6" t="s">
        <v>84</v>
      </c>
      <c r="Q2632" s="6" t="s">
        <v>51</v>
      </c>
      <c r="R2632" s="6" t="s">
        <v>96</v>
      </c>
      <c r="S2632" s="6" t="s">
        <v>97</v>
      </c>
      <c r="T2632" s="16">
        <v>2</v>
      </c>
      <c r="U2632" s="16">
        <v>1043800</v>
      </c>
      <c r="V2632" s="19">
        <f t="shared" si="181"/>
        <v>2087600</v>
      </c>
      <c r="W2632" s="41">
        <f t="shared" si="182"/>
        <v>2338112</v>
      </c>
      <c r="X2632" s="6"/>
      <c r="Y2632" s="6">
        <v>2016</v>
      </c>
      <c r="Z2632" s="6" t="s">
        <v>9782</v>
      </c>
    </row>
    <row r="2633" spans="1:26" ht="51" x14ac:dyDescent="0.2">
      <c r="A2633" s="6" t="s">
        <v>11012</v>
      </c>
      <c r="B2633" s="5" t="s">
        <v>32</v>
      </c>
      <c r="C2633" s="5" t="s">
        <v>11013</v>
      </c>
      <c r="D2633" s="9" t="s">
        <v>11014</v>
      </c>
      <c r="E2633" s="9" t="s">
        <v>11015</v>
      </c>
      <c r="F2633" s="9" t="s">
        <v>2086</v>
      </c>
      <c r="G2633" s="9" t="s">
        <v>11016</v>
      </c>
      <c r="H2633" s="15" t="s">
        <v>11017</v>
      </c>
      <c r="I2633" s="6" t="s">
        <v>47</v>
      </c>
      <c r="J2633" s="6">
        <v>0</v>
      </c>
      <c r="K2633" s="6">
        <v>430000000</v>
      </c>
      <c r="L2633" s="5" t="s">
        <v>40</v>
      </c>
      <c r="M2633" s="6" t="s">
        <v>591</v>
      </c>
      <c r="N2633" s="6" t="s">
        <v>73</v>
      </c>
      <c r="O2633" s="6" t="s">
        <v>43</v>
      </c>
      <c r="P2633" s="6" t="s">
        <v>84</v>
      </c>
      <c r="Q2633" s="6" t="s">
        <v>51</v>
      </c>
      <c r="R2633" s="6" t="s">
        <v>96</v>
      </c>
      <c r="S2633" s="6" t="s">
        <v>97</v>
      </c>
      <c r="T2633" s="16">
        <v>2</v>
      </c>
      <c r="U2633" s="16">
        <v>738250</v>
      </c>
      <c r="V2633" s="19">
        <f t="shared" si="181"/>
        <v>1476500</v>
      </c>
      <c r="W2633" s="41">
        <f t="shared" si="182"/>
        <v>1653680.0000000002</v>
      </c>
      <c r="X2633" s="6"/>
      <c r="Y2633" s="6">
        <v>2016</v>
      </c>
      <c r="Z2633" s="6" t="s">
        <v>9782</v>
      </c>
    </row>
    <row r="2634" spans="1:26" ht="51" x14ac:dyDescent="0.2">
      <c r="A2634" s="6" t="s">
        <v>11018</v>
      </c>
      <c r="B2634" s="5" t="s">
        <v>32</v>
      </c>
      <c r="C2634" s="5" t="s">
        <v>11013</v>
      </c>
      <c r="D2634" s="9" t="s">
        <v>11014</v>
      </c>
      <c r="E2634" s="9" t="s">
        <v>11015</v>
      </c>
      <c r="F2634" s="9" t="s">
        <v>2086</v>
      </c>
      <c r="G2634" s="9" t="s">
        <v>11019</v>
      </c>
      <c r="H2634" s="15" t="s">
        <v>11020</v>
      </c>
      <c r="I2634" s="6" t="s">
        <v>47</v>
      </c>
      <c r="J2634" s="6">
        <v>0</v>
      </c>
      <c r="K2634" s="6">
        <v>430000000</v>
      </c>
      <c r="L2634" s="5" t="s">
        <v>40</v>
      </c>
      <c r="M2634" s="6" t="s">
        <v>591</v>
      </c>
      <c r="N2634" s="6" t="s">
        <v>73</v>
      </c>
      <c r="O2634" s="6" t="s">
        <v>43</v>
      </c>
      <c r="P2634" s="6" t="s">
        <v>84</v>
      </c>
      <c r="Q2634" s="6" t="s">
        <v>51</v>
      </c>
      <c r="R2634" s="6" t="s">
        <v>96</v>
      </c>
      <c r="S2634" s="6" t="s">
        <v>97</v>
      </c>
      <c r="T2634" s="16">
        <v>2</v>
      </c>
      <c r="U2634" s="16">
        <v>348250</v>
      </c>
      <c r="V2634" s="19">
        <f t="shared" si="181"/>
        <v>696500</v>
      </c>
      <c r="W2634" s="41">
        <f t="shared" si="182"/>
        <v>780080.00000000012</v>
      </c>
      <c r="X2634" s="6"/>
      <c r="Y2634" s="6">
        <v>2016</v>
      </c>
      <c r="Z2634" s="6" t="s">
        <v>9782</v>
      </c>
    </row>
    <row r="2635" spans="1:26" ht="51" x14ac:dyDescent="0.2">
      <c r="A2635" s="6" t="s">
        <v>11021</v>
      </c>
      <c r="B2635" s="5" t="s">
        <v>32</v>
      </c>
      <c r="C2635" s="5" t="s">
        <v>11013</v>
      </c>
      <c r="D2635" s="9" t="s">
        <v>11014</v>
      </c>
      <c r="E2635" s="9" t="s">
        <v>11015</v>
      </c>
      <c r="F2635" s="9" t="s">
        <v>2086</v>
      </c>
      <c r="G2635" s="9" t="s">
        <v>11022</v>
      </c>
      <c r="H2635" s="15" t="s">
        <v>11023</v>
      </c>
      <c r="I2635" s="6" t="s">
        <v>47</v>
      </c>
      <c r="J2635" s="6">
        <v>0</v>
      </c>
      <c r="K2635" s="6">
        <v>430000000</v>
      </c>
      <c r="L2635" s="5" t="s">
        <v>40</v>
      </c>
      <c r="M2635" s="6" t="s">
        <v>591</v>
      </c>
      <c r="N2635" s="6" t="s">
        <v>73</v>
      </c>
      <c r="O2635" s="6" t="s">
        <v>43</v>
      </c>
      <c r="P2635" s="6" t="s">
        <v>84</v>
      </c>
      <c r="Q2635" s="6" t="s">
        <v>51</v>
      </c>
      <c r="R2635" s="6" t="s">
        <v>96</v>
      </c>
      <c r="S2635" s="6" t="s">
        <v>97</v>
      </c>
      <c r="T2635" s="16">
        <v>3</v>
      </c>
      <c r="U2635" s="16">
        <v>694050</v>
      </c>
      <c r="V2635" s="19">
        <f t="shared" si="181"/>
        <v>2082150</v>
      </c>
      <c r="W2635" s="41">
        <f t="shared" si="182"/>
        <v>2332008</v>
      </c>
      <c r="X2635" s="6"/>
      <c r="Y2635" s="6">
        <v>2016</v>
      </c>
      <c r="Z2635" s="6" t="s">
        <v>9782</v>
      </c>
    </row>
    <row r="2636" spans="1:26" ht="51" x14ac:dyDescent="0.2">
      <c r="A2636" s="6" t="s">
        <v>11024</v>
      </c>
      <c r="B2636" s="5" t="s">
        <v>32</v>
      </c>
      <c r="C2636" s="5" t="s">
        <v>2944</v>
      </c>
      <c r="D2636" s="9" t="s">
        <v>11025</v>
      </c>
      <c r="E2636" s="9" t="s">
        <v>11026</v>
      </c>
      <c r="F2636" s="9" t="s">
        <v>11027</v>
      </c>
      <c r="G2636" s="9" t="s">
        <v>11028</v>
      </c>
      <c r="H2636" s="15" t="s">
        <v>11027</v>
      </c>
      <c r="I2636" s="6" t="s">
        <v>47</v>
      </c>
      <c r="J2636" s="6">
        <v>0</v>
      </c>
      <c r="K2636" s="6">
        <v>430000000</v>
      </c>
      <c r="L2636" s="5" t="s">
        <v>40</v>
      </c>
      <c r="M2636" s="6" t="s">
        <v>591</v>
      </c>
      <c r="N2636" s="6" t="s">
        <v>73</v>
      </c>
      <c r="O2636" s="6" t="s">
        <v>43</v>
      </c>
      <c r="P2636" s="6" t="s">
        <v>84</v>
      </c>
      <c r="Q2636" s="6" t="s">
        <v>51</v>
      </c>
      <c r="R2636" s="6" t="s">
        <v>96</v>
      </c>
      <c r="S2636" s="6" t="s">
        <v>97</v>
      </c>
      <c r="T2636" s="16">
        <v>2</v>
      </c>
      <c r="U2636" s="16">
        <v>737660</v>
      </c>
      <c r="V2636" s="19">
        <f t="shared" si="181"/>
        <v>1475320</v>
      </c>
      <c r="W2636" s="41">
        <f t="shared" si="182"/>
        <v>1652358.4000000001</v>
      </c>
      <c r="X2636" s="6"/>
      <c r="Y2636" s="6">
        <v>2016</v>
      </c>
      <c r="Z2636" s="6" t="s">
        <v>9782</v>
      </c>
    </row>
    <row r="2637" spans="1:26" ht="51" x14ac:dyDescent="0.2">
      <c r="A2637" s="6" t="s">
        <v>11029</v>
      </c>
      <c r="B2637" s="5" t="s">
        <v>32</v>
      </c>
      <c r="C2637" s="5" t="s">
        <v>2944</v>
      </c>
      <c r="D2637" s="9" t="s">
        <v>11030</v>
      </c>
      <c r="E2637" s="9" t="s">
        <v>11031</v>
      </c>
      <c r="F2637" s="9" t="s">
        <v>11032</v>
      </c>
      <c r="G2637" s="9" t="s">
        <v>11033</v>
      </c>
      <c r="H2637" s="15" t="s">
        <v>11032</v>
      </c>
      <c r="I2637" s="6" t="s">
        <v>47</v>
      </c>
      <c r="J2637" s="6">
        <v>0</v>
      </c>
      <c r="K2637" s="6">
        <v>430000000</v>
      </c>
      <c r="L2637" s="5" t="s">
        <v>40</v>
      </c>
      <c r="M2637" s="6" t="s">
        <v>591</v>
      </c>
      <c r="N2637" s="6" t="s">
        <v>73</v>
      </c>
      <c r="O2637" s="6" t="s">
        <v>43</v>
      </c>
      <c r="P2637" s="6" t="s">
        <v>84</v>
      </c>
      <c r="Q2637" s="6" t="s">
        <v>51</v>
      </c>
      <c r="R2637" s="6" t="s">
        <v>96</v>
      </c>
      <c r="S2637" s="6" t="s">
        <v>97</v>
      </c>
      <c r="T2637" s="16">
        <v>3</v>
      </c>
      <c r="U2637" s="16">
        <v>730000</v>
      </c>
      <c r="V2637" s="19">
        <f t="shared" si="181"/>
        <v>2190000</v>
      </c>
      <c r="W2637" s="41">
        <f t="shared" si="182"/>
        <v>2452800.0000000005</v>
      </c>
      <c r="X2637" s="6"/>
      <c r="Y2637" s="6">
        <v>2016</v>
      </c>
      <c r="Z2637" s="6" t="s">
        <v>9782</v>
      </c>
    </row>
    <row r="2638" spans="1:26" ht="51" x14ac:dyDescent="0.2">
      <c r="A2638" s="6" t="s">
        <v>11034</v>
      </c>
      <c r="B2638" s="5" t="s">
        <v>32</v>
      </c>
      <c r="C2638" s="5" t="s">
        <v>2944</v>
      </c>
      <c r="D2638" s="9" t="s">
        <v>11035</v>
      </c>
      <c r="E2638" s="9" t="s">
        <v>11036</v>
      </c>
      <c r="F2638" s="9" t="s">
        <v>11037</v>
      </c>
      <c r="G2638" s="9" t="s">
        <v>11038</v>
      </c>
      <c r="H2638" s="15" t="s">
        <v>11037</v>
      </c>
      <c r="I2638" s="6" t="s">
        <v>47</v>
      </c>
      <c r="J2638" s="6">
        <v>0</v>
      </c>
      <c r="K2638" s="6">
        <v>430000000</v>
      </c>
      <c r="L2638" s="5" t="s">
        <v>40</v>
      </c>
      <c r="M2638" s="6" t="s">
        <v>591</v>
      </c>
      <c r="N2638" s="6" t="s">
        <v>73</v>
      </c>
      <c r="O2638" s="6" t="s">
        <v>43</v>
      </c>
      <c r="P2638" s="6" t="s">
        <v>84</v>
      </c>
      <c r="Q2638" s="6" t="s">
        <v>51</v>
      </c>
      <c r="R2638" s="6" t="s">
        <v>96</v>
      </c>
      <c r="S2638" s="6" t="s">
        <v>97</v>
      </c>
      <c r="T2638" s="16">
        <v>3</v>
      </c>
      <c r="U2638" s="16">
        <v>130000</v>
      </c>
      <c r="V2638" s="19">
        <f t="shared" si="181"/>
        <v>390000</v>
      </c>
      <c r="W2638" s="41">
        <f t="shared" si="182"/>
        <v>436800.00000000006</v>
      </c>
      <c r="X2638" s="6"/>
      <c r="Y2638" s="6">
        <v>2016</v>
      </c>
      <c r="Z2638" s="6" t="s">
        <v>9782</v>
      </c>
    </row>
    <row r="2639" spans="1:26" ht="51" x14ac:dyDescent="0.2">
      <c r="A2639" s="6" t="s">
        <v>11039</v>
      </c>
      <c r="B2639" s="5" t="s">
        <v>32</v>
      </c>
      <c r="C2639" s="5" t="s">
        <v>2944</v>
      </c>
      <c r="D2639" s="9" t="s">
        <v>2353</v>
      </c>
      <c r="E2639" s="9" t="s">
        <v>11040</v>
      </c>
      <c r="F2639" s="9" t="s">
        <v>11041</v>
      </c>
      <c r="G2639" s="9" t="s">
        <v>11042</v>
      </c>
      <c r="H2639" s="15" t="s">
        <v>11041</v>
      </c>
      <c r="I2639" s="6" t="s">
        <v>47</v>
      </c>
      <c r="J2639" s="6">
        <v>0</v>
      </c>
      <c r="K2639" s="6">
        <v>430000000</v>
      </c>
      <c r="L2639" s="5" t="s">
        <v>40</v>
      </c>
      <c r="M2639" s="6" t="s">
        <v>591</v>
      </c>
      <c r="N2639" s="6" t="s">
        <v>73</v>
      </c>
      <c r="O2639" s="6" t="s">
        <v>43</v>
      </c>
      <c r="P2639" s="6" t="s">
        <v>84</v>
      </c>
      <c r="Q2639" s="6" t="s">
        <v>51</v>
      </c>
      <c r="R2639" s="6" t="s">
        <v>96</v>
      </c>
      <c r="S2639" s="6" t="s">
        <v>97</v>
      </c>
      <c r="T2639" s="16">
        <v>3</v>
      </c>
      <c r="U2639" s="16">
        <v>730000</v>
      </c>
      <c r="V2639" s="19">
        <f t="shared" si="181"/>
        <v>2190000</v>
      </c>
      <c r="W2639" s="41">
        <f t="shared" si="182"/>
        <v>2452800.0000000005</v>
      </c>
      <c r="X2639" s="6"/>
      <c r="Y2639" s="6">
        <v>2016</v>
      </c>
      <c r="Z2639" s="6" t="s">
        <v>9782</v>
      </c>
    </row>
    <row r="2640" spans="1:26" ht="51" x14ac:dyDescent="0.2">
      <c r="A2640" s="6" t="s">
        <v>11043</v>
      </c>
      <c r="B2640" s="5" t="s">
        <v>32</v>
      </c>
      <c r="C2640" s="5" t="s">
        <v>2944</v>
      </c>
      <c r="D2640" s="9" t="s">
        <v>11044</v>
      </c>
      <c r="E2640" s="9" t="s">
        <v>3138</v>
      </c>
      <c r="F2640" s="9" t="s">
        <v>11045</v>
      </c>
      <c r="G2640" s="9" t="s">
        <v>11046</v>
      </c>
      <c r="H2640" s="15" t="s">
        <v>11045</v>
      </c>
      <c r="I2640" s="6" t="s">
        <v>47</v>
      </c>
      <c r="J2640" s="6">
        <v>0</v>
      </c>
      <c r="K2640" s="6">
        <v>430000000</v>
      </c>
      <c r="L2640" s="5" t="s">
        <v>40</v>
      </c>
      <c r="M2640" s="6" t="s">
        <v>591</v>
      </c>
      <c r="N2640" s="6" t="s">
        <v>73</v>
      </c>
      <c r="O2640" s="6" t="s">
        <v>43</v>
      </c>
      <c r="P2640" s="6" t="s">
        <v>84</v>
      </c>
      <c r="Q2640" s="6" t="s">
        <v>51</v>
      </c>
      <c r="R2640" s="6" t="s">
        <v>96</v>
      </c>
      <c r="S2640" s="6" t="s">
        <v>97</v>
      </c>
      <c r="T2640" s="16">
        <v>3</v>
      </c>
      <c r="U2640" s="16">
        <v>593500</v>
      </c>
      <c r="V2640" s="19">
        <f t="shared" si="181"/>
        <v>1780500</v>
      </c>
      <c r="W2640" s="41">
        <f t="shared" si="182"/>
        <v>1994160.0000000002</v>
      </c>
      <c r="X2640" s="6"/>
      <c r="Y2640" s="6">
        <v>2016</v>
      </c>
      <c r="Z2640" s="6" t="s">
        <v>9782</v>
      </c>
    </row>
    <row r="2641" spans="1:26" ht="51" x14ac:dyDescent="0.2">
      <c r="A2641" s="6" t="s">
        <v>11047</v>
      </c>
      <c r="B2641" s="5" t="s">
        <v>32</v>
      </c>
      <c r="C2641" s="5" t="s">
        <v>2944</v>
      </c>
      <c r="D2641" s="9" t="s">
        <v>11048</v>
      </c>
      <c r="E2641" s="9" t="s">
        <v>11049</v>
      </c>
      <c r="F2641" s="9" t="s">
        <v>11048</v>
      </c>
      <c r="G2641" s="9" t="s">
        <v>11049</v>
      </c>
      <c r="H2641" s="9" t="s">
        <v>11048</v>
      </c>
      <c r="I2641" s="6" t="s">
        <v>47</v>
      </c>
      <c r="J2641" s="6">
        <v>0</v>
      </c>
      <c r="K2641" s="6">
        <v>430000000</v>
      </c>
      <c r="L2641" s="5" t="s">
        <v>40</v>
      </c>
      <c r="M2641" s="6" t="s">
        <v>591</v>
      </c>
      <c r="N2641" s="6" t="s">
        <v>73</v>
      </c>
      <c r="O2641" s="6" t="s">
        <v>43</v>
      </c>
      <c r="P2641" s="6" t="s">
        <v>84</v>
      </c>
      <c r="Q2641" s="6" t="s">
        <v>51</v>
      </c>
      <c r="R2641" s="6" t="s">
        <v>96</v>
      </c>
      <c r="S2641" s="6" t="s">
        <v>97</v>
      </c>
      <c r="T2641" s="16">
        <v>2</v>
      </c>
      <c r="U2641" s="16">
        <v>363600</v>
      </c>
      <c r="V2641" s="19">
        <f t="shared" si="181"/>
        <v>727200</v>
      </c>
      <c r="W2641" s="41">
        <f t="shared" si="182"/>
        <v>814464.00000000012</v>
      </c>
      <c r="X2641" s="6"/>
      <c r="Y2641" s="6">
        <v>2016</v>
      </c>
      <c r="Z2641" s="6" t="s">
        <v>9782</v>
      </c>
    </row>
    <row r="2642" spans="1:26" ht="51" x14ac:dyDescent="0.2">
      <c r="A2642" s="6" t="s">
        <v>11050</v>
      </c>
      <c r="B2642" s="5" t="s">
        <v>32</v>
      </c>
      <c r="C2642" s="5" t="s">
        <v>2944</v>
      </c>
      <c r="D2642" s="9" t="s">
        <v>11051</v>
      </c>
      <c r="E2642" s="9" t="s">
        <v>11052</v>
      </c>
      <c r="F2642" s="9" t="s">
        <v>11053</v>
      </c>
      <c r="G2642" s="9" t="s">
        <v>11054</v>
      </c>
      <c r="H2642" s="15" t="s">
        <v>11053</v>
      </c>
      <c r="I2642" s="6" t="s">
        <v>47</v>
      </c>
      <c r="J2642" s="6">
        <v>0</v>
      </c>
      <c r="K2642" s="6">
        <v>430000000</v>
      </c>
      <c r="L2642" s="5" t="s">
        <v>40</v>
      </c>
      <c r="M2642" s="6" t="s">
        <v>591</v>
      </c>
      <c r="N2642" s="6" t="s">
        <v>73</v>
      </c>
      <c r="O2642" s="6" t="s">
        <v>43</v>
      </c>
      <c r="P2642" s="6" t="s">
        <v>84</v>
      </c>
      <c r="Q2642" s="6" t="s">
        <v>51</v>
      </c>
      <c r="R2642" s="6" t="s">
        <v>96</v>
      </c>
      <c r="S2642" s="6" t="s">
        <v>97</v>
      </c>
      <c r="T2642" s="16">
        <v>2</v>
      </c>
      <c r="U2642" s="16">
        <v>28500</v>
      </c>
      <c r="V2642" s="19">
        <f t="shared" si="181"/>
        <v>57000</v>
      </c>
      <c r="W2642" s="41">
        <f t="shared" si="182"/>
        <v>63840.000000000007</v>
      </c>
      <c r="X2642" s="6"/>
      <c r="Y2642" s="6">
        <v>2016</v>
      </c>
      <c r="Z2642" s="6" t="s">
        <v>9782</v>
      </c>
    </row>
    <row r="2643" spans="1:26" ht="51" x14ac:dyDescent="0.2">
      <c r="A2643" s="6" t="s">
        <v>11055</v>
      </c>
      <c r="B2643" s="5" t="s">
        <v>32</v>
      </c>
      <c r="C2643" s="5" t="s">
        <v>2944</v>
      </c>
      <c r="D2643" s="9" t="s">
        <v>11056</v>
      </c>
      <c r="E2643" s="9" t="s">
        <v>11052</v>
      </c>
      <c r="F2643" s="9" t="s">
        <v>11057</v>
      </c>
      <c r="G2643" s="9" t="s">
        <v>11058</v>
      </c>
      <c r="H2643" s="15" t="s">
        <v>11057</v>
      </c>
      <c r="I2643" s="6" t="s">
        <v>47</v>
      </c>
      <c r="J2643" s="6">
        <v>0</v>
      </c>
      <c r="K2643" s="6">
        <v>430000000</v>
      </c>
      <c r="L2643" s="5" t="s">
        <v>40</v>
      </c>
      <c r="M2643" s="6" t="s">
        <v>591</v>
      </c>
      <c r="N2643" s="6" t="s">
        <v>73</v>
      </c>
      <c r="O2643" s="6" t="s">
        <v>43</v>
      </c>
      <c r="P2643" s="6" t="s">
        <v>84</v>
      </c>
      <c r="Q2643" s="6" t="s">
        <v>51</v>
      </c>
      <c r="R2643" s="6" t="s">
        <v>96</v>
      </c>
      <c r="S2643" s="6" t="s">
        <v>97</v>
      </c>
      <c r="T2643" s="16">
        <v>2</v>
      </c>
      <c r="U2643" s="16">
        <v>79050</v>
      </c>
      <c r="V2643" s="19">
        <f t="shared" si="181"/>
        <v>158100</v>
      </c>
      <c r="W2643" s="41">
        <f t="shared" si="182"/>
        <v>177072.00000000003</v>
      </c>
      <c r="X2643" s="6"/>
      <c r="Y2643" s="6">
        <v>2016</v>
      </c>
      <c r="Z2643" s="6" t="s">
        <v>9782</v>
      </c>
    </row>
    <row r="2644" spans="1:26" ht="51" x14ac:dyDescent="0.2">
      <c r="A2644" s="6" t="s">
        <v>11059</v>
      </c>
      <c r="B2644" s="5" t="s">
        <v>32</v>
      </c>
      <c r="C2644" s="5" t="s">
        <v>2944</v>
      </c>
      <c r="D2644" s="9" t="s">
        <v>11051</v>
      </c>
      <c r="E2644" s="9" t="s">
        <v>11052</v>
      </c>
      <c r="F2644" s="9" t="s">
        <v>11060</v>
      </c>
      <c r="G2644" s="9" t="s">
        <v>11061</v>
      </c>
      <c r="H2644" s="15" t="s">
        <v>11060</v>
      </c>
      <c r="I2644" s="6" t="s">
        <v>47</v>
      </c>
      <c r="J2644" s="6">
        <v>0</v>
      </c>
      <c r="K2644" s="6">
        <v>430000000</v>
      </c>
      <c r="L2644" s="5" t="s">
        <v>40</v>
      </c>
      <c r="M2644" s="6" t="s">
        <v>591</v>
      </c>
      <c r="N2644" s="6" t="s">
        <v>73</v>
      </c>
      <c r="O2644" s="6" t="s">
        <v>43</v>
      </c>
      <c r="P2644" s="6" t="s">
        <v>84</v>
      </c>
      <c r="Q2644" s="6" t="s">
        <v>51</v>
      </c>
      <c r="R2644" s="6" t="s">
        <v>96</v>
      </c>
      <c r="S2644" s="6" t="s">
        <v>97</v>
      </c>
      <c r="T2644" s="16">
        <v>2</v>
      </c>
      <c r="U2644" s="16">
        <v>51500</v>
      </c>
      <c r="V2644" s="19">
        <f t="shared" si="181"/>
        <v>103000</v>
      </c>
      <c r="W2644" s="41">
        <f t="shared" si="182"/>
        <v>115360.00000000001</v>
      </c>
      <c r="X2644" s="6"/>
      <c r="Y2644" s="6">
        <v>2016</v>
      </c>
      <c r="Z2644" s="6" t="s">
        <v>9782</v>
      </c>
    </row>
    <row r="2645" spans="1:26" ht="51" x14ac:dyDescent="0.2">
      <c r="A2645" s="6" t="s">
        <v>11062</v>
      </c>
      <c r="B2645" s="5" t="s">
        <v>32</v>
      </c>
      <c r="C2645" s="5" t="s">
        <v>2944</v>
      </c>
      <c r="D2645" s="9" t="s">
        <v>11051</v>
      </c>
      <c r="E2645" s="9" t="s">
        <v>11052</v>
      </c>
      <c r="F2645" s="9" t="s">
        <v>11063</v>
      </c>
      <c r="G2645" s="9" t="s">
        <v>11064</v>
      </c>
      <c r="H2645" s="15" t="s">
        <v>11063</v>
      </c>
      <c r="I2645" s="6" t="s">
        <v>47</v>
      </c>
      <c r="J2645" s="6">
        <v>0</v>
      </c>
      <c r="K2645" s="6">
        <v>430000000</v>
      </c>
      <c r="L2645" s="5" t="s">
        <v>40</v>
      </c>
      <c r="M2645" s="6" t="s">
        <v>591</v>
      </c>
      <c r="N2645" s="6" t="s">
        <v>73</v>
      </c>
      <c r="O2645" s="6" t="s">
        <v>43</v>
      </c>
      <c r="P2645" s="6" t="s">
        <v>84</v>
      </c>
      <c r="Q2645" s="6" t="s">
        <v>51</v>
      </c>
      <c r="R2645" s="6" t="s">
        <v>96</v>
      </c>
      <c r="S2645" s="6" t="s">
        <v>97</v>
      </c>
      <c r="T2645" s="16">
        <v>2</v>
      </c>
      <c r="U2645" s="16">
        <v>49600</v>
      </c>
      <c r="V2645" s="19">
        <f t="shared" si="181"/>
        <v>99200</v>
      </c>
      <c r="W2645" s="41">
        <f t="shared" si="182"/>
        <v>111104.00000000001</v>
      </c>
      <c r="X2645" s="6"/>
      <c r="Y2645" s="6">
        <v>2016</v>
      </c>
      <c r="Z2645" s="6" t="s">
        <v>9782</v>
      </c>
    </row>
    <row r="2646" spans="1:26" ht="51" x14ac:dyDescent="0.2">
      <c r="A2646" s="6" t="s">
        <v>11065</v>
      </c>
      <c r="B2646" s="5" t="s">
        <v>32</v>
      </c>
      <c r="C2646" s="5" t="s">
        <v>2944</v>
      </c>
      <c r="D2646" s="9" t="s">
        <v>11051</v>
      </c>
      <c r="E2646" s="9" t="s">
        <v>11052</v>
      </c>
      <c r="F2646" s="9" t="s">
        <v>11066</v>
      </c>
      <c r="G2646" s="9" t="s">
        <v>11067</v>
      </c>
      <c r="H2646" s="15" t="s">
        <v>11066</v>
      </c>
      <c r="I2646" s="6" t="s">
        <v>47</v>
      </c>
      <c r="J2646" s="6">
        <v>0</v>
      </c>
      <c r="K2646" s="6">
        <v>430000000</v>
      </c>
      <c r="L2646" s="5" t="s">
        <v>40</v>
      </c>
      <c r="M2646" s="6" t="s">
        <v>591</v>
      </c>
      <c r="N2646" s="6" t="s">
        <v>73</v>
      </c>
      <c r="O2646" s="6" t="s">
        <v>43</v>
      </c>
      <c r="P2646" s="6" t="s">
        <v>84</v>
      </c>
      <c r="Q2646" s="6" t="s">
        <v>51</v>
      </c>
      <c r="R2646" s="6" t="s">
        <v>96</v>
      </c>
      <c r="S2646" s="6" t="s">
        <v>97</v>
      </c>
      <c r="T2646" s="16">
        <v>2</v>
      </c>
      <c r="U2646" s="16">
        <v>28500</v>
      </c>
      <c r="V2646" s="19">
        <f t="shared" si="181"/>
        <v>57000</v>
      </c>
      <c r="W2646" s="41">
        <f t="shared" si="182"/>
        <v>63840.000000000007</v>
      </c>
      <c r="X2646" s="6"/>
      <c r="Y2646" s="6">
        <v>2016</v>
      </c>
      <c r="Z2646" s="6" t="s">
        <v>9782</v>
      </c>
    </row>
    <row r="2647" spans="1:26" ht="51" x14ac:dyDescent="0.2">
      <c r="A2647" s="6" t="s">
        <v>11068</v>
      </c>
      <c r="B2647" s="5" t="s">
        <v>32</v>
      </c>
      <c r="C2647" s="5" t="s">
        <v>2944</v>
      </c>
      <c r="D2647" s="9" t="s">
        <v>11051</v>
      </c>
      <c r="E2647" s="9" t="s">
        <v>11052</v>
      </c>
      <c r="F2647" s="9" t="s">
        <v>11069</v>
      </c>
      <c r="G2647" s="9" t="s">
        <v>11070</v>
      </c>
      <c r="H2647" s="15" t="s">
        <v>11069</v>
      </c>
      <c r="I2647" s="6" t="s">
        <v>47</v>
      </c>
      <c r="J2647" s="6">
        <v>0</v>
      </c>
      <c r="K2647" s="6">
        <v>430000000</v>
      </c>
      <c r="L2647" s="5" t="s">
        <v>40</v>
      </c>
      <c r="M2647" s="6" t="s">
        <v>591</v>
      </c>
      <c r="N2647" s="6" t="s">
        <v>73</v>
      </c>
      <c r="O2647" s="6" t="s">
        <v>43</v>
      </c>
      <c r="P2647" s="6" t="s">
        <v>84</v>
      </c>
      <c r="Q2647" s="6" t="s">
        <v>51</v>
      </c>
      <c r="R2647" s="6" t="s">
        <v>96</v>
      </c>
      <c r="S2647" s="6" t="s">
        <v>97</v>
      </c>
      <c r="T2647" s="16">
        <v>2</v>
      </c>
      <c r="U2647" s="16">
        <v>51500</v>
      </c>
      <c r="V2647" s="19">
        <f t="shared" si="181"/>
        <v>103000</v>
      </c>
      <c r="W2647" s="41">
        <f t="shared" si="182"/>
        <v>115360.00000000001</v>
      </c>
      <c r="X2647" s="6"/>
      <c r="Y2647" s="6">
        <v>2016</v>
      </c>
      <c r="Z2647" s="6" t="s">
        <v>9782</v>
      </c>
    </row>
    <row r="2648" spans="1:26" ht="51" x14ac:dyDescent="0.2">
      <c r="A2648" s="6" t="s">
        <v>11071</v>
      </c>
      <c r="B2648" s="5" t="s">
        <v>32</v>
      </c>
      <c r="C2648" s="5" t="s">
        <v>2944</v>
      </c>
      <c r="D2648" s="9" t="s">
        <v>11051</v>
      </c>
      <c r="E2648" s="9" t="s">
        <v>11052</v>
      </c>
      <c r="F2648" s="9" t="s">
        <v>11072</v>
      </c>
      <c r="G2648" s="9" t="s">
        <v>11073</v>
      </c>
      <c r="H2648" s="15" t="s">
        <v>11072</v>
      </c>
      <c r="I2648" s="6" t="s">
        <v>47</v>
      </c>
      <c r="J2648" s="6">
        <v>0</v>
      </c>
      <c r="K2648" s="6">
        <v>430000000</v>
      </c>
      <c r="L2648" s="5" t="s">
        <v>40</v>
      </c>
      <c r="M2648" s="6" t="s">
        <v>591</v>
      </c>
      <c r="N2648" s="6" t="s">
        <v>73</v>
      </c>
      <c r="O2648" s="6" t="s">
        <v>43</v>
      </c>
      <c r="P2648" s="6" t="s">
        <v>84</v>
      </c>
      <c r="Q2648" s="6" t="s">
        <v>51</v>
      </c>
      <c r="R2648" s="6" t="s">
        <v>96</v>
      </c>
      <c r="S2648" s="6" t="s">
        <v>97</v>
      </c>
      <c r="T2648" s="16">
        <v>2</v>
      </c>
      <c r="U2648" s="16">
        <v>70800</v>
      </c>
      <c r="V2648" s="19">
        <f t="shared" si="181"/>
        <v>141600</v>
      </c>
      <c r="W2648" s="41">
        <f t="shared" si="182"/>
        <v>158592.00000000003</v>
      </c>
      <c r="X2648" s="6"/>
      <c r="Y2648" s="6">
        <v>2016</v>
      </c>
      <c r="Z2648" s="6" t="s">
        <v>9782</v>
      </c>
    </row>
    <row r="2649" spans="1:26" ht="51" x14ac:dyDescent="0.2">
      <c r="A2649" s="6" t="s">
        <v>11074</v>
      </c>
      <c r="B2649" s="5" t="s">
        <v>32</v>
      </c>
      <c r="C2649" s="5" t="s">
        <v>2944</v>
      </c>
      <c r="D2649" s="9" t="s">
        <v>11051</v>
      </c>
      <c r="E2649" s="9" t="s">
        <v>11052</v>
      </c>
      <c r="F2649" s="9" t="s">
        <v>11075</v>
      </c>
      <c r="G2649" s="9" t="s">
        <v>11076</v>
      </c>
      <c r="H2649" s="15" t="s">
        <v>11075</v>
      </c>
      <c r="I2649" s="6" t="s">
        <v>47</v>
      </c>
      <c r="J2649" s="6">
        <v>0</v>
      </c>
      <c r="K2649" s="6">
        <v>430000000</v>
      </c>
      <c r="L2649" s="5" t="s">
        <v>40</v>
      </c>
      <c r="M2649" s="6" t="s">
        <v>591</v>
      </c>
      <c r="N2649" s="6" t="s">
        <v>73</v>
      </c>
      <c r="O2649" s="6" t="s">
        <v>43</v>
      </c>
      <c r="P2649" s="6" t="s">
        <v>84</v>
      </c>
      <c r="Q2649" s="6" t="s">
        <v>51</v>
      </c>
      <c r="R2649" s="6" t="s">
        <v>96</v>
      </c>
      <c r="S2649" s="6" t="s">
        <v>97</v>
      </c>
      <c r="T2649" s="16">
        <v>2</v>
      </c>
      <c r="U2649" s="16">
        <v>79050</v>
      </c>
      <c r="V2649" s="19">
        <f t="shared" si="181"/>
        <v>158100</v>
      </c>
      <c r="W2649" s="41">
        <f t="shared" si="182"/>
        <v>177072.00000000003</v>
      </c>
      <c r="X2649" s="6"/>
      <c r="Y2649" s="6">
        <v>2016</v>
      </c>
      <c r="Z2649" s="6" t="s">
        <v>9782</v>
      </c>
    </row>
    <row r="2650" spans="1:26" ht="51" x14ac:dyDescent="0.2">
      <c r="A2650" s="6" t="s">
        <v>11077</v>
      </c>
      <c r="B2650" s="5" t="s">
        <v>32</v>
      </c>
      <c r="C2650" s="5" t="s">
        <v>2944</v>
      </c>
      <c r="D2650" s="9" t="s">
        <v>11051</v>
      </c>
      <c r="E2650" s="9" t="s">
        <v>11052</v>
      </c>
      <c r="F2650" s="9" t="s">
        <v>11078</v>
      </c>
      <c r="G2650" s="9" t="s">
        <v>11079</v>
      </c>
      <c r="H2650" s="15" t="s">
        <v>11078</v>
      </c>
      <c r="I2650" s="6" t="s">
        <v>47</v>
      </c>
      <c r="J2650" s="6">
        <v>0</v>
      </c>
      <c r="K2650" s="6">
        <v>430000000</v>
      </c>
      <c r="L2650" s="5" t="s">
        <v>40</v>
      </c>
      <c r="M2650" s="6" t="s">
        <v>591</v>
      </c>
      <c r="N2650" s="6" t="s">
        <v>73</v>
      </c>
      <c r="O2650" s="6" t="s">
        <v>43</v>
      </c>
      <c r="P2650" s="6" t="s">
        <v>84</v>
      </c>
      <c r="Q2650" s="6" t="s">
        <v>51</v>
      </c>
      <c r="R2650" s="6" t="s">
        <v>96</v>
      </c>
      <c r="S2650" s="6" t="s">
        <v>97</v>
      </c>
      <c r="T2650" s="16">
        <v>2</v>
      </c>
      <c r="U2650" s="16">
        <v>275250</v>
      </c>
      <c r="V2650" s="19">
        <f t="shared" si="181"/>
        <v>550500</v>
      </c>
      <c r="W2650" s="41">
        <f t="shared" si="182"/>
        <v>616560.00000000012</v>
      </c>
      <c r="X2650" s="6"/>
      <c r="Y2650" s="6">
        <v>2016</v>
      </c>
      <c r="Z2650" s="6" t="s">
        <v>9782</v>
      </c>
    </row>
    <row r="2651" spans="1:26" ht="51" x14ac:dyDescent="0.2">
      <c r="A2651" s="6" t="s">
        <v>11080</v>
      </c>
      <c r="B2651" s="5" t="s">
        <v>32</v>
      </c>
      <c r="C2651" s="5" t="s">
        <v>2944</v>
      </c>
      <c r="D2651" s="9" t="s">
        <v>11051</v>
      </c>
      <c r="E2651" s="9" t="s">
        <v>11052</v>
      </c>
      <c r="F2651" s="9" t="s">
        <v>11081</v>
      </c>
      <c r="G2651" s="9" t="s">
        <v>11082</v>
      </c>
      <c r="H2651" s="15" t="s">
        <v>11081</v>
      </c>
      <c r="I2651" s="6" t="s">
        <v>47</v>
      </c>
      <c r="J2651" s="6">
        <v>0</v>
      </c>
      <c r="K2651" s="6">
        <v>430000000</v>
      </c>
      <c r="L2651" s="5" t="s">
        <v>40</v>
      </c>
      <c r="M2651" s="6" t="s">
        <v>591</v>
      </c>
      <c r="N2651" s="6" t="s">
        <v>73</v>
      </c>
      <c r="O2651" s="6" t="s">
        <v>43</v>
      </c>
      <c r="P2651" s="6" t="s">
        <v>84</v>
      </c>
      <c r="Q2651" s="6" t="s">
        <v>51</v>
      </c>
      <c r="R2651" s="6" t="s">
        <v>96</v>
      </c>
      <c r="S2651" s="6" t="s">
        <v>97</v>
      </c>
      <c r="T2651" s="16">
        <v>2</v>
      </c>
      <c r="U2651" s="16">
        <v>38400</v>
      </c>
      <c r="V2651" s="19">
        <f t="shared" si="181"/>
        <v>76800</v>
      </c>
      <c r="W2651" s="41">
        <f t="shared" si="182"/>
        <v>86016.000000000015</v>
      </c>
      <c r="X2651" s="6"/>
      <c r="Y2651" s="6">
        <v>2016</v>
      </c>
      <c r="Z2651" s="6" t="s">
        <v>9782</v>
      </c>
    </row>
    <row r="2652" spans="1:26" ht="51" x14ac:dyDescent="0.2">
      <c r="A2652" s="6" t="s">
        <v>11083</v>
      </c>
      <c r="B2652" s="5" t="s">
        <v>32</v>
      </c>
      <c r="C2652" s="5" t="s">
        <v>2944</v>
      </c>
      <c r="D2652" s="9" t="s">
        <v>11051</v>
      </c>
      <c r="E2652" s="9" t="s">
        <v>11052</v>
      </c>
      <c r="F2652" s="9" t="s">
        <v>11084</v>
      </c>
      <c r="G2652" s="9" t="s">
        <v>11085</v>
      </c>
      <c r="H2652" s="15" t="s">
        <v>11084</v>
      </c>
      <c r="I2652" s="6" t="s">
        <v>47</v>
      </c>
      <c r="J2652" s="6">
        <v>0</v>
      </c>
      <c r="K2652" s="6">
        <v>430000000</v>
      </c>
      <c r="L2652" s="5" t="s">
        <v>40</v>
      </c>
      <c r="M2652" s="6" t="s">
        <v>591</v>
      </c>
      <c r="N2652" s="6" t="s">
        <v>73</v>
      </c>
      <c r="O2652" s="6" t="s">
        <v>43</v>
      </c>
      <c r="P2652" s="6" t="s">
        <v>84</v>
      </c>
      <c r="Q2652" s="6" t="s">
        <v>51</v>
      </c>
      <c r="R2652" s="6" t="s">
        <v>96</v>
      </c>
      <c r="S2652" s="6" t="s">
        <v>97</v>
      </c>
      <c r="T2652" s="16">
        <v>2</v>
      </c>
      <c r="U2652" s="16">
        <v>51500</v>
      </c>
      <c r="V2652" s="19">
        <f t="shared" si="181"/>
        <v>103000</v>
      </c>
      <c r="W2652" s="41">
        <f t="shared" si="182"/>
        <v>115360.00000000001</v>
      </c>
      <c r="X2652" s="6"/>
      <c r="Y2652" s="6">
        <v>2016</v>
      </c>
      <c r="Z2652" s="6" t="s">
        <v>9782</v>
      </c>
    </row>
    <row r="2653" spans="1:26" ht="51" x14ac:dyDescent="0.2">
      <c r="A2653" s="6" t="s">
        <v>11086</v>
      </c>
      <c r="B2653" s="5" t="s">
        <v>32</v>
      </c>
      <c r="C2653" s="5" t="s">
        <v>5226</v>
      </c>
      <c r="D2653" s="9" t="s">
        <v>5220</v>
      </c>
      <c r="E2653" s="9" t="s">
        <v>11087</v>
      </c>
      <c r="F2653" s="9" t="s">
        <v>5228</v>
      </c>
      <c r="G2653" s="9" t="s">
        <v>11088</v>
      </c>
      <c r="H2653" s="15" t="s">
        <v>11089</v>
      </c>
      <c r="I2653" s="6" t="s">
        <v>60</v>
      </c>
      <c r="J2653" s="6">
        <v>0</v>
      </c>
      <c r="K2653" s="6">
        <v>430000000</v>
      </c>
      <c r="L2653" s="5" t="s">
        <v>40</v>
      </c>
      <c r="M2653" s="6" t="s">
        <v>591</v>
      </c>
      <c r="N2653" s="6" t="s">
        <v>73</v>
      </c>
      <c r="O2653" s="6" t="s">
        <v>43</v>
      </c>
      <c r="P2653" s="6" t="s">
        <v>84</v>
      </c>
      <c r="Q2653" s="6" t="s">
        <v>51</v>
      </c>
      <c r="R2653" s="6" t="s">
        <v>96</v>
      </c>
      <c r="S2653" s="6" t="s">
        <v>97</v>
      </c>
      <c r="T2653" s="16">
        <v>20</v>
      </c>
      <c r="U2653" s="16">
        <v>12000</v>
      </c>
      <c r="V2653" s="19">
        <f t="shared" si="181"/>
        <v>240000</v>
      </c>
      <c r="W2653" s="41">
        <f t="shared" si="182"/>
        <v>268800</v>
      </c>
      <c r="X2653" s="6"/>
      <c r="Y2653" s="6">
        <v>2016</v>
      </c>
      <c r="Z2653" s="6" t="s">
        <v>9782</v>
      </c>
    </row>
    <row r="2654" spans="1:26" ht="76.5" x14ac:dyDescent="0.2">
      <c r="A2654" s="6" t="s">
        <v>11090</v>
      </c>
      <c r="B2654" s="5" t="s">
        <v>32</v>
      </c>
      <c r="C2654" s="5" t="s">
        <v>11091</v>
      </c>
      <c r="D2654" s="9" t="s">
        <v>11092</v>
      </c>
      <c r="E2654" s="9" t="s">
        <v>11093</v>
      </c>
      <c r="F2654" s="9" t="s">
        <v>11094</v>
      </c>
      <c r="G2654" s="9" t="s">
        <v>11095</v>
      </c>
      <c r="H2654" s="15" t="s">
        <v>11096</v>
      </c>
      <c r="I2654" s="6" t="s">
        <v>47</v>
      </c>
      <c r="J2654" s="6">
        <v>0</v>
      </c>
      <c r="K2654" s="6">
        <v>430000000</v>
      </c>
      <c r="L2654" s="5" t="s">
        <v>40</v>
      </c>
      <c r="M2654" s="6" t="s">
        <v>591</v>
      </c>
      <c r="N2654" s="6" t="s">
        <v>73</v>
      </c>
      <c r="O2654" s="6" t="s">
        <v>43</v>
      </c>
      <c r="P2654" s="6" t="s">
        <v>84</v>
      </c>
      <c r="Q2654" s="6" t="s">
        <v>51</v>
      </c>
      <c r="R2654" s="6" t="s">
        <v>96</v>
      </c>
      <c r="S2654" s="6" t="s">
        <v>97</v>
      </c>
      <c r="T2654" s="16">
        <v>12</v>
      </c>
      <c r="U2654" s="16">
        <v>80785.714285714304</v>
      </c>
      <c r="V2654" s="19">
        <f t="shared" si="181"/>
        <v>969428.57142857159</v>
      </c>
      <c r="W2654" s="41">
        <f t="shared" si="182"/>
        <v>1085760.0000000002</v>
      </c>
      <c r="X2654" s="6"/>
      <c r="Y2654" s="6">
        <v>2016</v>
      </c>
      <c r="Z2654" s="6" t="s">
        <v>9782</v>
      </c>
    </row>
    <row r="2655" spans="1:26" ht="51" x14ac:dyDescent="0.2">
      <c r="A2655" s="6" t="s">
        <v>11097</v>
      </c>
      <c r="B2655" s="5" t="s">
        <v>32</v>
      </c>
      <c r="C2655" s="5" t="s">
        <v>11098</v>
      </c>
      <c r="D2655" s="9" t="s">
        <v>11099</v>
      </c>
      <c r="E2655" s="9" t="s">
        <v>11100</v>
      </c>
      <c r="F2655" s="9" t="s">
        <v>11101</v>
      </c>
      <c r="G2655" s="9" t="s">
        <v>11102</v>
      </c>
      <c r="H2655" s="15" t="s">
        <v>11103</v>
      </c>
      <c r="I2655" s="6" t="s">
        <v>47</v>
      </c>
      <c r="J2655" s="6">
        <v>0</v>
      </c>
      <c r="K2655" s="6">
        <v>430000000</v>
      </c>
      <c r="L2655" s="5" t="s">
        <v>40</v>
      </c>
      <c r="M2655" s="6" t="s">
        <v>591</v>
      </c>
      <c r="N2655" s="6" t="s">
        <v>73</v>
      </c>
      <c r="O2655" s="6" t="s">
        <v>43</v>
      </c>
      <c r="P2655" s="6" t="s">
        <v>84</v>
      </c>
      <c r="Q2655" s="6" t="s">
        <v>51</v>
      </c>
      <c r="R2655" s="6" t="s">
        <v>96</v>
      </c>
      <c r="S2655" s="6" t="s">
        <v>97</v>
      </c>
      <c r="T2655" s="16">
        <v>6</v>
      </c>
      <c r="U2655" s="16">
        <v>410500</v>
      </c>
      <c r="V2655" s="19">
        <f t="shared" si="181"/>
        <v>2463000</v>
      </c>
      <c r="W2655" s="41">
        <f t="shared" si="182"/>
        <v>2758560.0000000005</v>
      </c>
      <c r="X2655" s="6"/>
      <c r="Y2655" s="6">
        <v>2016</v>
      </c>
      <c r="Z2655" s="6" t="s">
        <v>9782</v>
      </c>
    </row>
    <row r="2656" spans="1:26" ht="204" x14ac:dyDescent="0.2">
      <c r="A2656" s="6" t="s">
        <v>11104</v>
      </c>
      <c r="B2656" s="5" t="s">
        <v>32</v>
      </c>
      <c r="C2656" s="5" t="s">
        <v>11105</v>
      </c>
      <c r="D2656" s="9" t="s">
        <v>11092</v>
      </c>
      <c r="E2656" s="9" t="s">
        <v>11106</v>
      </c>
      <c r="F2656" s="9" t="s">
        <v>11107</v>
      </c>
      <c r="G2656" s="9" t="s">
        <v>11108</v>
      </c>
      <c r="H2656" s="15" t="s">
        <v>11109</v>
      </c>
      <c r="I2656" s="6" t="s">
        <v>47</v>
      </c>
      <c r="J2656" s="6">
        <v>0</v>
      </c>
      <c r="K2656" s="6">
        <v>430000000</v>
      </c>
      <c r="L2656" s="5" t="s">
        <v>40</v>
      </c>
      <c r="M2656" s="6" t="s">
        <v>591</v>
      </c>
      <c r="N2656" s="6" t="s">
        <v>73</v>
      </c>
      <c r="O2656" s="6" t="s">
        <v>43</v>
      </c>
      <c r="P2656" s="6" t="s">
        <v>84</v>
      </c>
      <c r="Q2656" s="6" t="s">
        <v>51</v>
      </c>
      <c r="R2656" s="6" t="s">
        <v>96</v>
      </c>
      <c r="S2656" s="6" t="s">
        <v>97</v>
      </c>
      <c r="T2656" s="16">
        <v>2</v>
      </c>
      <c r="U2656" s="16">
        <v>4598214.2857142901</v>
      </c>
      <c r="V2656" s="19">
        <f t="shared" si="181"/>
        <v>9196428.5714285802</v>
      </c>
      <c r="W2656" s="41">
        <f t="shared" si="182"/>
        <v>10300000.000000011</v>
      </c>
      <c r="X2656" s="6"/>
      <c r="Y2656" s="6">
        <v>2016</v>
      </c>
      <c r="Z2656" s="6" t="s">
        <v>9782</v>
      </c>
    </row>
    <row r="2657" spans="1:26" ht="63.75" x14ac:dyDescent="0.2">
      <c r="A2657" s="6" t="s">
        <v>11110</v>
      </c>
      <c r="B2657" s="5" t="s">
        <v>32</v>
      </c>
      <c r="C2657" s="5" t="s">
        <v>2944</v>
      </c>
      <c r="D2657" s="9" t="s">
        <v>11111</v>
      </c>
      <c r="E2657" s="9" t="s">
        <v>11112</v>
      </c>
      <c r="F2657" s="9" t="s">
        <v>11111</v>
      </c>
      <c r="G2657" s="9" t="s">
        <v>11112</v>
      </c>
      <c r="H2657" s="9" t="s">
        <v>11111</v>
      </c>
      <c r="I2657" s="6" t="s">
        <v>47</v>
      </c>
      <c r="J2657" s="6">
        <v>0</v>
      </c>
      <c r="K2657" s="6">
        <v>430000000</v>
      </c>
      <c r="L2657" s="5" t="s">
        <v>40</v>
      </c>
      <c r="M2657" s="6" t="s">
        <v>591</v>
      </c>
      <c r="N2657" s="6" t="s">
        <v>73</v>
      </c>
      <c r="O2657" s="6" t="s">
        <v>43</v>
      </c>
      <c r="P2657" s="6" t="s">
        <v>84</v>
      </c>
      <c r="Q2657" s="6" t="s">
        <v>51</v>
      </c>
      <c r="R2657" s="6" t="s">
        <v>96</v>
      </c>
      <c r="S2657" s="6" t="s">
        <v>97</v>
      </c>
      <c r="T2657" s="16">
        <v>20</v>
      </c>
      <c r="U2657" s="16">
        <v>63201.2</v>
      </c>
      <c r="V2657" s="19">
        <f t="shared" si="181"/>
        <v>1264024</v>
      </c>
      <c r="W2657" s="41">
        <f t="shared" si="182"/>
        <v>1415706.8800000001</v>
      </c>
      <c r="X2657" s="6"/>
      <c r="Y2657" s="6">
        <v>2016</v>
      </c>
      <c r="Z2657" s="6" t="s">
        <v>9782</v>
      </c>
    </row>
    <row r="2658" spans="1:26" ht="51" x14ac:dyDescent="0.2">
      <c r="A2658" s="6" t="s">
        <v>11113</v>
      </c>
      <c r="B2658" s="5" t="s">
        <v>32</v>
      </c>
      <c r="C2658" s="5" t="s">
        <v>2944</v>
      </c>
      <c r="D2658" s="9" t="s">
        <v>11114</v>
      </c>
      <c r="E2658" s="9" t="s">
        <v>11115</v>
      </c>
      <c r="F2658" s="9" t="s">
        <v>11116</v>
      </c>
      <c r="G2658" s="9" t="s">
        <v>11117</v>
      </c>
      <c r="H2658" s="15" t="s">
        <v>11116</v>
      </c>
      <c r="I2658" s="6" t="s">
        <v>47</v>
      </c>
      <c r="J2658" s="6">
        <v>0</v>
      </c>
      <c r="K2658" s="6">
        <v>430000000</v>
      </c>
      <c r="L2658" s="5" t="s">
        <v>40</v>
      </c>
      <c r="M2658" s="6" t="s">
        <v>591</v>
      </c>
      <c r="N2658" s="6" t="s">
        <v>73</v>
      </c>
      <c r="O2658" s="6" t="s">
        <v>43</v>
      </c>
      <c r="P2658" s="6" t="s">
        <v>84</v>
      </c>
      <c r="Q2658" s="6" t="s">
        <v>51</v>
      </c>
      <c r="R2658" s="6" t="s">
        <v>96</v>
      </c>
      <c r="S2658" s="6" t="s">
        <v>97</v>
      </c>
      <c r="T2658" s="16">
        <v>5</v>
      </c>
      <c r="U2658" s="16">
        <v>129050</v>
      </c>
      <c r="V2658" s="19">
        <f t="shared" si="181"/>
        <v>645250</v>
      </c>
      <c r="W2658" s="41">
        <f t="shared" si="182"/>
        <v>722680.00000000012</v>
      </c>
      <c r="X2658" s="6"/>
      <c r="Y2658" s="6">
        <v>2016</v>
      </c>
      <c r="Z2658" s="6" t="s">
        <v>9782</v>
      </c>
    </row>
    <row r="2659" spans="1:26" ht="51" x14ac:dyDescent="0.2">
      <c r="A2659" s="6" t="s">
        <v>11118</v>
      </c>
      <c r="B2659" s="5" t="s">
        <v>32</v>
      </c>
      <c r="C2659" s="5" t="s">
        <v>2049</v>
      </c>
      <c r="D2659" s="5" t="s">
        <v>2050</v>
      </c>
      <c r="E2659" s="5" t="s">
        <v>9036</v>
      </c>
      <c r="F2659" s="5" t="s">
        <v>9037</v>
      </c>
      <c r="G2659" s="9" t="s">
        <v>11119</v>
      </c>
      <c r="H2659" s="15" t="s">
        <v>11120</v>
      </c>
      <c r="I2659" s="6" t="s">
        <v>47</v>
      </c>
      <c r="J2659" s="6">
        <v>0</v>
      </c>
      <c r="K2659" s="6">
        <v>430000000</v>
      </c>
      <c r="L2659" s="5" t="s">
        <v>40</v>
      </c>
      <c r="M2659" s="6" t="s">
        <v>591</v>
      </c>
      <c r="N2659" s="6" t="s">
        <v>73</v>
      </c>
      <c r="O2659" s="6" t="s">
        <v>43</v>
      </c>
      <c r="P2659" s="6" t="s">
        <v>84</v>
      </c>
      <c r="Q2659" s="6" t="s">
        <v>51</v>
      </c>
      <c r="R2659" s="6" t="s">
        <v>96</v>
      </c>
      <c r="S2659" s="6" t="s">
        <v>97</v>
      </c>
      <c r="T2659" s="16">
        <v>24</v>
      </c>
      <c r="U2659" s="16">
        <v>1413484.36</v>
      </c>
      <c r="V2659" s="19">
        <f t="shared" si="181"/>
        <v>33923624.640000001</v>
      </c>
      <c r="W2659" s="41">
        <f t="shared" si="182"/>
        <v>37994459.596800007</v>
      </c>
      <c r="X2659" s="6"/>
      <c r="Y2659" s="6">
        <v>2016</v>
      </c>
      <c r="Z2659" s="6" t="s">
        <v>11121</v>
      </c>
    </row>
    <row r="2660" spans="1:26" ht="51" x14ac:dyDescent="0.2">
      <c r="A2660" s="6" t="s">
        <v>11122</v>
      </c>
      <c r="B2660" s="5" t="s">
        <v>32</v>
      </c>
      <c r="C2660" s="5" t="s">
        <v>2049</v>
      </c>
      <c r="D2660" s="5" t="s">
        <v>2050</v>
      </c>
      <c r="E2660" s="5" t="s">
        <v>9036</v>
      </c>
      <c r="F2660" s="5" t="s">
        <v>9037</v>
      </c>
      <c r="G2660" s="9" t="s">
        <v>11123</v>
      </c>
      <c r="H2660" s="15" t="s">
        <v>11124</v>
      </c>
      <c r="I2660" s="6" t="s">
        <v>47</v>
      </c>
      <c r="J2660" s="6">
        <v>0</v>
      </c>
      <c r="K2660" s="6">
        <v>430000000</v>
      </c>
      <c r="L2660" s="5" t="s">
        <v>40</v>
      </c>
      <c r="M2660" s="6" t="s">
        <v>591</v>
      </c>
      <c r="N2660" s="6" t="s">
        <v>73</v>
      </c>
      <c r="O2660" s="6" t="s">
        <v>43</v>
      </c>
      <c r="P2660" s="6" t="s">
        <v>84</v>
      </c>
      <c r="Q2660" s="6" t="s">
        <v>51</v>
      </c>
      <c r="R2660" s="6" t="s">
        <v>96</v>
      </c>
      <c r="S2660" s="6" t="s">
        <v>97</v>
      </c>
      <c r="T2660" s="16">
        <v>6</v>
      </c>
      <c r="U2660" s="16">
        <v>425009.78</v>
      </c>
      <c r="V2660" s="19">
        <f t="shared" si="181"/>
        <v>2550058.6800000002</v>
      </c>
      <c r="W2660" s="41">
        <f t="shared" si="182"/>
        <v>2856065.7216000003</v>
      </c>
      <c r="X2660" s="6"/>
      <c r="Y2660" s="6">
        <v>2016</v>
      </c>
      <c r="Z2660" s="6" t="s">
        <v>11121</v>
      </c>
    </row>
    <row r="2661" spans="1:26" ht="51" x14ac:dyDescent="0.2">
      <c r="A2661" s="6" t="s">
        <v>11125</v>
      </c>
      <c r="B2661" s="5" t="s">
        <v>32</v>
      </c>
      <c r="C2661" s="5" t="s">
        <v>6435</v>
      </c>
      <c r="D2661" s="5" t="s">
        <v>6436</v>
      </c>
      <c r="E2661" s="5" t="s">
        <v>6437</v>
      </c>
      <c r="F2661" s="5" t="s">
        <v>6438</v>
      </c>
      <c r="G2661" s="5" t="s">
        <v>6439</v>
      </c>
      <c r="H2661" s="5" t="s">
        <v>6440</v>
      </c>
      <c r="I2661" s="6" t="s">
        <v>39</v>
      </c>
      <c r="J2661" s="6">
        <v>0</v>
      </c>
      <c r="K2661" s="6">
        <v>430000000</v>
      </c>
      <c r="L2661" s="5" t="s">
        <v>40</v>
      </c>
      <c r="M2661" s="6" t="s">
        <v>591</v>
      </c>
      <c r="N2661" s="6" t="s">
        <v>73</v>
      </c>
      <c r="O2661" s="6" t="s">
        <v>43</v>
      </c>
      <c r="P2661" s="6" t="s">
        <v>84</v>
      </c>
      <c r="Q2661" s="6" t="s">
        <v>51</v>
      </c>
      <c r="R2661" s="6" t="s">
        <v>96</v>
      </c>
      <c r="S2661" s="6" t="s">
        <v>97</v>
      </c>
      <c r="T2661" s="41">
        <v>25</v>
      </c>
      <c r="U2661" s="41">
        <v>2900</v>
      </c>
      <c r="V2661" s="41">
        <f t="shared" si="181"/>
        <v>72500</v>
      </c>
      <c r="W2661" s="41">
        <f t="shared" si="182"/>
        <v>81200.000000000015</v>
      </c>
      <c r="X2661" s="6"/>
      <c r="Y2661" s="6">
        <v>2016</v>
      </c>
      <c r="Z2661" s="6" t="s">
        <v>9782</v>
      </c>
    </row>
    <row r="2662" spans="1:26" ht="51" x14ac:dyDescent="0.2">
      <c r="A2662" s="6" t="s">
        <v>11126</v>
      </c>
      <c r="B2662" s="5" t="s">
        <v>32</v>
      </c>
      <c r="C2662" s="5" t="s">
        <v>2944</v>
      </c>
      <c r="D2662" s="17" t="s">
        <v>10292</v>
      </c>
      <c r="E2662" s="17" t="s">
        <v>10293</v>
      </c>
      <c r="F2662" s="5" t="s">
        <v>11127</v>
      </c>
      <c r="G2662" s="5" t="s">
        <v>10298</v>
      </c>
      <c r="H2662" s="5" t="s">
        <v>11127</v>
      </c>
      <c r="I2662" s="6" t="s">
        <v>47</v>
      </c>
      <c r="J2662" s="6">
        <v>0</v>
      </c>
      <c r="K2662" s="6">
        <v>430000000</v>
      </c>
      <c r="L2662" s="5" t="s">
        <v>40</v>
      </c>
      <c r="M2662" s="6" t="s">
        <v>591</v>
      </c>
      <c r="N2662" s="6" t="s">
        <v>73</v>
      </c>
      <c r="O2662" s="6" t="s">
        <v>43</v>
      </c>
      <c r="P2662" s="6" t="s">
        <v>84</v>
      </c>
      <c r="Q2662" s="6" t="s">
        <v>51</v>
      </c>
      <c r="R2662" s="6" t="s">
        <v>85</v>
      </c>
      <c r="S2662" s="6" t="s">
        <v>86</v>
      </c>
      <c r="T2662" s="16">
        <v>500</v>
      </c>
      <c r="U2662" s="16">
        <v>2200</v>
      </c>
      <c r="V2662" s="16">
        <f>U2662*T2662</f>
        <v>1100000</v>
      </c>
      <c r="W2662" s="41">
        <f t="shared" si="182"/>
        <v>1232000.0000000002</v>
      </c>
      <c r="X2662" s="6"/>
      <c r="Y2662" s="6">
        <v>2016</v>
      </c>
      <c r="Z2662" s="6" t="s">
        <v>9782</v>
      </c>
    </row>
    <row r="2663" spans="1:26" ht="89.25" x14ac:dyDescent="0.2">
      <c r="A2663" s="6" t="s">
        <v>11128</v>
      </c>
      <c r="B2663" s="5" t="s">
        <v>32</v>
      </c>
      <c r="C2663" s="5" t="s">
        <v>2944</v>
      </c>
      <c r="D2663" s="9" t="s">
        <v>11129</v>
      </c>
      <c r="E2663" s="9" t="s">
        <v>11130</v>
      </c>
      <c r="F2663" s="9" t="s">
        <v>11129</v>
      </c>
      <c r="G2663" s="9" t="s">
        <v>11130</v>
      </c>
      <c r="H2663" s="5" t="s">
        <v>11131</v>
      </c>
      <c r="I2663" s="6" t="s">
        <v>47</v>
      </c>
      <c r="J2663" s="6">
        <v>0</v>
      </c>
      <c r="K2663" s="6">
        <v>430000000</v>
      </c>
      <c r="L2663" s="5" t="s">
        <v>40</v>
      </c>
      <c r="M2663" s="6" t="s">
        <v>591</v>
      </c>
      <c r="N2663" s="6" t="s">
        <v>73</v>
      </c>
      <c r="O2663" s="6" t="s">
        <v>43</v>
      </c>
      <c r="P2663" s="6" t="s">
        <v>84</v>
      </c>
      <c r="Q2663" s="6" t="s">
        <v>51</v>
      </c>
      <c r="R2663" s="6" t="s">
        <v>75</v>
      </c>
      <c r="S2663" s="6" t="s">
        <v>76</v>
      </c>
      <c r="T2663" s="16">
        <v>5</v>
      </c>
      <c r="U2663" s="16">
        <v>9829979.5</v>
      </c>
      <c r="V2663" s="19">
        <f t="shared" ref="V2663:V2672" si="183">T2663*U2663</f>
        <v>49149897.5</v>
      </c>
      <c r="W2663" s="41">
        <f t="shared" si="182"/>
        <v>55047885.200000003</v>
      </c>
      <c r="X2663" s="6"/>
      <c r="Y2663" s="6">
        <v>2016</v>
      </c>
      <c r="Z2663" s="6" t="s">
        <v>9782</v>
      </c>
    </row>
    <row r="2664" spans="1:26" ht="89.25" x14ac:dyDescent="0.2">
      <c r="A2664" s="6" t="s">
        <v>11132</v>
      </c>
      <c r="B2664" s="5" t="s">
        <v>32</v>
      </c>
      <c r="C2664" s="5" t="s">
        <v>8645</v>
      </c>
      <c r="D2664" s="5" t="s">
        <v>8646</v>
      </c>
      <c r="E2664" s="5" t="s">
        <v>8647</v>
      </c>
      <c r="F2664" s="5" t="s">
        <v>8648</v>
      </c>
      <c r="G2664" s="5"/>
      <c r="H2664" s="5" t="s">
        <v>11133</v>
      </c>
      <c r="I2664" s="6" t="s">
        <v>60</v>
      </c>
      <c r="J2664" s="6">
        <v>0</v>
      </c>
      <c r="K2664" s="6">
        <v>430000000</v>
      </c>
      <c r="L2664" s="5" t="s">
        <v>40</v>
      </c>
      <c r="M2664" s="6" t="s">
        <v>591</v>
      </c>
      <c r="N2664" s="6" t="s">
        <v>73</v>
      </c>
      <c r="O2664" s="6" t="s">
        <v>43</v>
      </c>
      <c r="P2664" s="6" t="s">
        <v>84</v>
      </c>
      <c r="Q2664" s="6" t="s">
        <v>51</v>
      </c>
      <c r="R2664" s="6" t="s">
        <v>96</v>
      </c>
      <c r="S2664" s="6" t="s">
        <v>97</v>
      </c>
      <c r="T2664" s="41">
        <v>2</v>
      </c>
      <c r="U2664" s="41">
        <v>1730000</v>
      </c>
      <c r="V2664" s="19">
        <f t="shared" si="183"/>
        <v>3460000</v>
      </c>
      <c r="W2664" s="41">
        <f t="shared" si="182"/>
        <v>3875200.0000000005</v>
      </c>
      <c r="X2664" s="6"/>
      <c r="Y2664" s="6">
        <v>2016</v>
      </c>
      <c r="Z2664" s="6" t="s">
        <v>9782</v>
      </c>
    </row>
    <row r="2665" spans="1:26" ht="63.75" x14ac:dyDescent="0.2">
      <c r="A2665" s="6" t="s">
        <v>11134</v>
      </c>
      <c r="B2665" s="5" t="s">
        <v>32</v>
      </c>
      <c r="C2665" s="5" t="s">
        <v>9628</v>
      </c>
      <c r="D2665" s="5" t="s">
        <v>9629</v>
      </c>
      <c r="E2665" s="9" t="s">
        <v>11135</v>
      </c>
      <c r="F2665" s="9" t="s">
        <v>12950</v>
      </c>
      <c r="G2665" s="9" t="s">
        <v>11135</v>
      </c>
      <c r="H2665" s="9" t="s">
        <v>12950</v>
      </c>
      <c r="I2665" s="6" t="s">
        <v>47</v>
      </c>
      <c r="J2665" s="6">
        <v>80</v>
      </c>
      <c r="K2665" s="6">
        <v>430000000</v>
      </c>
      <c r="L2665" s="5" t="s">
        <v>40</v>
      </c>
      <c r="M2665" s="6" t="s">
        <v>591</v>
      </c>
      <c r="N2665" s="6" t="s">
        <v>73</v>
      </c>
      <c r="O2665" s="6" t="s">
        <v>43</v>
      </c>
      <c r="P2665" s="6" t="s">
        <v>84</v>
      </c>
      <c r="Q2665" s="6" t="s">
        <v>45</v>
      </c>
      <c r="R2665" s="6" t="s">
        <v>75</v>
      </c>
      <c r="S2665" s="6" t="s">
        <v>76</v>
      </c>
      <c r="T2665" s="41">
        <v>1</v>
      </c>
      <c r="U2665" s="41">
        <v>35826243</v>
      </c>
      <c r="V2665" s="41">
        <f t="shared" si="183"/>
        <v>35826243</v>
      </c>
      <c r="W2665" s="41">
        <f t="shared" si="182"/>
        <v>40125392.160000004</v>
      </c>
      <c r="X2665" s="6" t="s">
        <v>47</v>
      </c>
      <c r="Y2665" s="6">
        <v>2016</v>
      </c>
      <c r="Z2665" s="6" t="s">
        <v>9782</v>
      </c>
    </row>
    <row r="2666" spans="1:26" ht="76.5" x14ac:dyDescent="0.2">
      <c r="A2666" s="6" t="s">
        <v>11136</v>
      </c>
      <c r="B2666" s="5" t="s">
        <v>32</v>
      </c>
      <c r="C2666" s="5" t="s">
        <v>9628</v>
      </c>
      <c r="D2666" s="5" t="s">
        <v>9629</v>
      </c>
      <c r="E2666" s="9" t="s">
        <v>11137</v>
      </c>
      <c r="F2666" s="9" t="s">
        <v>12951</v>
      </c>
      <c r="G2666" s="9" t="s">
        <v>11137</v>
      </c>
      <c r="H2666" s="9" t="s">
        <v>12951</v>
      </c>
      <c r="I2666" s="6" t="s">
        <v>47</v>
      </c>
      <c r="J2666" s="6">
        <v>80</v>
      </c>
      <c r="K2666" s="6">
        <v>430000000</v>
      </c>
      <c r="L2666" s="5" t="s">
        <v>40</v>
      </c>
      <c r="M2666" s="6" t="s">
        <v>591</v>
      </c>
      <c r="N2666" s="6" t="s">
        <v>73</v>
      </c>
      <c r="O2666" s="6" t="s">
        <v>43</v>
      </c>
      <c r="P2666" s="6" t="s">
        <v>84</v>
      </c>
      <c r="Q2666" s="6" t="s">
        <v>45</v>
      </c>
      <c r="R2666" s="6" t="s">
        <v>75</v>
      </c>
      <c r="S2666" s="6" t="s">
        <v>76</v>
      </c>
      <c r="T2666" s="41">
        <v>1</v>
      </c>
      <c r="U2666" s="41">
        <v>35505244.960000001</v>
      </c>
      <c r="V2666" s="41">
        <f t="shared" si="183"/>
        <v>35505244.960000001</v>
      </c>
      <c r="W2666" s="41">
        <f t="shared" si="182"/>
        <v>39765874.355200008</v>
      </c>
      <c r="X2666" s="6" t="s">
        <v>47</v>
      </c>
      <c r="Y2666" s="6">
        <v>2016</v>
      </c>
      <c r="Z2666" s="6" t="s">
        <v>9782</v>
      </c>
    </row>
    <row r="2667" spans="1:26" ht="76.5" x14ac:dyDescent="0.2">
      <c r="A2667" s="6" t="s">
        <v>11138</v>
      </c>
      <c r="B2667" s="5" t="s">
        <v>32</v>
      </c>
      <c r="C2667" s="5" t="s">
        <v>9628</v>
      </c>
      <c r="D2667" s="5" t="s">
        <v>9629</v>
      </c>
      <c r="E2667" s="9" t="s">
        <v>11139</v>
      </c>
      <c r="F2667" s="9" t="s">
        <v>12952</v>
      </c>
      <c r="G2667" s="9" t="s">
        <v>11139</v>
      </c>
      <c r="H2667" s="9" t="s">
        <v>12952</v>
      </c>
      <c r="I2667" s="6" t="s">
        <v>47</v>
      </c>
      <c r="J2667" s="6">
        <v>80</v>
      </c>
      <c r="K2667" s="6">
        <v>430000000</v>
      </c>
      <c r="L2667" s="5" t="s">
        <v>40</v>
      </c>
      <c r="M2667" s="6" t="s">
        <v>591</v>
      </c>
      <c r="N2667" s="6" t="s">
        <v>73</v>
      </c>
      <c r="O2667" s="6" t="s">
        <v>43</v>
      </c>
      <c r="P2667" s="6" t="s">
        <v>84</v>
      </c>
      <c r="Q2667" s="6" t="s">
        <v>45</v>
      </c>
      <c r="R2667" s="6" t="s">
        <v>75</v>
      </c>
      <c r="S2667" s="6" t="s">
        <v>76</v>
      </c>
      <c r="T2667" s="41">
        <v>1</v>
      </c>
      <c r="U2667" s="41">
        <v>40951397</v>
      </c>
      <c r="V2667" s="41">
        <f t="shared" si="183"/>
        <v>40951397</v>
      </c>
      <c r="W2667" s="41">
        <f t="shared" si="182"/>
        <v>45865564.640000008</v>
      </c>
      <c r="X2667" s="6" t="s">
        <v>47</v>
      </c>
      <c r="Y2667" s="6">
        <v>2016</v>
      </c>
      <c r="Z2667" s="6" t="s">
        <v>9782</v>
      </c>
    </row>
    <row r="2668" spans="1:26" ht="76.5" x14ac:dyDescent="0.2">
      <c r="A2668" s="6" t="s">
        <v>11140</v>
      </c>
      <c r="B2668" s="5" t="s">
        <v>32</v>
      </c>
      <c r="C2668" s="5" t="s">
        <v>9628</v>
      </c>
      <c r="D2668" s="5" t="s">
        <v>9629</v>
      </c>
      <c r="E2668" s="9" t="s">
        <v>11141</v>
      </c>
      <c r="F2668" s="9" t="s">
        <v>12953</v>
      </c>
      <c r="G2668" s="9" t="s">
        <v>11141</v>
      </c>
      <c r="H2668" s="9" t="s">
        <v>12953</v>
      </c>
      <c r="I2668" s="6" t="s">
        <v>47</v>
      </c>
      <c r="J2668" s="6">
        <v>80</v>
      </c>
      <c r="K2668" s="6">
        <v>430000000</v>
      </c>
      <c r="L2668" s="5" t="s">
        <v>40</v>
      </c>
      <c r="M2668" s="6" t="s">
        <v>591</v>
      </c>
      <c r="N2668" s="6" t="s">
        <v>73</v>
      </c>
      <c r="O2668" s="6" t="s">
        <v>43</v>
      </c>
      <c r="P2668" s="6" t="s">
        <v>84</v>
      </c>
      <c r="Q2668" s="6" t="s">
        <v>45</v>
      </c>
      <c r="R2668" s="6" t="s">
        <v>75</v>
      </c>
      <c r="S2668" s="6" t="s">
        <v>76</v>
      </c>
      <c r="T2668" s="41">
        <v>1</v>
      </c>
      <c r="U2668" s="41">
        <v>39543191</v>
      </c>
      <c r="V2668" s="41">
        <f t="shared" si="183"/>
        <v>39543191</v>
      </c>
      <c r="W2668" s="41">
        <f t="shared" si="182"/>
        <v>44288373.920000002</v>
      </c>
      <c r="X2668" s="6" t="s">
        <v>47</v>
      </c>
      <c r="Y2668" s="6">
        <v>2016</v>
      </c>
      <c r="Z2668" s="6" t="s">
        <v>9782</v>
      </c>
    </row>
    <row r="2669" spans="1:26" ht="76.5" x14ac:dyDescent="0.2">
      <c r="A2669" s="6" t="s">
        <v>11142</v>
      </c>
      <c r="B2669" s="5" t="s">
        <v>32</v>
      </c>
      <c r="C2669" s="5" t="s">
        <v>9628</v>
      </c>
      <c r="D2669" s="5" t="s">
        <v>9629</v>
      </c>
      <c r="E2669" s="9" t="s">
        <v>11143</v>
      </c>
      <c r="F2669" s="9" t="s">
        <v>12954</v>
      </c>
      <c r="G2669" s="9" t="s">
        <v>11143</v>
      </c>
      <c r="H2669" s="9" t="s">
        <v>12954</v>
      </c>
      <c r="I2669" s="6" t="s">
        <v>47</v>
      </c>
      <c r="J2669" s="6">
        <v>80</v>
      </c>
      <c r="K2669" s="6">
        <v>430000000</v>
      </c>
      <c r="L2669" s="5" t="s">
        <v>40</v>
      </c>
      <c r="M2669" s="6" t="s">
        <v>591</v>
      </c>
      <c r="N2669" s="6" t="s">
        <v>73</v>
      </c>
      <c r="O2669" s="6" t="s">
        <v>43</v>
      </c>
      <c r="P2669" s="6" t="s">
        <v>84</v>
      </c>
      <c r="Q2669" s="6" t="s">
        <v>45</v>
      </c>
      <c r="R2669" s="6" t="s">
        <v>75</v>
      </c>
      <c r="S2669" s="6" t="s">
        <v>76</v>
      </c>
      <c r="T2669" s="41">
        <v>1</v>
      </c>
      <c r="U2669" s="41">
        <v>49654112</v>
      </c>
      <c r="V2669" s="41">
        <f t="shared" si="183"/>
        <v>49654112</v>
      </c>
      <c r="W2669" s="41">
        <f t="shared" si="182"/>
        <v>55612605.440000005</v>
      </c>
      <c r="X2669" s="6" t="s">
        <v>47</v>
      </c>
      <c r="Y2669" s="6">
        <v>2016</v>
      </c>
      <c r="Z2669" s="6" t="s">
        <v>9782</v>
      </c>
    </row>
    <row r="2670" spans="1:26" ht="76.5" x14ac:dyDescent="0.2">
      <c r="A2670" s="6" t="s">
        <v>11144</v>
      </c>
      <c r="B2670" s="5" t="s">
        <v>32</v>
      </c>
      <c r="C2670" s="5" t="s">
        <v>9628</v>
      </c>
      <c r="D2670" s="5" t="s">
        <v>9629</v>
      </c>
      <c r="E2670" s="9" t="s">
        <v>11145</v>
      </c>
      <c r="F2670" s="9" t="s">
        <v>12955</v>
      </c>
      <c r="G2670" s="9" t="s">
        <v>11145</v>
      </c>
      <c r="H2670" s="9" t="s">
        <v>12955</v>
      </c>
      <c r="I2670" s="6" t="s">
        <v>47</v>
      </c>
      <c r="J2670" s="6">
        <v>80</v>
      </c>
      <c r="K2670" s="6">
        <v>430000000</v>
      </c>
      <c r="L2670" s="5" t="s">
        <v>40</v>
      </c>
      <c r="M2670" s="6" t="s">
        <v>591</v>
      </c>
      <c r="N2670" s="6" t="s">
        <v>73</v>
      </c>
      <c r="O2670" s="6" t="s">
        <v>43</v>
      </c>
      <c r="P2670" s="6" t="s">
        <v>84</v>
      </c>
      <c r="Q2670" s="6" t="s">
        <v>45</v>
      </c>
      <c r="R2670" s="6" t="s">
        <v>75</v>
      </c>
      <c r="S2670" s="6" t="s">
        <v>76</v>
      </c>
      <c r="T2670" s="41">
        <v>1</v>
      </c>
      <c r="U2670" s="41">
        <v>48923844</v>
      </c>
      <c r="V2670" s="41">
        <f t="shared" si="183"/>
        <v>48923844</v>
      </c>
      <c r="W2670" s="41">
        <f t="shared" si="182"/>
        <v>54794705.280000009</v>
      </c>
      <c r="X2670" s="6" t="s">
        <v>47</v>
      </c>
      <c r="Y2670" s="6">
        <v>2016</v>
      </c>
      <c r="Z2670" s="6" t="s">
        <v>9782</v>
      </c>
    </row>
    <row r="2671" spans="1:26" ht="76.5" x14ac:dyDescent="0.2">
      <c r="A2671" s="6" t="s">
        <v>11146</v>
      </c>
      <c r="B2671" s="5" t="s">
        <v>32</v>
      </c>
      <c r="C2671" s="5" t="s">
        <v>4793</v>
      </c>
      <c r="D2671" s="5" t="s">
        <v>4794</v>
      </c>
      <c r="E2671" s="9" t="s">
        <v>11147</v>
      </c>
      <c r="F2671" s="5" t="s">
        <v>4796</v>
      </c>
      <c r="G2671" s="9" t="s">
        <v>11147</v>
      </c>
      <c r="H2671" s="5" t="s">
        <v>11148</v>
      </c>
      <c r="I2671" s="6" t="s">
        <v>47</v>
      </c>
      <c r="J2671" s="6">
        <v>80</v>
      </c>
      <c r="K2671" s="6">
        <v>430000000</v>
      </c>
      <c r="L2671" s="5" t="s">
        <v>40</v>
      </c>
      <c r="M2671" s="6" t="s">
        <v>591</v>
      </c>
      <c r="N2671" s="6" t="s">
        <v>73</v>
      </c>
      <c r="O2671" s="6" t="s">
        <v>43</v>
      </c>
      <c r="P2671" s="6" t="s">
        <v>84</v>
      </c>
      <c r="Q2671" s="6" t="s">
        <v>45</v>
      </c>
      <c r="R2671" s="6" t="s">
        <v>96</v>
      </c>
      <c r="S2671" s="6" t="s">
        <v>97</v>
      </c>
      <c r="T2671" s="41">
        <v>8</v>
      </c>
      <c r="U2671" s="41">
        <v>118800</v>
      </c>
      <c r="V2671" s="41">
        <f t="shared" si="183"/>
        <v>950400</v>
      </c>
      <c r="W2671" s="41">
        <f t="shared" si="182"/>
        <v>1064448</v>
      </c>
      <c r="X2671" s="6" t="s">
        <v>47</v>
      </c>
      <c r="Y2671" s="6">
        <v>2016</v>
      </c>
      <c r="Z2671" s="6" t="s">
        <v>9782</v>
      </c>
    </row>
    <row r="2672" spans="1:26" ht="140.25" x14ac:dyDescent="0.2">
      <c r="A2672" s="6" t="s">
        <v>11149</v>
      </c>
      <c r="B2672" s="5" t="s">
        <v>32</v>
      </c>
      <c r="C2672" s="5" t="s">
        <v>4690</v>
      </c>
      <c r="D2672" s="5" t="s">
        <v>4691</v>
      </c>
      <c r="E2672" s="9" t="s">
        <v>11150</v>
      </c>
      <c r="F2672" s="9" t="s">
        <v>11151</v>
      </c>
      <c r="G2672" s="9" t="s">
        <v>11150</v>
      </c>
      <c r="H2672" s="9" t="s">
        <v>11152</v>
      </c>
      <c r="I2672" s="6" t="s">
        <v>47</v>
      </c>
      <c r="J2672" s="6">
        <v>70</v>
      </c>
      <c r="K2672" s="6">
        <v>430000000</v>
      </c>
      <c r="L2672" s="5" t="s">
        <v>40</v>
      </c>
      <c r="M2672" s="6" t="s">
        <v>591</v>
      </c>
      <c r="N2672" s="6" t="s">
        <v>73</v>
      </c>
      <c r="O2672" s="6" t="s">
        <v>43</v>
      </c>
      <c r="P2672" s="6" t="s">
        <v>84</v>
      </c>
      <c r="Q2672" s="6" t="s">
        <v>51</v>
      </c>
      <c r="R2672" s="6">
        <v>112</v>
      </c>
      <c r="S2672" s="6" t="s">
        <v>1730</v>
      </c>
      <c r="T2672" s="41">
        <v>1456</v>
      </c>
      <c r="U2672" s="41">
        <v>4881.6000000000004</v>
      </c>
      <c r="V2672" s="41">
        <f t="shared" si="183"/>
        <v>7107609.6000000006</v>
      </c>
      <c r="W2672" s="41">
        <f t="shared" si="182"/>
        <v>7960522.7520000013</v>
      </c>
      <c r="X2672" s="6"/>
      <c r="Y2672" s="6">
        <v>2016</v>
      </c>
      <c r="Z2672" s="6" t="s">
        <v>9782</v>
      </c>
    </row>
    <row r="2673" spans="1:26" ht="102" x14ac:dyDescent="0.2">
      <c r="A2673" s="6" t="s">
        <v>11153</v>
      </c>
      <c r="B2673" s="5" t="s">
        <v>32</v>
      </c>
      <c r="C2673" s="5" t="s">
        <v>584</v>
      </c>
      <c r="D2673" s="9" t="s">
        <v>11154</v>
      </c>
      <c r="E2673" s="9" t="s">
        <v>11155</v>
      </c>
      <c r="F2673" s="9" t="s">
        <v>11154</v>
      </c>
      <c r="G2673" s="9" t="s">
        <v>11155</v>
      </c>
      <c r="H2673" s="9" t="s">
        <v>11154</v>
      </c>
      <c r="I2673" s="6" t="s">
        <v>47</v>
      </c>
      <c r="J2673" s="6">
        <v>0</v>
      </c>
      <c r="K2673" s="6">
        <v>430000000</v>
      </c>
      <c r="L2673" s="5" t="s">
        <v>40</v>
      </c>
      <c r="M2673" s="6" t="s">
        <v>591</v>
      </c>
      <c r="N2673" s="6" t="s">
        <v>73</v>
      </c>
      <c r="O2673" s="6" t="s">
        <v>43</v>
      </c>
      <c r="P2673" s="6" t="s">
        <v>84</v>
      </c>
      <c r="Q2673" s="6" t="s">
        <v>51</v>
      </c>
      <c r="R2673" s="6" t="s">
        <v>96</v>
      </c>
      <c r="S2673" s="6" t="s">
        <v>97</v>
      </c>
      <c r="T2673" s="41">
        <v>8</v>
      </c>
      <c r="U2673" s="47">
        <v>118800</v>
      </c>
      <c r="V2673" s="44"/>
      <c r="W2673" s="44"/>
      <c r="X2673" s="6"/>
      <c r="Y2673" s="6">
        <v>2016</v>
      </c>
      <c r="Z2673" s="6" t="s">
        <v>9782</v>
      </c>
    </row>
    <row r="2674" spans="1:26" ht="102" x14ac:dyDescent="0.2">
      <c r="A2674" s="6" t="s">
        <v>11156</v>
      </c>
      <c r="B2674" s="5" t="s">
        <v>32</v>
      </c>
      <c r="C2674" s="5" t="s">
        <v>584</v>
      </c>
      <c r="D2674" s="9" t="s">
        <v>11154</v>
      </c>
      <c r="E2674" s="9" t="s">
        <v>11155</v>
      </c>
      <c r="F2674" s="9" t="s">
        <v>11154</v>
      </c>
      <c r="G2674" s="9" t="s">
        <v>11155</v>
      </c>
      <c r="H2674" s="9" t="s">
        <v>11154</v>
      </c>
      <c r="I2674" s="6" t="s">
        <v>47</v>
      </c>
      <c r="J2674" s="6">
        <v>0</v>
      </c>
      <c r="K2674" s="6">
        <v>430000000</v>
      </c>
      <c r="L2674" s="5" t="s">
        <v>40</v>
      </c>
      <c r="M2674" s="6" t="s">
        <v>11157</v>
      </c>
      <c r="N2674" s="6" t="s">
        <v>73</v>
      </c>
      <c r="O2674" s="6" t="s">
        <v>43</v>
      </c>
      <c r="P2674" s="6" t="s">
        <v>84</v>
      </c>
      <c r="Q2674" s="6" t="s">
        <v>51</v>
      </c>
      <c r="R2674" s="6" t="s">
        <v>96</v>
      </c>
      <c r="S2674" s="6" t="s">
        <v>97</v>
      </c>
      <c r="T2674" s="41">
        <v>8</v>
      </c>
      <c r="U2674" s="47">
        <v>118800</v>
      </c>
      <c r="V2674" s="44">
        <f>T2674*U2674</f>
        <v>950400</v>
      </c>
      <c r="W2674" s="44">
        <f>V2674*1.12</f>
        <v>1064448</v>
      </c>
      <c r="X2674" s="6"/>
      <c r="Y2674" s="6">
        <v>2016</v>
      </c>
      <c r="Z2674" s="6" t="s">
        <v>686</v>
      </c>
    </row>
    <row r="2675" spans="1:26" ht="242.25" x14ac:dyDescent="0.2">
      <c r="A2675" s="6" t="s">
        <v>11158</v>
      </c>
      <c r="B2675" s="5" t="s">
        <v>32</v>
      </c>
      <c r="C2675" s="5" t="s">
        <v>584</v>
      </c>
      <c r="D2675" s="9" t="s">
        <v>11159</v>
      </c>
      <c r="E2675" s="9" t="s">
        <v>11160</v>
      </c>
      <c r="F2675" s="9" t="s">
        <v>11161</v>
      </c>
      <c r="G2675" s="9" t="s">
        <v>11162</v>
      </c>
      <c r="H2675" s="9" t="s">
        <v>11161</v>
      </c>
      <c r="I2675" s="6" t="s">
        <v>47</v>
      </c>
      <c r="J2675" s="6">
        <v>0</v>
      </c>
      <c r="K2675" s="6">
        <v>430000000</v>
      </c>
      <c r="L2675" s="5" t="s">
        <v>40</v>
      </c>
      <c r="M2675" s="6" t="s">
        <v>591</v>
      </c>
      <c r="N2675" s="6" t="s">
        <v>73</v>
      </c>
      <c r="O2675" s="6" t="s">
        <v>43</v>
      </c>
      <c r="P2675" s="6" t="s">
        <v>84</v>
      </c>
      <c r="Q2675" s="6" t="s">
        <v>51</v>
      </c>
      <c r="R2675" s="6" t="s">
        <v>96</v>
      </c>
      <c r="S2675" s="6" t="s">
        <v>97</v>
      </c>
      <c r="T2675" s="41">
        <v>5</v>
      </c>
      <c r="U2675" s="47">
        <v>62500</v>
      </c>
      <c r="V2675" s="44"/>
      <c r="W2675" s="44"/>
      <c r="X2675" s="6"/>
      <c r="Y2675" s="6">
        <v>2016</v>
      </c>
      <c r="Z2675" s="6" t="s">
        <v>9782</v>
      </c>
    </row>
    <row r="2676" spans="1:26" ht="242.25" x14ac:dyDescent="0.2">
      <c r="A2676" s="6" t="s">
        <v>11163</v>
      </c>
      <c r="B2676" s="5" t="s">
        <v>32</v>
      </c>
      <c r="C2676" s="5" t="s">
        <v>584</v>
      </c>
      <c r="D2676" s="9" t="s">
        <v>11159</v>
      </c>
      <c r="E2676" s="9" t="s">
        <v>11160</v>
      </c>
      <c r="F2676" s="9" t="s">
        <v>11161</v>
      </c>
      <c r="G2676" s="9" t="s">
        <v>11162</v>
      </c>
      <c r="H2676" s="9" t="s">
        <v>11161</v>
      </c>
      <c r="I2676" s="6" t="s">
        <v>60</v>
      </c>
      <c r="J2676" s="6">
        <v>0</v>
      </c>
      <c r="K2676" s="6">
        <v>430000000</v>
      </c>
      <c r="L2676" s="5" t="s">
        <v>40</v>
      </c>
      <c r="M2676" s="6" t="s">
        <v>591</v>
      </c>
      <c r="N2676" s="6" t="s">
        <v>73</v>
      </c>
      <c r="O2676" s="6" t="s">
        <v>43</v>
      </c>
      <c r="P2676" s="6" t="s">
        <v>84</v>
      </c>
      <c r="Q2676" s="6" t="s">
        <v>51</v>
      </c>
      <c r="R2676" s="6" t="s">
        <v>96</v>
      </c>
      <c r="S2676" s="6" t="s">
        <v>97</v>
      </c>
      <c r="T2676" s="41">
        <v>5</v>
      </c>
      <c r="U2676" s="47">
        <v>62500</v>
      </c>
      <c r="V2676" s="44">
        <f>T2676*U2676</f>
        <v>312500</v>
      </c>
      <c r="W2676" s="44">
        <f>V2676*1.12</f>
        <v>350000.00000000006</v>
      </c>
      <c r="X2676" s="6"/>
      <c r="Y2676" s="6">
        <v>2016</v>
      </c>
      <c r="Z2676" s="6" t="s">
        <v>7033</v>
      </c>
    </row>
    <row r="2677" spans="1:26" ht="76.5" x14ac:dyDescent="0.2">
      <c r="A2677" s="6" t="s">
        <v>11164</v>
      </c>
      <c r="B2677" s="5" t="s">
        <v>32</v>
      </c>
      <c r="C2677" s="5" t="s">
        <v>584</v>
      </c>
      <c r="D2677" s="9" t="s">
        <v>11165</v>
      </c>
      <c r="E2677" s="9" t="s">
        <v>11166</v>
      </c>
      <c r="F2677" s="9" t="s">
        <v>11167</v>
      </c>
      <c r="G2677" s="9" t="s">
        <v>11168</v>
      </c>
      <c r="H2677" s="9" t="s">
        <v>11167</v>
      </c>
      <c r="I2677" s="6" t="s">
        <v>47</v>
      </c>
      <c r="J2677" s="6">
        <v>0</v>
      </c>
      <c r="K2677" s="6">
        <v>430000000</v>
      </c>
      <c r="L2677" s="5" t="s">
        <v>40</v>
      </c>
      <c r="M2677" s="6" t="s">
        <v>591</v>
      </c>
      <c r="N2677" s="6" t="s">
        <v>73</v>
      </c>
      <c r="O2677" s="6" t="s">
        <v>43</v>
      </c>
      <c r="P2677" s="6" t="s">
        <v>84</v>
      </c>
      <c r="Q2677" s="6" t="s">
        <v>51</v>
      </c>
      <c r="R2677" s="6" t="s">
        <v>96</v>
      </c>
      <c r="S2677" s="6" t="s">
        <v>97</v>
      </c>
      <c r="T2677" s="41">
        <v>15</v>
      </c>
      <c r="U2677" s="47">
        <v>5500</v>
      </c>
      <c r="V2677" s="44"/>
      <c r="W2677" s="44"/>
      <c r="X2677" s="6"/>
      <c r="Y2677" s="6">
        <v>2016</v>
      </c>
      <c r="Z2677" s="6" t="s">
        <v>9782</v>
      </c>
    </row>
    <row r="2678" spans="1:26" ht="76.5" x14ac:dyDescent="0.2">
      <c r="A2678" s="6" t="s">
        <v>11169</v>
      </c>
      <c r="B2678" s="5" t="s">
        <v>32</v>
      </c>
      <c r="C2678" s="5" t="s">
        <v>584</v>
      </c>
      <c r="D2678" s="9" t="s">
        <v>11165</v>
      </c>
      <c r="E2678" s="9" t="s">
        <v>11166</v>
      </c>
      <c r="F2678" s="9" t="s">
        <v>11167</v>
      </c>
      <c r="G2678" s="9" t="s">
        <v>11168</v>
      </c>
      <c r="H2678" s="9" t="s">
        <v>11167</v>
      </c>
      <c r="I2678" s="6" t="s">
        <v>60</v>
      </c>
      <c r="J2678" s="6">
        <v>0</v>
      </c>
      <c r="K2678" s="6">
        <v>430000000</v>
      </c>
      <c r="L2678" s="5" t="s">
        <v>40</v>
      </c>
      <c r="M2678" s="6" t="s">
        <v>591</v>
      </c>
      <c r="N2678" s="6" t="s">
        <v>73</v>
      </c>
      <c r="O2678" s="6" t="s">
        <v>43</v>
      </c>
      <c r="P2678" s="6" t="s">
        <v>84</v>
      </c>
      <c r="Q2678" s="6" t="s">
        <v>51</v>
      </c>
      <c r="R2678" s="6" t="s">
        <v>96</v>
      </c>
      <c r="S2678" s="6" t="s">
        <v>97</v>
      </c>
      <c r="T2678" s="41">
        <v>15</v>
      </c>
      <c r="U2678" s="47">
        <v>5500</v>
      </c>
      <c r="V2678" s="44">
        <f>T2678*U2678</f>
        <v>82500</v>
      </c>
      <c r="W2678" s="44">
        <f>V2678*1.12</f>
        <v>92400.000000000015</v>
      </c>
      <c r="X2678" s="6"/>
      <c r="Y2678" s="6">
        <v>2016</v>
      </c>
      <c r="Z2678" s="6" t="s">
        <v>7033</v>
      </c>
    </row>
    <row r="2679" spans="1:26" ht="51" x14ac:dyDescent="0.2">
      <c r="A2679" s="6" t="s">
        <v>11170</v>
      </c>
      <c r="B2679" s="5" t="s">
        <v>32</v>
      </c>
      <c r="C2679" s="5" t="s">
        <v>584</v>
      </c>
      <c r="D2679" s="9" t="s">
        <v>11171</v>
      </c>
      <c r="E2679" s="9" t="s">
        <v>11172</v>
      </c>
      <c r="F2679" s="9" t="s">
        <v>11173</v>
      </c>
      <c r="G2679" s="9" t="s">
        <v>11174</v>
      </c>
      <c r="H2679" s="9" t="s">
        <v>11173</v>
      </c>
      <c r="I2679" s="6" t="s">
        <v>47</v>
      </c>
      <c r="J2679" s="6">
        <v>0</v>
      </c>
      <c r="K2679" s="6">
        <v>430000000</v>
      </c>
      <c r="L2679" s="5" t="s">
        <v>40</v>
      </c>
      <c r="M2679" s="6" t="s">
        <v>591</v>
      </c>
      <c r="N2679" s="6" t="s">
        <v>73</v>
      </c>
      <c r="O2679" s="6" t="s">
        <v>43</v>
      </c>
      <c r="P2679" s="6" t="s">
        <v>84</v>
      </c>
      <c r="Q2679" s="6" t="s">
        <v>51</v>
      </c>
      <c r="R2679" s="6" t="s">
        <v>96</v>
      </c>
      <c r="S2679" s="6" t="s">
        <v>97</v>
      </c>
      <c r="T2679" s="41">
        <v>20</v>
      </c>
      <c r="U2679" s="47">
        <v>59000</v>
      </c>
      <c r="V2679" s="44"/>
      <c r="W2679" s="44"/>
      <c r="X2679" s="6"/>
      <c r="Y2679" s="6">
        <v>2016</v>
      </c>
      <c r="Z2679" s="6" t="s">
        <v>9782</v>
      </c>
    </row>
    <row r="2680" spans="1:26" ht="51" x14ac:dyDescent="0.2">
      <c r="A2680" s="6" t="s">
        <v>11175</v>
      </c>
      <c r="B2680" s="5" t="s">
        <v>32</v>
      </c>
      <c r="C2680" s="5" t="s">
        <v>584</v>
      </c>
      <c r="D2680" s="9" t="s">
        <v>11171</v>
      </c>
      <c r="E2680" s="9" t="s">
        <v>11172</v>
      </c>
      <c r="F2680" s="9" t="s">
        <v>11173</v>
      </c>
      <c r="G2680" s="9" t="s">
        <v>11174</v>
      </c>
      <c r="H2680" s="9" t="s">
        <v>11173</v>
      </c>
      <c r="I2680" s="6" t="s">
        <v>60</v>
      </c>
      <c r="J2680" s="6">
        <v>0</v>
      </c>
      <c r="K2680" s="6">
        <v>430000000</v>
      </c>
      <c r="L2680" s="5" t="s">
        <v>40</v>
      </c>
      <c r="M2680" s="6" t="s">
        <v>591</v>
      </c>
      <c r="N2680" s="6" t="s">
        <v>73</v>
      </c>
      <c r="O2680" s="6" t="s">
        <v>43</v>
      </c>
      <c r="P2680" s="6" t="s">
        <v>84</v>
      </c>
      <c r="Q2680" s="6" t="s">
        <v>51</v>
      </c>
      <c r="R2680" s="6" t="s">
        <v>96</v>
      </c>
      <c r="S2680" s="6" t="s">
        <v>97</v>
      </c>
      <c r="T2680" s="41">
        <v>20</v>
      </c>
      <c r="U2680" s="47">
        <v>59000</v>
      </c>
      <c r="V2680" s="44">
        <f>T2680*U2680</f>
        <v>1180000</v>
      </c>
      <c r="W2680" s="44">
        <f>V2680*1.12</f>
        <v>1321600.0000000002</v>
      </c>
      <c r="X2680" s="6"/>
      <c r="Y2680" s="6">
        <v>2016</v>
      </c>
      <c r="Z2680" s="6" t="s">
        <v>7033</v>
      </c>
    </row>
    <row r="2681" spans="1:26" ht="51" x14ac:dyDescent="0.2">
      <c r="A2681" s="6" t="s">
        <v>11176</v>
      </c>
      <c r="B2681" s="5" t="s">
        <v>32</v>
      </c>
      <c r="C2681" s="5" t="s">
        <v>584</v>
      </c>
      <c r="D2681" s="9" t="s">
        <v>11177</v>
      </c>
      <c r="E2681" s="9" t="s">
        <v>11178</v>
      </c>
      <c r="F2681" s="9" t="s">
        <v>11179</v>
      </c>
      <c r="G2681" s="9" t="s">
        <v>11180</v>
      </c>
      <c r="H2681" s="9" t="s">
        <v>11179</v>
      </c>
      <c r="I2681" s="6" t="s">
        <v>47</v>
      </c>
      <c r="J2681" s="6">
        <v>0</v>
      </c>
      <c r="K2681" s="6">
        <v>430000000</v>
      </c>
      <c r="L2681" s="5" t="s">
        <v>40</v>
      </c>
      <c r="M2681" s="6" t="s">
        <v>591</v>
      </c>
      <c r="N2681" s="6" t="s">
        <v>73</v>
      </c>
      <c r="O2681" s="6" t="s">
        <v>43</v>
      </c>
      <c r="P2681" s="6" t="s">
        <v>84</v>
      </c>
      <c r="Q2681" s="6" t="s">
        <v>51</v>
      </c>
      <c r="R2681" s="6" t="s">
        <v>96</v>
      </c>
      <c r="S2681" s="6" t="s">
        <v>97</v>
      </c>
      <c r="T2681" s="41">
        <v>5</v>
      </c>
      <c r="U2681" s="47">
        <v>32500</v>
      </c>
      <c r="V2681" s="44">
        <v>0</v>
      </c>
      <c r="W2681" s="44">
        <f>V2681*1.12</f>
        <v>0</v>
      </c>
      <c r="X2681" s="6"/>
      <c r="Y2681" s="6">
        <v>2016</v>
      </c>
      <c r="Z2681" s="6" t="s">
        <v>9782</v>
      </c>
    </row>
    <row r="2682" spans="1:26" ht="51" x14ac:dyDescent="0.2">
      <c r="A2682" s="6" t="s">
        <v>11181</v>
      </c>
      <c r="B2682" s="5" t="s">
        <v>32</v>
      </c>
      <c r="C2682" s="5" t="s">
        <v>584</v>
      </c>
      <c r="D2682" s="9" t="s">
        <v>11177</v>
      </c>
      <c r="E2682" s="9" t="s">
        <v>11178</v>
      </c>
      <c r="F2682" s="9" t="s">
        <v>11179</v>
      </c>
      <c r="G2682" s="9" t="s">
        <v>11180</v>
      </c>
      <c r="H2682" s="9" t="s">
        <v>11179</v>
      </c>
      <c r="I2682" s="6" t="s">
        <v>60</v>
      </c>
      <c r="J2682" s="6">
        <v>0</v>
      </c>
      <c r="K2682" s="6">
        <v>430000000</v>
      </c>
      <c r="L2682" s="5" t="s">
        <v>40</v>
      </c>
      <c r="M2682" s="6" t="s">
        <v>591</v>
      </c>
      <c r="N2682" s="6" t="s">
        <v>73</v>
      </c>
      <c r="O2682" s="6" t="s">
        <v>43</v>
      </c>
      <c r="P2682" s="6" t="s">
        <v>84</v>
      </c>
      <c r="Q2682" s="6" t="s">
        <v>51</v>
      </c>
      <c r="R2682" s="6" t="s">
        <v>96</v>
      </c>
      <c r="S2682" s="6" t="s">
        <v>97</v>
      </c>
      <c r="T2682" s="41">
        <v>5</v>
      </c>
      <c r="U2682" s="47">
        <v>32500</v>
      </c>
      <c r="V2682" s="44">
        <f>T2682*U2682</f>
        <v>162500</v>
      </c>
      <c r="W2682" s="44">
        <f>V2682*1.12</f>
        <v>182000.00000000003</v>
      </c>
      <c r="X2682" s="6"/>
      <c r="Y2682" s="6">
        <v>2016</v>
      </c>
      <c r="Z2682" s="6" t="s">
        <v>7033</v>
      </c>
    </row>
    <row r="2683" spans="1:26" ht="63.75" x14ac:dyDescent="0.2">
      <c r="A2683" s="6" t="s">
        <v>11182</v>
      </c>
      <c r="B2683" s="5" t="s">
        <v>32</v>
      </c>
      <c r="C2683" s="5" t="s">
        <v>584</v>
      </c>
      <c r="D2683" s="9" t="s">
        <v>11183</v>
      </c>
      <c r="E2683" s="9" t="s">
        <v>11184</v>
      </c>
      <c r="F2683" s="9" t="s">
        <v>11185</v>
      </c>
      <c r="G2683" s="9" t="s">
        <v>11186</v>
      </c>
      <c r="H2683" s="9" t="s">
        <v>11185</v>
      </c>
      <c r="I2683" s="6" t="s">
        <v>47</v>
      </c>
      <c r="J2683" s="6">
        <v>0</v>
      </c>
      <c r="K2683" s="6">
        <v>430000000</v>
      </c>
      <c r="L2683" s="5" t="s">
        <v>40</v>
      </c>
      <c r="M2683" s="6" t="s">
        <v>591</v>
      </c>
      <c r="N2683" s="6" t="s">
        <v>73</v>
      </c>
      <c r="O2683" s="6" t="s">
        <v>43</v>
      </c>
      <c r="P2683" s="6" t="s">
        <v>84</v>
      </c>
      <c r="Q2683" s="6" t="s">
        <v>51</v>
      </c>
      <c r="R2683" s="6" t="s">
        <v>96</v>
      </c>
      <c r="S2683" s="6" t="s">
        <v>97</v>
      </c>
      <c r="T2683" s="41">
        <v>10</v>
      </c>
      <c r="U2683" s="47">
        <v>290000</v>
      </c>
      <c r="V2683" s="44"/>
      <c r="W2683" s="44"/>
      <c r="X2683" s="6"/>
      <c r="Y2683" s="6">
        <v>2016</v>
      </c>
      <c r="Z2683" s="6" t="s">
        <v>9782</v>
      </c>
    </row>
    <row r="2684" spans="1:26" ht="63.75" x14ac:dyDescent="0.2">
      <c r="A2684" s="6" t="s">
        <v>11187</v>
      </c>
      <c r="B2684" s="5" t="s">
        <v>32</v>
      </c>
      <c r="C2684" s="5" t="s">
        <v>584</v>
      </c>
      <c r="D2684" s="9" t="s">
        <v>11183</v>
      </c>
      <c r="E2684" s="9" t="s">
        <v>11184</v>
      </c>
      <c r="F2684" s="9" t="s">
        <v>11185</v>
      </c>
      <c r="G2684" s="9" t="s">
        <v>11186</v>
      </c>
      <c r="H2684" s="9" t="s">
        <v>11185</v>
      </c>
      <c r="I2684" s="6" t="s">
        <v>60</v>
      </c>
      <c r="J2684" s="6">
        <v>0</v>
      </c>
      <c r="K2684" s="6">
        <v>430000000</v>
      </c>
      <c r="L2684" s="5" t="s">
        <v>40</v>
      </c>
      <c r="M2684" s="6" t="s">
        <v>591</v>
      </c>
      <c r="N2684" s="6" t="s">
        <v>73</v>
      </c>
      <c r="O2684" s="6" t="s">
        <v>43</v>
      </c>
      <c r="P2684" s="6" t="s">
        <v>84</v>
      </c>
      <c r="Q2684" s="6" t="s">
        <v>51</v>
      </c>
      <c r="R2684" s="6" t="s">
        <v>96</v>
      </c>
      <c r="S2684" s="6" t="s">
        <v>97</v>
      </c>
      <c r="T2684" s="41">
        <v>10</v>
      </c>
      <c r="U2684" s="47">
        <v>290000</v>
      </c>
      <c r="V2684" s="44">
        <f>T2684*U2684</f>
        <v>2900000</v>
      </c>
      <c r="W2684" s="44">
        <f>V2684*1.12</f>
        <v>3248000.0000000005</v>
      </c>
      <c r="X2684" s="6"/>
      <c r="Y2684" s="6">
        <v>2016</v>
      </c>
      <c r="Z2684" s="6" t="s">
        <v>7033</v>
      </c>
    </row>
    <row r="2685" spans="1:26" s="40" customFormat="1" ht="51" x14ac:dyDescent="0.2">
      <c r="A2685" s="6" t="s">
        <v>11188</v>
      </c>
      <c r="B2685" s="5" t="s">
        <v>32</v>
      </c>
      <c r="C2685" s="5" t="s">
        <v>11189</v>
      </c>
      <c r="D2685" s="12" t="s">
        <v>11190</v>
      </c>
      <c r="E2685" s="21" t="s">
        <v>11191</v>
      </c>
      <c r="F2685" s="12" t="s">
        <v>11192</v>
      </c>
      <c r="G2685" s="21" t="s">
        <v>11193</v>
      </c>
      <c r="H2685" s="5" t="s">
        <v>11194</v>
      </c>
      <c r="I2685" s="6" t="s">
        <v>39</v>
      </c>
      <c r="J2685" s="6">
        <v>50</v>
      </c>
      <c r="K2685" s="6">
        <v>430000000</v>
      </c>
      <c r="L2685" s="5" t="s">
        <v>40</v>
      </c>
      <c r="M2685" s="6" t="s">
        <v>11157</v>
      </c>
      <c r="N2685" s="6" t="s">
        <v>73</v>
      </c>
      <c r="O2685" s="6" t="s">
        <v>43</v>
      </c>
      <c r="P2685" s="6" t="s">
        <v>84</v>
      </c>
      <c r="Q2685" s="6" t="s">
        <v>45</v>
      </c>
      <c r="R2685" s="6" t="s">
        <v>96</v>
      </c>
      <c r="S2685" s="6" t="s">
        <v>97</v>
      </c>
      <c r="T2685" s="41">
        <v>10</v>
      </c>
      <c r="U2685" s="45">
        <v>200931.25</v>
      </c>
      <c r="V2685" s="44">
        <f>T2685*U2685</f>
        <v>2009312.5</v>
      </c>
      <c r="W2685" s="44">
        <f>V2685*1.12</f>
        <v>2250430</v>
      </c>
      <c r="X2685" s="6" t="s">
        <v>11195</v>
      </c>
      <c r="Y2685" s="6">
        <v>2016</v>
      </c>
      <c r="Z2685" s="6" t="s">
        <v>11196</v>
      </c>
    </row>
    <row r="2686" spans="1:26" ht="51" x14ac:dyDescent="0.2">
      <c r="A2686" s="6" t="s">
        <v>11197</v>
      </c>
      <c r="B2686" s="5" t="s">
        <v>32</v>
      </c>
      <c r="C2686" s="5" t="s">
        <v>7554</v>
      </c>
      <c r="D2686" s="12" t="s">
        <v>11198</v>
      </c>
      <c r="E2686" s="5" t="s">
        <v>7556</v>
      </c>
      <c r="F2686" s="12" t="s">
        <v>7557</v>
      </c>
      <c r="G2686" s="5" t="s">
        <v>11199</v>
      </c>
      <c r="H2686" s="5" t="s">
        <v>11200</v>
      </c>
      <c r="I2686" s="6" t="s">
        <v>47</v>
      </c>
      <c r="J2686" s="6">
        <v>0</v>
      </c>
      <c r="K2686" s="6">
        <v>430000000</v>
      </c>
      <c r="L2686" s="5" t="s">
        <v>40</v>
      </c>
      <c r="M2686" s="6" t="s">
        <v>6247</v>
      </c>
      <c r="N2686" s="6" t="s">
        <v>73</v>
      </c>
      <c r="O2686" s="6" t="s">
        <v>43</v>
      </c>
      <c r="P2686" s="6" t="s">
        <v>84</v>
      </c>
      <c r="Q2686" s="6" t="s">
        <v>51</v>
      </c>
      <c r="R2686" s="6" t="s">
        <v>96</v>
      </c>
      <c r="S2686" s="6" t="s">
        <v>97</v>
      </c>
      <c r="T2686" s="41">
        <v>1</v>
      </c>
      <c r="U2686" s="45">
        <v>23000000</v>
      </c>
      <c r="V2686" s="44">
        <f>T2686*U2686</f>
        <v>23000000</v>
      </c>
      <c r="W2686" s="44">
        <f>V2686*1.12</f>
        <v>25760000.000000004</v>
      </c>
      <c r="X2686" s="6"/>
      <c r="Y2686" s="6">
        <v>2016</v>
      </c>
      <c r="Z2686" s="6" t="s">
        <v>9782</v>
      </c>
    </row>
    <row r="2687" spans="1:26" ht="102" x14ac:dyDescent="0.2">
      <c r="A2687" s="6" t="s">
        <v>11201</v>
      </c>
      <c r="B2687" s="5" t="s">
        <v>32</v>
      </c>
      <c r="C2687" s="5" t="s">
        <v>11202</v>
      </c>
      <c r="D2687" s="12" t="s">
        <v>11203</v>
      </c>
      <c r="E2687" s="5" t="s">
        <v>11204</v>
      </c>
      <c r="F2687" s="5" t="s">
        <v>11205</v>
      </c>
      <c r="G2687" s="5" t="s">
        <v>11206</v>
      </c>
      <c r="H2687" s="5" t="s">
        <v>11207</v>
      </c>
      <c r="I2687" s="6" t="s">
        <v>47</v>
      </c>
      <c r="J2687" s="6">
        <v>50</v>
      </c>
      <c r="K2687" s="6">
        <v>430000000</v>
      </c>
      <c r="L2687" s="5" t="s">
        <v>40</v>
      </c>
      <c r="M2687" s="6" t="s">
        <v>6247</v>
      </c>
      <c r="N2687" s="6" t="s">
        <v>11208</v>
      </c>
      <c r="O2687" s="6" t="s">
        <v>43</v>
      </c>
      <c r="P2687" s="6" t="s">
        <v>9081</v>
      </c>
      <c r="Q2687" s="6" t="s">
        <v>11209</v>
      </c>
      <c r="R2687" s="6" t="s">
        <v>75</v>
      </c>
      <c r="S2687" s="6" t="s">
        <v>76</v>
      </c>
      <c r="T2687" s="41">
        <v>1</v>
      </c>
      <c r="U2687" s="45">
        <v>23885320</v>
      </c>
      <c r="V2687" s="44">
        <f>T2687*U2687</f>
        <v>23885320</v>
      </c>
      <c r="W2687" s="44">
        <f>V2687*1.12</f>
        <v>26751558.400000002</v>
      </c>
      <c r="X2687" s="6"/>
      <c r="Y2687" s="6">
        <v>2016</v>
      </c>
      <c r="Z2687" s="6" t="s">
        <v>9782</v>
      </c>
    </row>
    <row r="2688" spans="1:26" s="40" customFormat="1" x14ac:dyDescent="0.2">
      <c r="A2688" s="1"/>
      <c r="B2688" s="4" t="s">
        <v>11210</v>
      </c>
      <c r="C2688" s="4"/>
      <c r="D2688" s="4"/>
      <c r="E2688" s="4"/>
      <c r="F2688" s="4"/>
      <c r="G2688" s="4"/>
      <c r="H2688" s="4"/>
      <c r="I2688" s="1"/>
      <c r="J2688" s="1"/>
      <c r="K2688" s="1"/>
      <c r="L2688" s="4"/>
      <c r="M2688" s="1"/>
      <c r="N2688" s="1"/>
      <c r="O2688" s="1"/>
      <c r="P2688" s="1"/>
      <c r="Q2688" s="1"/>
      <c r="R2688" s="1"/>
      <c r="S2688" s="1"/>
      <c r="T2688" s="38"/>
      <c r="U2688" s="38"/>
      <c r="V2688" s="38">
        <f>SUM(V9:V2687)</f>
        <v>4835889513.6199713</v>
      </c>
      <c r="W2688" s="38">
        <f>SUM(W9:W2687)</f>
        <v>5416196255.2543631</v>
      </c>
      <c r="X2688" s="1"/>
      <c r="Y2688" s="1"/>
      <c r="Z2688" s="39"/>
    </row>
    <row r="2689" spans="1:26" s="40" customFormat="1" x14ac:dyDescent="0.2">
      <c r="A2689" s="1" t="s">
        <v>11211</v>
      </c>
      <c r="B2689" s="4"/>
      <c r="C2689" s="4"/>
      <c r="D2689" s="4"/>
      <c r="E2689" s="4"/>
      <c r="F2689" s="4"/>
      <c r="G2689" s="4"/>
      <c r="H2689" s="4"/>
      <c r="I2689" s="1"/>
      <c r="J2689" s="1"/>
      <c r="K2689" s="1"/>
      <c r="L2689" s="4"/>
      <c r="M2689" s="1"/>
      <c r="N2689" s="1"/>
      <c r="O2689" s="1"/>
      <c r="P2689" s="1"/>
      <c r="Q2689" s="1"/>
      <c r="R2689" s="1"/>
      <c r="S2689" s="1"/>
      <c r="T2689" s="38"/>
      <c r="U2689" s="38"/>
      <c r="V2689" s="38"/>
      <c r="W2689" s="38"/>
      <c r="X2689" s="1"/>
      <c r="Y2689" s="1"/>
      <c r="Z2689" s="39"/>
    </row>
    <row r="2690" spans="1:26" ht="76.5" x14ac:dyDescent="0.2">
      <c r="A2690" s="6" t="s">
        <v>11212</v>
      </c>
      <c r="B2690" s="5" t="s">
        <v>32</v>
      </c>
      <c r="C2690" s="5" t="s">
        <v>11213</v>
      </c>
      <c r="D2690" s="5" t="s">
        <v>11214</v>
      </c>
      <c r="E2690" s="5" t="s">
        <v>11215</v>
      </c>
      <c r="F2690" s="5" t="s">
        <v>11214</v>
      </c>
      <c r="G2690" s="5" t="s">
        <v>11215</v>
      </c>
      <c r="H2690" s="5" t="s">
        <v>11216</v>
      </c>
      <c r="I2690" s="6" t="s">
        <v>60</v>
      </c>
      <c r="J2690" s="6">
        <v>40</v>
      </c>
      <c r="K2690" s="6">
        <v>430000000</v>
      </c>
      <c r="L2690" s="5" t="s">
        <v>40</v>
      </c>
      <c r="M2690" s="6" t="s">
        <v>41</v>
      </c>
      <c r="N2690" s="6" t="s">
        <v>11208</v>
      </c>
      <c r="O2690" s="6"/>
      <c r="P2690" s="6" t="s">
        <v>44</v>
      </c>
      <c r="Q2690" s="6" t="s">
        <v>11209</v>
      </c>
      <c r="R2690" s="6"/>
      <c r="S2690" s="6"/>
      <c r="T2690" s="41"/>
      <c r="U2690" s="41"/>
      <c r="V2690" s="41"/>
      <c r="W2690" s="41"/>
      <c r="X2690" s="6"/>
      <c r="Y2690" s="6">
        <v>2016</v>
      </c>
      <c r="Z2690" s="5" t="s">
        <v>11217</v>
      </c>
    </row>
    <row r="2691" spans="1:26" ht="51" x14ac:dyDescent="0.2">
      <c r="A2691" s="6" t="s">
        <v>11218</v>
      </c>
      <c r="B2691" s="5" t="s">
        <v>32</v>
      </c>
      <c r="C2691" s="5" t="s">
        <v>11219</v>
      </c>
      <c r="D2691" s="5" t="s">
        <v>11220</v>
      </c>
      <c r="E2691" s="5" t="s">
        <v>11221</v>
      </c>
      <c r="F2691" s="5" t="s">
        <v>11220</v>
      </c>
      <c r="G2691" s="5" t="s">
        <v>11221</v>
      </c>
      <c r="H2691" s="5" t="s">
        <v>11222</v>
      </c>
      <c r="I2691" s="6" t="s">
        <v>47</v>
      </c>
      <c r="J2691" s="6">
        <v>90</v>
      </c>
      <c r="K2691" s="6">
        <v>430000000</v>
      </c>
      <c r="L2691" s="5" t="s">
        <v>40</v>
      </c>
      <c r="M2691" s="6" t="s">
        <v>41</v>
      </c>
      <c r="N2691" s="6" t="s">
        <v>11223</v>
      </c>
      <c r="O2691" s="6"/>
      <c r="P2691" s="6" t="s">
        <v>44</v>
      </c>
      <c r="Q2691" s="6" t="s">
        <v>11209</v>
      </c>
      <c r="R2691" s="6"/>
      <c r="S2691" s="6"/>
      <c r="T2691" s="41"/>
      <c r="U2691" s="41"/>
      <c r="V2691" s="41">
        <v>2667000</v>
      </c>
      <c r="W2691" s="41">
        <f t="shared" ref="W2691:W2696" si="184">V2691*1.12</f>
        <v>2987040.0000000005</v>
      </c>
      <c r="X2691" s="6"/>
      <c r="Y2691" s="6">
        <v>2016</v>
      </c>
      <c r="Z2691" s="42"/>
    </row>
    <row r="2692" spans="1:26" ht="51" x14ac:dyDescent="0.2">
      <c r="A2692" s="6" t="s">
        <v>11224</v>
      </c>
      <c r="B2692" s="5" t="s">
        <v>32</v>
      </c>
      <c r="C2692" s="5" t="s">
        <v>11219</v>
      </c>
      <c r="D2692" s="5" t="s">
        <v>11220</v>
      </c>
      <c r="E2692" s="5" t="s">
        <v>11221</v>
      </c>
      <c r="F2692" s="5" t="s">
        <v>11220</v>
      </c>
      <c r="G2692" s="5" t="s">
        <v>11221</v>
      </c>
      <c r="H2692" s="5" t="s">
        <v>11222</v>
      </c>
      <c r="I2692" s="6" t="s">
        <v>47</v>
      </c>
      <c r="J2692" s="6">
        <v>90</v>
      </c>
      <c r="K2692" s="6">
        <v>430000000</v>
      </c>
      <c r="L2692" s="5" t="s">
        <v>40</v>
      </c>
      <c r="M2692" s="6" t="s">
        <v>41</v>
      </c>
      <c r="N2692" s="6" t="s">
        <v>11225</v>
      </c>
      <c r="O2692" s="6"/>
      <c r="P2692" s="6" t="s">
        <v>44</v>
      </c>
      <c r="Q2692" s="6" t="s">
        <v>11209</v>
      </c>
      <c r="R2692" s="6"/>
      <c r="S2692" s="6"/>
      <c r="T2692" s="41"/>
      <c r="U2692" s="41"/>
      <c r="V2692" s="41">
        <v>1911000</v>
      </c>
      <c r="W2692" s="41">
        <f t="shared" si="184"/>
        <v>2140320</v>
      </c>
      <c r="X2692" s="6"/>
      <c r="Y2692" s="6">
        <v>2016</v>
      </c>
      <c r="Z2692" s="42"/>
    </row>
    <row r="2693" spans="1:26" ht="51" x14ac:dyDescent="0.2">
      <c r="A2693" s="6" t="s">
        <v>11226</v>
      </c>
      <c r="B2693" s="5" t="s">
        <v>32</v>
      </c>
      <c r="C2693" s="5" t="s">
        <v>11219</v>
      </c>
      <c r="D2693" s="5" t="s">
        <v>11220</v>
      </c>
      <c r="E2693" s="5" t="s">
        <v>11227</v>
      </c>
      <c r="F2693" s="5" t="s">
        <v>11220</v>
      </c>
      <c r="G2693" s="5" t="s">
        <v>11228</v>
      </c>
      <c r="H2693" s="5" t="s">
        <v>11229</v>
      </c>
      <c r="I2693" s="6" t="s">
        <v>60</v>
      </c>
      <c r="J2693" s="6">
        <v>50</v>
      </c>
      <c r="K2693" s="6">
        <v>430000000</v>
      </c>
      <c r="L2693" s="5" t="s">
        <v>40</v>
      </c>
      <c r="M2693" s="6" t="s">
        <v>41</v>
      </c>
      <c r="N2693" s="6" t="s">
        <v>11223</v>
      </c>
      <c r="O2693" s="6"/>
      <c r="P2693" s="6" t="s">
        <v>44</v>
      </c>
      <c r="Q2693" s="6" t="s">
        <v>11230</v>
      </c>
      <c r="R2693" s="6"/>
      <c r="S2693" s="6"/>
      <c r="T2693" s="41"/>
      <c r="U2693" s="41"/>
      <c r="V2693" s="41">
        <v>1250000</v>
      </c>
      <c r="W2693" s="41">
        <f t="shared" si="184"/>
        <v>1400000.0000000002</v>
      </c>
      <c r="X2693" s="6"/>
      <c r="Y2693" s="6">
        <v>2016</v>
      </c>
      <c r="Z2693" s="42"/>
    </row>
    <row r="2694" spans="1:26" ht="51" x14ac:dyDescent="0.2">
      <c r="A2694" s="6" t="s">
        <v>11231</v>
      </c>
      <c r="B2694" s="5" t="s">
        <v>32</v>
      </c>
      <c r="C2694" s="5" t="s">
        <v>11219</v>
      </c>
      <c r="D2694" s="5" t="s">
        <v>11220</v>
      </c>
      <c r="E2694" s="5" t="s">
        <v>11227</v>
      </c>
      <c r="F2694" s="5" t="s">
        <v>11220</v>
      </c>
      <c r="G2694" s="5" t="s">
        <v>11228</v>
      </c>
      <c r="H2694" s="5" t="s">
        <v>11232</v>
      </c>
      <c r="I2694" s="6" t="s">
        <v>60</v>
      </c>
      <c r="J2694" s="6">
        <v>50</v>
      </c>
      <c r="K2694" s="6">
        <v>430000000</v>
      </c>
      <c r="L2694" s="5" t="s">
        <v>40</v>
      </c>
      <c r="M2694" s="6" t="s">
        <v>41</v>
      </c>
      <c r="N2694" s="6" t="s">
        <v>11225</v>
      </c>
      <c r="O2694" s="6"/>
      <c r="P2694" s="6" t="s">
        <v>44</v>
      </c>
      <c r="Q2694" s="6" t="s">
        <v>11230</v>
      </c>
      <c r="R2694" s="6"/>
      <c r="S2694" s="6"/>
      <c r="T2694" s="41"/>
      <c r="U2694" s="41"/>
      <c r="V2694" s="41">
        <v>700000</v>
      </c>
      <c r="W2694" s="41">
        <f t="shared" si="184"/>
        <v>784000.00000000012</v>
      </c>
      <c r="X2694" s="6"/>
      <c r="Y2694" s="6">
        <v>2016</v>
      </c>
      <c r="Z2694" s="42"/>
    </row>
    <row r="2695" spans="1:26" ht="51" x14ac:dyDescent="0.2">
      <c r="A2695" s="6" t="s">
        <v>11233</v>
      </c>
      <c r="B2695" s="5" t="s">
        <v>32</v>
      </c>
      <c r="C2695" s="5" t="s">
        <v>11234</v>
      </c>
      <c r="D2695" s="5" t="s">
        <v>11235</v>
      </c>
      <c r="E2695" s="5" t="s">
        <v>11236</v>
      </c>
      <c r="F2695" s="5" t="s">
        <v>11235</v>
      </c>
      <c r="G2695" s="5" t="s">
        <v>11237</v>
      </c>
      <c r="H2695" s="5" t="s">
        <v>11238</v>
      </c>
      <c r="I2695" s="6" t="s">
        <v>60</v>
      </c>
      <c r="J2695" s="6">
        <v>80</v>
      </c>
      <c r="K2695" s="6">
        <v>430000000</v>
      </c>
      <c r="L2695" s="5" t="s">
        <v>40</v>
      </c>
      <c r="M2695" s="6" t="s">
        <v>41</v>
      </c>
      <c r="N2695" s="6" t="s">
        <v>11239</v>
      </c>
      <c r="O2695" s="6"/>
      <c r="P2695" s="6" t="s">
        <v>44</v>
      </c>
      <c r="Q2695" s="6" t="s">
        <v>11209</v>
      </c>
      <c r="R2695" s="6"/>
      <c r="S2695" s="6"/>
      <c r="T2695" s="41"/>
      <c r="U2695" s="41"/>
      <c r="V2695" s="41">
        <v>2971016</v>
      </c>
      <c r="W2695" s="41">
        <f t="shared" si="184"/>
        <v>3327537.9200000004</v>
      </c>
      <c r="X2695" s="6"/>
      <c r="Y2695" s="6">
        <v>2016</v>
      </c>
      <c r="Z2695" s="42"/>
    </row>
    <row r="2696" spans="1:26" ht="51" x14ac:dyDescent="0.2">
      <c r="A2696" s="6" t="s">
        <v>11240</v>
      </c>
      <c r="B2696" s="5" t="s">
        <v>32</v>
      </c>
      <c r="C2696" s="5" t="s">
        <v>11241</v>
      </c>
      <c r="D2696" s="5" t="s">
        <v>11242</v>
      </c>
      <c r="E2696" s="5" t="s">
        <v>11243</v>
      </c>
      <c r="F2696" s="5" t="s">
        <v>11242</v>
      </c>
      <c r="G2696" s="5" t="s">
        <v>11244</v>
      </c>
      <c r="H2696" s="5" t="s">
        <v>11245</v>
      </c>
      <c r="I2696" s="6" t="s">
        <v>60</v>
      </c>
      <c r="J2696" s="6">
        <v>80</v>
      </c>
      <c r="K2696" s="6">
        <v>430000000</v>
      </c>
      <c r="L2696" s="5" t="s">
        <v>40</v>
      </c>
      <c r="M2696" s="6" t="s">
        <v>41</v>
      </c>
      <c r="N2696" s="6" t="s">
        <v>11208</v>
      </c>
      <c r="O2696" s="6"/>
      <c r="P2696" s="6" t="s">
        <v>44</v>
      </c>
      <c r="Q2696" s="6" t="s">
        <v>11209</v>
      </c>
      <c r="R2696" s="6"/>
      <c r="S2696" s="6"/>
      <c r="T2696" s="41"/>
      <c r="U2696" s="41"/>
      <c r="V2696" s="41">
        <v>417300</v>
      </c>
      <c r="W2696" s="41">
        <f t="shared" si="184"/>
        <v>467376.00000000006</v>
      </c>
      <c r="X2696" s="6"/>
      <c r="Y2696" s="6">
        <v>2016</v>
      </c>
      <c r="Z2696" s="42"/>
    </row>
    <row r="2697" spans="1:26" ht="51" x14ac:dyDescent="0.2">
      <c r="A2697" s="6" t="s">
        <v>11246</v>
      </c>
      <c r="B2697" s="5" t="s">
        <v>32</v>
      </c>
      <c r="C2697" s="5" t="s">
        <v>11247</v>
      </c>
      <c r="D2697" s="5" t="s">
        <v>11248</v>
      </c>
      <c r="E2697" s="5" t="s">
        <v>11249</v>
      </c>
      <c r="F2697" s="5" t="s">
        <v>11248</v>
      </c>
      <c r="G2697" s="5" t="s">
        <v>11250</v>
      </c>
      <c r="H2697" s="5" t="s">
        <v>11251</v>
      </c>
      <c r="I2697" s="6" t="s">
        <v>47</v>
      </c>
      <c r="J2697" s="6">
        <v>65</v>
      </c>
      <c r="K2697" s="6">
        <v>430000000</v>
      </c>
      <c r="L2697" s="5" t="s">
        <v>40</v>
      </c>
      <c r="M2697" s="6" t="s">
        <v>41</v>
      </c>
      <c r="N2697" s="6" t="s">
        <v>11239</v>
      </c>
      <c r="O2697" s="6"/>
      <c r="P2697" s="6" t="s">
        <v>44</v>
      </c>
      <c r="Q2697" s="6" t="s">
        <v>11209</v>
      </c>
      <c r="R2697" s="6"/>
      <c r="S2697" s="6"/>
      <c r="T2697" s="41"/>
      <c r="U2697" s="41"/>
      <c r="V2697" s="41"/>
      <c r="W2697" s="41"/>
      <c r="X2697" s="6"/>
      <c r="Y2697" s="6">
        <v>2016</v>
      </c>
      <c r="Z2697" s="6"/>
    </row>
    <row r="2698" spans="1:26" ht="51" x14ac:dyDescent="0.2">
      <c r="A2698" s="6" t="s">
        <v>11252</v>
      </c>
      <c r="B2698" s="5" t="s">
        <v>32</v>
      </c>
      <c r="C2698" s="5" t="s">
        <v>11247</v>
      </c>
      <c r="D2698" s="5" t="s">
        <v>11248</v>
      </c>
      <c r="E2698" s="5" t="s">
        <v>11249</v>
      </c>
      <c r="F2698" s="5" t="s">
        <v>11248</v>
      </c>
      <c r="G2698" s="5" t="s">
        <v>11250</v>
      </c>
      <c r="H2698" s="5" t="s">
        <v>11253</v>
      </c>
      <c r="I2698" s="6" t="s">
        <v>47</v>
      </c>
      <c r="J2698" s="6">
        <v>65</v>
      </c>
      <c r="K2698" s="6">
        <v>430000000</v>
      </c>
      <c r="L2698" s="5" t="s">
        <v>40</v>
      </c>
      <c r="M2698" s="6" t="s">
        <v>41</v>
      </c>
      <c r="N2698" s="6" t="s">
        <v>11239</v>
      </c>
      <c r="O2698" s="6"/>
      <c r="P2698" s="6" t="s">
        <v>44</v>
      </c>
      <c r="Q2698" s="6" t="s">
        <v>11209</v>
      </c>
      <c r="R2698" s="6"/>
      <c r="S2698" s="6"/>
      <c r="T2698" s="41"/>
      <c r="U2698" s="41"/>
      <c r="V2698" s="41">
        <v>20250000</v>
      </c>
      <c r="W2698" s="41">
        <f>V2698*1.12</f>
        <v>22680000.000000004</v>
      </c>
      <c r="X2698" s="6"/>
      <c r="Y2698" s="6">
        <v>2016</v>
      </c>
      <c r="Z2698" s="6" t="s">
        <v>11254</v>
      </c>
    </row>
    <row r="2699" spans="1:26" ht="51" x14ac:dyDescent="0.2">
      <c r="A2699" s="6" t="s">
        <v>11255</v>
      </c>
      <c r="B2699" s="5" t="s">
        <v>32</v>
      </c>
      <c r="C2699" s="5" t="s">
        <v>11247</v>
      </c>
      <c r="D2699" s="5" t="s">
        <v>11248</v>
      </c>
      <c r="E2699" s="5" t="s">
        <v>11256</v>
      </c>
      <c r="F2699" s="5" t="s">
        <v>11248</v>
      </c>
      <c r="G2699" s="5" t="s">
        <v>11257</v>
      </c>
      <c r="H2699" s="5" t="s">
        <v>11258</v>
      </c>
      <c r="I2699" s="6" t="s">
        <v>47</v>
      </c>
      <c r="J2699" s="6">
        <v>60</v>
      </c>
      <c r="K2699" s="6">
        <v>430000000</v>
      </c>
      <c r="L2699" s="5" t="s">
        <v>40</v>
      </c>
      <c r="M2699" s="6" t="s">
        <v>41</v>
      </c>
      <c r="N2699" s="6" t="s">
        <v>11259</v>
      </c>
      <c r="O2699" s="6"/>
      <c r="P2699" s="6" t="s">
        <v>44</v>
      </c>
      <c r="Q2699" s="6" t="s">
        <v>11209</v>
      </c>
      <c r="R2699" s="6"/>
      <c r="S2699" s="6"/>
      <c r="T2699" s="41"/>
      <c r="U2699" s="41"/>
      <c r="V2699" s="41"/>
      <c r="W2699" s="41"/>
      <c r="X2699" s="6"/>
      <c r="Y2699" s="6">
        <v>2016</v>
      </c>
      <c r="Z2699" s="6"/>
    </row>
    <row r="2700" spans="1:26" ht="51" x14ac:dyDescent="0.2">
      <c r="A2700" s="6" t="s">
        <v>11260</v>
      </c>
      <c r="B2700" s="5" t="s">
        <v>32</v>
      </c>
      <c r="C2700" s="5" t="s">
        <v>11247</v>
      </c>
      <c r="D2700" s="5" t="s">
        <v>11248</v>
      </c>
      <c r="E2700" s="5" t="s">
        <v>11256</v>
      </c>
      <c r="F2700" s="5" t="s">
        <v>11248</v>
      </c>
      <c r="G2700" s="5" t="s">
        <v>11257</v>
      </c>
      <c r="H2700" s="5" t="s">
        <v>11258</v>
      </c>
      <c r="I2700" s="6" t="s">
        <v>47</v>
      </c>
      <c r="J2700" s="6">
        <v>60</v>
      </c>
      <c r="K2700" s="6">
        <v>430000000</v>
      </c>
      <c r="L2700" s="5" t="s">
        <v>40</v>
      </c>
      <c r="M2700" s="6" t="s">
        <v>566</v>
      </c>
      <c r="N2700" s="6" t="s">
        <v>11259</v>
      </c>
      <c r="O2700" s="6"/>
      <c r="P2700" s="6" t="s">
        <v>9081</v>
      </c>
      <c r="Q2700" s="6" t="s">
        <v>11209</v>
      </c>
      <c r="R2700" s="6"/>
      <c r="S2700" s="6"/>
      <c r="T2700" s="41"/>
      <c r="U2700" s="41"/>
      <c r="V2700" s="41">
        <v>18815184</v>
      </c>
      <c r="W2700" s="41">
        <f>V2700*1.12</f>
        <v>21073006.080000002</v>
      </c>
      <c r="X2700" s="6"/>
      <c r="Y2700" s="6">
        <v>2016</v>
      </c>
      <c r="Z2700" s="19" t="s">
        <v>11261</v>
      </c>
    </row>
    <row r="2701" spans="1:26" ht="51" x14ac:dyDescent="0.2">
      <c r="A2701" s="6" t="s">
        <v>11262</v>
      </c>
      <c r="B2701" s="5" t="s">
        <v>32</v>
      </c>
      <c r="C2701" s="5" t="s">
        <v>11247</v>
      </c>
      <c r="D2701" s="5" t="s">
        <v>11248</v>
      </c>
      <c r="E2701" s="5" t="s">
        <v>11256</v>
      </c>
      <c r="F2701" s="5" t="s">
        <v>11248</v>
      </c>
      <c r="G2701" s="5" t="s">
        <v>11263</v>
      </c>
      <c r="H2701" s="5" t="s">
        <v>11264</v>
      </c>
      <c r="I2701" s="6" t="s">
        <v>47</v>
      </c>
      <c r="J2701" s="6">
        <v>80</v>
      </c>
      <c r="K2701" s="6">
        <v>430000000</v>
      </c>
      <c r="L2701" s="5" t="s">
        <v>11265</v>
      </c>
      <c r="M2701" s="6" t="s">
        <v>94</v>
      </c>
      <c r="N2701" s="6" t="s">
        <v>11259</v>
      </c>
      <c r="O2701" s="6"/>
      <c r="P2701" s="6" t="s">
        <v>9081</v>
      </c>
      <c r="Q2701" s="6" t="s">
        <v>11209</v>
      </c>
      <c r="R2701" s="6"/>
      <c r="S2701" s="6"/>
      <c r="T2701" s="41"/>
      <c r="U2701" s="41"/>
      <c r="V2701" s="41">
        <v>23518980</v>
      </c>
      <c r="W2701" s="41">
        <f>V2701*1.12</f>
        <v>26341257.600000001</v>
      </c>
      <c r="X2701" s="6"/>
      <c r="Y2701" s="6">
        <v>2016</v>
      </c>
      <c r="Z2701" s="42"/>
    </row>
    <row r="2702" spans="1:26" ht="51" x14ac:dyDescent="0.2">
      <c r="A2702" s="6" t="s">
        <v>11266</v>
      </c>
      <c r="B2702" s="5" t="s">
        <v>32</v>
      </c>
      <c r="C2702" s="5" t="s">
        <v>11267</v>
      </c>
      <c r="D2702" s="5" t="s">
        <v>11268</v>
      </c>
      <c r="E2702" s="5" t="s">
        <v>11269</v>
      </c>
      <c r="F2702" s="5" t="s">
        <v>11268</v>
      </c>
      <c r="G2702" s="5" t="s">
        <v>11269</v>
      </c>
      <c r="H2702" s="5" t="s">
        <v>11270</v>
      </c>
      <c r="I2702" s="6" t="s">
        <v>47</v>
      </c>
      <c r="J2702" s="6">
        <v>80</v>
      </c>
      <c r="K2702" s="6">
        <v>430000000</v>
      </c>
      <c r="L2702" s="5" t="s">
        <v>40</v>
      </c>
      <c r="M2702" s="6" t="s">
        <v>41</v>
      </c>
      <c r="N2702" s="6" t="s">
        <v>11259</v>
      </c>
      <c r="O2702" s="6"/>
      <c r="P2702" s="6" t="s">
        <v>44</v>
      </c>
      <c r="Q2702" s="6" t="s">
        <v>11209</v>
      </c>
      <c r="R2702" s="6"/>
      <c r="S2702" s="6"/>
      <c r="T2702" s="41"/>
      <c r="U2702" s="41"/>
      <c r="V2702" s="41">
        <v>12305000</v>
      </c>
      <c r="W2702" s="41">
        <f>V2702*1.12</f>
        <v>13781600.000000002</v>
      </c>
      <c r="X2702" s="6"/>
      <c r="Y2702" s="6">
        <v>2016</v>
      </c>
      <c r="Z2702" s="42"/>
    </row>
    <row r="2703" spans="1:26" ht="51" x14ac:dyDescent="0.2">
      <c r="A2703" s="6" t="s">
        <v>11271</v>
      </c>
      <c r="B2703" s="5" t="s">
        <v>32</v>
      </c>
      <c r="C2703" s="5" t="s">
        <v>11272</v>
      </c>
      <c r="D2703" s="5" t="s">
        <v>11273</v>
      </c>
      <c r="E2703" s="5" t="s">
        <v>11274</v>
      </c>
      <c r="F2703" s="5" t="s">
        <v>11273</v>
      </c>
      <c r="G2703" s="5" t="s">
        <v>11274</v>
      </c>
      <c r="H2703" s="5" t="s">
        <v>11275</v>
      </c>
      <c r="I2703" s="6" t="s">
        <v>47</v>
      </c>
      <c r="J2703" s="6">
        <v>80</v>
      </c>
      <c r="K2703" s="6">
        <v>430000000</v>
      </c>
      <c r="L2703" s="5" t="s">
        <v>40</v>
      </c>
      <c r="M2703" s="6" t="s">
        <v>41</v>
      </c>
      <c r="N2703" s="6" t="s">
        <v>11259</v>
      </c>
      <c r="O2703" s="6"/>
      <c r="P2703" s="6" t="s">
        <v>9081</v>
      </c>
      <c r="Q2703" s="6" t="s">
        <v>11209</v>
      </c>
      <c r="R2703" s="6"/>
      <c r="S2703" s="6"/>
      <c r="T2703" s="41"/>
      <c r="U2703" s="41"/>
      <c r="V2703" s="41"/>
      <c r="W2703" s="41"/>
      <c r="X2703" s="6"/>
      <c r="Y2703" s="6">
        <v>2016</v>
      </c>
      <c r="Z2703" s="6" t="s">
        <v>11276</v>
      </c>
    </row>
    <row r="2704" spans="1:26" ht="51" x14ac:dyDescent="0.2">
      <c r="A2704" s="6" t="s">
        <v>11277</v>
      </c>
      <c r="B2704" s="5" t="s">
        <v>32</v>
      </c>
      <c r="C2704" s="5" t="s">
        <v>11272</v>
      </c>
      <c r="D2704" s="5" t="s">
        <v>11273</v>
      </c>
      <c r="E2704" s="5"/>
      <c r="F2704" s="5" t="s">
        <v>11273</v>
      </c>
      <c r="G2704" s="5"/>
      <c r="H2704" s="5" t="s">
        <v>11278</v>
      </c>
      <c r="I2704" s="6" t="s">
        <v>47</v>
      </c>
      <c r="J2704" s="6">
        <v>80</v>
      </c>
      <c r="K2704" s="6">
        <v>430000000</v>
      </c>
      <c r="L2704" s="5" t="s">
        <v>40</v>
      </c>
      <c r="M2704" s="6" t="s">
        <v>94</v>
      </c>
      <c r="N2704" s="6" t="s">
        <v>11259</v>
      </c>
      <c r="O2704" s="6"/>
      <c r="P2704" s="6" t="s">
        <v>9081</v>
      </c>
      <c r="Q2704" s="6" t="s">
        <v>11209</v>
      </c>
      <c r="R2704" s="6"/>
      <c r="S2704" s="6"/>
      <c r="T2704" s="41"/>
      <c r="U2704" s="41"/>
      <c r="V2704" s="41">
        <v>6828500</v>
      </c>
      <c r="W2704" s="41">
        <f>V2704*1.12</f>
        <v>7647920.0000000009</v>
      </c>
      <c r="X2704" s="6"/>
      <c r="Y2704" s="6">
        <v>2016</v>
      </c>
      <c r="Z2704" s="42"/>
    </row>
    <row r="2705" spans="1:26" ht="51" x14ac:dyDescent="0.2">
      <c r="A2705" s="6" t="s">
        <v>11279</v>
      </c>
      <c r="B2705" s="5" t="s">
        <v>32</v>
      </c>
      <c r="C2705" s="5" t="s">
        <v>11280</v>
      </c>
      <c r="D2705" s="5" t="s">
        <v>11281</v>
      </c>
      <c r="E2705" s="5" t="s">
        <v>11282</v>
      </c>
      <c r="F2705" s="5" t="s">
        <v>11281</v>
      </c>
      <c r="G2705" s="5" t="s">
        <v>11282</v>
      </c>
      <c r="H2705" s="5" t="s">
        <v>11283</v>
      </c>
      <c r="I2705" s="6" t="s">
        <v>60</v>
      </c>
      <c r="J2705" s="6">
        <v>100</v>
      </c>
      <c r="K2705" s="6">
        <v>430000000</v>
      </c>
      <c r="L2705" s="5" t="s">
        <v>40</v>
      </c>
      <c r="M2705" s="6" t="s">
        <v>41</v>
      </c>
      <c r="N2705" s="6" t="s">
        <v>11208</v>
      </c>
      <c r="O2705" s="6"/>
      <c r="P2705" s="6" t="s">
        <v>44</v>
      </c>
      <c r="Q2705" s="6" t="s">
        <v>11284</v>
      </c>
      <c r="R2705" s="6"/>
      <c r="S2705" s="6"/>
      <c r="T2705" s="41"/>
      <c r="U2705" s="41"/>
      <c r="V2705" s="41">
        <v>3220000</v>
      </c>
      <c r="W2705" s="41">
        <f>V2705*1.12</f>
        <v>3606400.0000000005</v>
      </c>
      <c r="X2705" s="6"/>
      <c r="Y2705" s="6">
        <v>2016</v>
      </c>
      <c r="Z2705" s="42"/>
    </row>
    <row r="2706" spans="1:26" ht="51" x14ac:dyDescent="0.2">
      <c r="A2706" s="6" t="s">
        <v>11285</v>
      </c>
      <c r="B2706" s="5" t="s">
        <v>32</v>
      </c>
      <c r="C2706" s="5" t="s">
        <v>11286</v>
      </c>
      <c r="D2706" s="5" t="s">
        <v>11287</v>
      </c>
      <c r="E2706" s="5" t="s">
        <v>11288</v>
      </c>
      <c r="F2706" s="5" t="s">
        <v>11287</v>
      </c>
      <c r="G2706" s="5" t="s">
        <v>11289</v>
      </c>
      <c r="H2706" s="5" t="s">
        <v>11290</v>
      </c>
      <c r="I2706" s="6" t="s">
        <v>60</v>
      </c>
      <c r="J2706" s="6">
        <v>80</v>
      </c>
      <c r="K2706" s="6">
        <v>430000000</v>
      </c>
      <c r="L2706" s="5" t="s">
        <v>40</v>
      </c>
      <c r="M2706" s="6" t="s">
        <v>94</v>
      </c>
      <c r="N2706" s="6" t="s">
        <v>11208</v>
      </c>
      <c r="O2706" s="6"/>
      <c r="P2706" s="6" t="s">
        <v>9081</v>
      </c>
      <c r="Q2706" s="6" t="s">
        <v>11209</v>
      </c>
      <c r="R2706" s="6"/>
      <c r="S2706" s="6"/>
      <c r="T2706" s="41"/>
      <c r="U2706" s="41"/>
      <c r="V2706" s="41">
        <v>680000</v>
      </c>
      <c r="W2706" s="41">
        <f>V2706*1.12</f>
        <v>761600.00000000012</v>
      </c>
      <c r="X2706" s="6"/>
      <c r="Y2706" s="6">
        <v>2016</v>
      </c>
      <c r="Z2706" s="42"/>
    </row>
    <row r="2707" spans="1:26" ht="51" x14ac:dyDescent="0.2">
      <c r="A2707" s="6" t="s">
        <v>11291</v>
      </c>
      <c r="B2707" s="5" t="s">
        <v>32</v>
      </c>
      <c r="C2707" s="5" t="s">
        <v>11286</v>
      </c>
      <c r="D2707" s="5" t="s">
        <v>11287</v>
      </c>
      <c r="E2707" s="5" t="s">
        <v>11292</v>
      </c>
      <c r="F2707" s="5" t="s">
        <v>11287</v>
      </c>
      <c r="G2707" s="5" t="s">
        <v>11293</v>
      </c>
      <c r="H2707" s="5" t="s">
        <v>11294</v>
      </c>
      <c r="I2707" s="6" t="s">
        <v>47</v>
      </c>
      <c r="J2707" s="6">
        <v>90</v>
      </c>
      <c r="K2707" s="6">
        <v>430000000</v>
      </c>
      <c r="L2707" s="5" t="s">
        <v>40</v>
      </c>
      <c r="M2707" s="6" t="s">
        <v>41</v>
      </c>
      <c r="N2707" s="6" t="s">
        <v>11259</v>
      </c>
      <c r="O2707" s="6"/>
      <c r="P2707" s="6" t="s">
        <v>9081</v>
      </c>
      <c r="Q2707" s="6" t="s">
        <v>11209</v>
      </c>
      <c r="R2707" s="6"/>
      <c r="S2707" s="6"/>
      <c r="T2707" s="41"/>
      <c r="U2707" s="41"/>
      <c r="V2707" s="41">
        <v>12350000</v>
      </c>
      <c r="W2707" s="41">
        <f>V2707*1.12</f>
        <v>13832000.000000002</v>
      </c>
      <c r="X2707" s="6"/>
      <c r="Y2707" s="6">
        <v>2016</v>
      </c>
      <c r="Z2707" s="42"/>
    </row>
    <row r="2708" spans="1:26" ht="63.75" x14ac:dyDescent="0.2">
      <c r="A2708" s="6" t="s">
        <v>11295</v>
      </c>
      <c r="B2708" s="5" t="s">
        <v>32</v>
      </c>
      <c r="C2708" s="5" t="s">
        <v>11296</v>
      </c>
      <c r="D2708" s="5" t="s">
        <v>11297</v>
      </c>
      <c r="E2708" s="5" t="s">
        <v>11298</v>
      </c>
      <c r="F2708" s="5" t="s">
        <v>11297</v>
      </c>
      <c r="G2708" s="5" t="s">
        <v>11299</v>
      </c>
      <c r="H2708" s="5" t="s">
        <v>11300</v>
      </c>
      <c r="I2708" s="6" t="s">
        <v>47</v>
      </c>
      <c r="J2708" s="6">
        <v>80</v>
      </c>
      <c r="K2708" s="6">
        <v>430000000</v>
      </c>
      <c r="L2708" s="5" t="s">
        <v>40</v>
      </c>
      <c r="M2708" s="6" t="s">
        <v>9766</v>
      </c>
      <c r="N2708" s="6" t="s">
        <v>11259</v>
      </c>
      <c r="O2708" s="6"/>
      <c r="P2708" s="6" t="s">
        <v>9081</v>
      </c>
      <c r="Q2708" s="6" t="s">
        <v>11209</v>
      </c>
      <c r="R2708" s="6"/>
      <c r="S2708" s="6"/>
      <c r="T2708" s="41"/>
      <c r="U2708" s="41"/>
      <c r="V2708" s="41"/>
      <c r="W2708" s="41"/>
      <c r="X2708" s="6"/>
      <c r="Y2708" s="6">
        <v>2016</v>
      </c>
      <c r="Z2708" s="6"/>
    </row>
    <row r="2709" spans="1:26" ht="63.75" x14ac:dyDescent="0.2">
      <c r="A2709" s="6" t="s">
        <v>11301</v>
      </c>
      <c r="B2709" s="5" t="s">
        <v>32</v>
      </c>
      <c r="C2709" s="5" t="s">
        <v>11296</v>
      </c>
      <c r="D2709" s="5" t="s">
        <v>11297</v>
      </c>
      <c r="E2709" s="5" t="s">
        <v>11298</v>
      </c>
      <c r="F2709" s="5" t="s">
        <v>11297</v>
      </c>
      <c r="G2709" s="5" t="s">
        <v>11299</v>
      </c>
      <c r="H2709" s="5" t="s">
        <v>11300</v>
      </c>
      <c r="I2709" s="6" t="s">
        <v>47</v>
      </c>
      <c r="J2709" s="6">
        <v>80</v>
      </c>
      <c r="K2709" s="6">
        <v>430000000</v>
      </c>
      <c r="L2709" s="5" t="s">
        <v>40</v>
      </c>
      <c r="M2709" s="6" t="s">
        <v>11157</v>
      </c>
      <c r="N2709" s="6" t="s">
        <v>11259</v>
      </c>
      <c r="O2709" s="6"/>
      <c r="P2709" s="6" t="s">
        <v>9081</v>
      </c>
      <c r="Q2709" s="6" t="s">
        <v>11209</v>
      </c>
      <c r="R2709" s="6"/>
      <c r="S2709" s="6"/>
      <c r="T2709" s="41"/>
      <c r="U2709" s="41"/>
      <c r="V2709" s="41">
        <f>40000000-19802000</f>
        <v>20198000</v>
      </c>
      <c r="W2709" s="41">
        <f>V2709*1.12</f>
        <v>22621760.000000004</v>
      </c>
      <c r="X2709" s="6"/>
      <c r="Y2709" s="6">
        <v>2016</v>
      </c>
      <c r="Z2709" s="6" t="s">
        <v>11302</v>
      </c>
    </row>
    <row r="2710" spans="1:26" ht="51" x14ac:dyDescent="0.2">
      <c r="A2710" s="6" t="s">
        <v>11303</v>
      </c>
      <c r="B2710" s="5" t="s">
        <v>32</v>
      </c>
      <c r="C2710" s="5" t="s">
        <v>11304</v>
      </c>
      <c r="D2710" s="5" t="s">
        <v>11305</v>
      </c>
      <c r="E2710" s="5" t="s">
        <v>11306</v>
      </c>
      <c r="F2710" s="5" t="s">
        <v>11305</v>
      </c>
      <c r="G2710" s="5" t="s">
        <v>11306</v>
      </c>
      <c r="H2710" s="5" t="s">
        <v>11307</v>
      </c>
      <c r="I2710" s="6" t="s">
        <v>60</v>
      </c>
      <c r="J2710" s="6">
        <v>90</v>
      </c>
      <c r="K2710" s="6">
        <v>430000000</v>
      </c>
      <c r="L2710" s="5" t="s">
        <v>40</v>
      </c>
      <c r="M2710" s="6" t="s">
        <v>41</v>
      </c>
      <c r="N2710" s="6" t="s">
        <v>11259</v>
      </c>
      <c r="O2710" s="6"/>
      <c r="P2710" s="6" t="s">
        <v>9081</v>
      </c>
      <c r="Q2710" s="6" t="s">
        <v>11209</v>
      </c>
      <c r="R2710" s="6"/>
      <c r="S2710" s="6"/>
      <c r="T2710" s="41"/>
      <c r="U2710" s="41"/>
      <c r="V2710" s="41">
        <v>2400000</v>
      </c>
      <c r="W2710" s="41">
        <f>V2710*1.12</f>
        <v>2688000.0000000005</v>
      </c>
      <c r="X2710" s="6"/>
      <c r="Y2710" s="6">
        <v>2016</v>
      </c>
      <c r="Z2710" s="42"/>
    </row>
    <row r="2711" spans="1:26" ht="51" x14ac:dyDescent="0.2">
      <c r="A2711" s="6" t="s">
        <v>11308</v>
      </c>
      <c r="B2711" s="5" t="s">
        <v>32</v>
      </c>
      <c r="C2711" s="5" t="s">
        <v>11309</v>
      </c>
      <c r="D2711" s="5" t="s">
        <v>11310</v>
      </c>
      <c r="E2711" s="5" t="s">
        <v>11311</v>
      </c>
      <c r="F2711" s="5" t="s">
        <v>11310</v>
      </c>
      <c r="G2711" s="5" t="s">
        <v>11311</v>
      </c>
      <c r="H2711" s="5" t="s">
        <v>11312</v>
      </c>
      <c r="I2711" s="6" t="s">
        <v>60</v>
      </c>
      <c r="J2711" s="6">
        <v>90</v>
      </c>
      <c r="K2711" s="6">
        <v>430000000</v>
      </c>
      <c r="L2711" s="5" t="s">
        <v>40</v>
      </c>
      <c r="M2711" s="6" t="s">
        <v>41</v>
      </c>
      <c r="N2711" s="6" t="s">
        <v>11259</v>
      </c>
      <c r="O2711" s="6"/>
      <c r="P2711" s="6" t="s">
        <v>9081</v>
      </c>
      <c r="Q2711" s="6" t="s">
        <v>11209</v>
      </c>
      <c r="R2711" s="6"/>
      <c r="S2711" s="6"/>
      <c r="T2711" s="41"/>
      <c r="U2711" s="41"/>
      <c r="V2711" s="41"/>
      <c r="W2711" s="41"/>
      <c r="X2711" s="6"/>
      <c r="Y2711" s="6">
        <v>2016</v>
      </c>
      <c r="Z2711" s="6"/>
    </row>
    <row r="2712" spans="1:26" ht="51" x14ac:dyDescent="0.2">
      <c r="A2712" s="6" t="s">
        <v>11313</v>
      </c>
      <c r="B2712" s="5" t="s">
        <v>32</v>
      </c>
      <c r="C2712" s="5" t="s">
        <v>11309</v>
      </c>
      <c r="D2712" s="5" t="s">
        <v>11310</v>
      </c>
      <c r="E2712" s="5" t="s">
        <v>11311</v>
      </c>
      <c r="F2712" s="5" t="s">
        <v>11310</v>
      </c>
      <c r="G2712" s="5" t="s">
        <v>11311</v>
      </c>
      <c r="H2712" s="5" t="s">
        <v>11312</v>
      </c>
      <c r="I2712" s="6" t="s">
        <v>60</v>
      </c>
      <c r="J2712" s="6">
        <v>90</v>
      </c>
      <c r="K2712" s="6">
        <v>430000000</v>
      </c>
      <c r="L2712" s="5" t="s">
        <v>40</v>
      </c>
      <c r="M2712" s="6" t="s">
        <v>685</v>
      </c>
      <c r="N2712" s="6" t="s">
        <v>11259</v>
      </c>
      <c r="O2712" s="6"/>
      <c r="P2712" s="6" t="s">
        <v>9081</v>
      </c>
      <c r="Q2712" s="6" t="s">
        <v>11209</v>
      </c>
      <c r="R2712" s="6"/>
      <c r="S2712" s="6"/>
      <c r="T2712" s="41"/>
      <c r="U2712" s="41"/>
      <c r="V2712" s="41">
        <v>4107800</v>
      </c>
      <c r="W2712" s="41">
        <f>V2712*1.12</f>
        <v>4600736</v>
      </c>
      <c r="X2712" s="6"/>
      <c r="Y2712" s="6">
        <v>2016</v>
      </c>
      <c r="Z2712" s="6" t="s">
        <v>686</v>
      </c>
    </row>
    <row r="2713" spans="1:26" ht="76.5" x14ac:dyDescent="0.2">
      <c r="A2713" s="6" t="s">
        <v>11314</v>
      </c>
      <c r="B2713" s="5" t="s">
        <v>32</v>
      </c>
      <c r="C2713" s="5" t="s">
        <v>11213</v>
      </c>
      <c r="D2713" s="5" t="s">
        <v>11214</v>
      </c>
      <c r="E2713" s="5" t="s">
        <v>11315</v>
      </c>
      <c r="F2713" s="5" t="s">
        <v>11214</v>
      </c>
      <c r="G2713" s="5" t="s">
        <v>11315</v>
      </c>
      <c r="H2713" s="5" t="s">
        <v>11316</v>
      </c>
      <c r="I2713" s="6" t="s">
        <v>47</v>
      </c>
      <c r="J2713" s="6">
        <v>75</v>
      </c>
      <c r="K2713" s="6">
        <v>430000000</v>
      </c>
      <c r="L2713" s="5" t="s">
        <v>40</v>
      </c>
      <c r="M2713" s="6" t="s">
        <v>94</v>
      </c>
      <c r="N2713" s="6" t="s">
        <v>11259</v>
      </c>
      <c r="O2713" s="6"/>
      <c r="P2713" s="6" t="s">
        <v>9081</v>
      </c>
      <c r="Q2713" s="6" t="s">
        <v>11209</v>
      </c>
      <c r="R2713" s="6"/>
      <c r="S2713" s="6"/>
      <c r="T2713" s="41"/>
      <c r="U2713" s="41"/>
      <c r="V2713" s="41"/>
      <c r="W2713" s="41"/>
      <c r="X2713" s="6"/>
      <c r="Y2713" s="6">
        <v>2016</v>
      </c>
      <c r="Z2713" s="5" t="s">
        <v>11217</v>
      </c>
    </row>
    <row r="2714" spans="1:26" ht="51" x14ac:dyDescent="0.2">
      <c r="A2714" s="6" t="s">
        <v>11317</v>
      </c>
      <c r="B2714" s="5" t="s">
        <v>32</v>
      </c>
      <c r="C2714" s="5" t="s">
        <v>11286</v>
      </c>
      <c r="D2714" s="5" t="s">
        <v>11287</v>
      </c>
      <c r="E2714" s="5" t="s">
        <v>11318</v>
      </c>
      <c r="F2714" s="5" t="s">
        <v>11287</v>
      </c>
      <c r="G2714" s="5" t="s">
        <v>11319</v>
      </c>
      <c r="H2714" s="5" t="s">
        <v>11320</v>
      </c>
      <c r="I2714" s="6" t="s">
        <v>47</v>
      </c>
      <c r="J2714" s="6">
        <v>80</v>
      </c>
      <c r="K2714" s="6">
        <v>430000000</v>
      </c>
      <c r="L2714" s="5" t="s">
        <v>40</v>
      </c>
      <c r="M2714" s="6" t="s">
        <v>94</v>
      </c>
      <c r="N2714" s="6" t="s">
        <v>11208</v>
      </c>
      <c r="O2714" s="6"/>
      <c r="P2714" s="6" t="s">
        <v>9081</v>
      </c>
      <c r="Q2714" s="6" t="s">
        <v>11209</v>
      </c>
      <c r="R2714" s="6"/>
      <c r="S2714" s="6"/>
      <c r="T2714" s="41"/>
      <c r="U2714" s="41"/>
      <c r="V2714" s="41">
        <v>23922605</v>
      </c>
      <c r="W2714" s="41">
        <f>V2714*1.12</f>
        <v>26793317.600000001</v>
      </c>
      <c r="X2714" s="6"/>
      <c r="Y2714" s="6">
        <v>2016</v>
      </c>
      <c r="Z2714" s="42"/>
    </row>
    <row r="2715" spans="1:26" ht="63.75" x14ac:dyDescent="0.2">
      <c r="A2715" s="6" t="s">
        <v>11321</v>
      </c>
      <c r="B2715" s="5" t="s">
        <v>32</v>
      </c>
      <c r="C2715" s="5" t="s">
        <v>11322</v>
      </c>
      <c r="D2715" s="5" t="s">
        <v>11323</v>
      </c>
      <c r="E2715" s="5" t="s">
        <v>11324</v>
      </c>
      <c r="F2715" s="5" t="s">
        <v>11323</v>
      </c>
      <c r="G2715" s="5" t="s">
        <v>11325</v>
      </c>
      <c r="H2715" s="5" t="s">
        <v>11326</v>
      </c>
      <c r="I2715" s="6" t="s">
        <v>47</v>
      </c>
      <c r="J2715" s="6">
        <v>80</v>
      </c>
      <c r="K2715" s="6">
        <v>430000000</v>
      </c>
      <c r="L2715" s="5" t="s">
        <v>40</v>
      </c>
      <c r="M2715" s="6" t="s">
        <v>94</v>
      </c>
      <c r="N2715" s="6" t="s">
        <v>11225</v>
      </c>
      <c r="O2715" s="6"/>
      <c r="P2715" s="6" t="s">
        <v>9081</v>
      </c>
      <c r="Q2715" s="6" t="s">
        <v>11209</v>
      </c>
      <c r="R2715" s="6"/>
      <c r="S2715" s="6"/>
      <c r="T2715" s="41"/>
      <c r="U2715" s="41"/>
      <c r="V2715" s="41">
        <v>8850000</v>
      </c>
      <c r="W2715" s="41">
        <f>V2715*1.12</f>
        <v>9912000.0000000019</v>
      </c>
      <c r="X2715" s="6"/>
      <c r="Y2715" s="6">
        <v>2016</v>
      </c>
      <c r="Z2715" s="42"/>
    </row>
    <row r="2716" spans="1:26" ht="89.25" x14ac:dyDescent="0.2">
      <c r="A2716" s="6" t="s">
        <v>11327</v>
      </c>
      <c r="B2716" s="5" t="s">
        <v>32</v>
      </c>
      <c r="C2716" s="5" t="s">
        <v>11328</v>
      </c>
      <c r="D2716" s="5" t="s">
        <v>11329</v>
      </c>
      <c r="E2716" s="5" t="s">
        <v>11330</v>
      </c>
      <c r="F2716" s="5" t="s">
        <v>11331</v>
      </c>
      <c r="G2716" s="5" t="s">
        <v>11332</v>
      </c>
      <c r="H2716" s="5" t="s">
        <v>11333</v>
      </c>
      <c r="I2716" s="6" t="s">
        <v>11334</v>
      </c>
      <c r="J2716" s="6">
        <v>100</v>
      </c>
      <c r="K2716" s="6">
        <v>430000000</v>
      </c>
      <c r="L2716" s="5" t="s">
        <v>40</v>
      </c>
      <c r="M2716" s="6" t="s">
        <v>94</v>
      </c>
      <c r="N2716" s="6" t="s">
        <v>11225</v>
      </c>
      <c r="O2716" s="6"/>
      <c r="P2716" s="6" t="s">
        <v>11335</v>
      </c>
      <c r="Q2716" s="6" t="s">
        <v>11209</v>
      </c>
      <c r="R2716" s="6"/>
      <c r="S2716" s="6"/>
      <c r="T2716" s="41"/>
      <c r="U2716" s="41"/>
      <c r="V2716" s="41">
        <v>2000000</v>
      </c>
      <c r="W2716" s="41">
        <f>V2716*1.12</f>
        <v>2240000</v>
      </c>
      <c r="X2716" s="6"/>
      <c r="Y2716" s="6">
        <v>2016</v>
      </c>
      <c r="Z2716" s="42"/>
    </row>
    <row r="2717" spans="1:26" ht="51" x14ac:dyDescent="0.2">
      <c r="A2717" s="6" t="s">
        <v>11336</v>
      </c>
      <c r="B2717" s="5" t="s">
        <v>32</v>
      </c>
      <c r="C2717" s="5" t="s">
        <v>11337</v>
      </c>
      <c r="D2717" s="5" t="s">
        <v>11338</v>
      </c>
      <c r="E2717" s="5" t="s">
        <v>11339</v>
      </c>
      <c r="F2717" s="5" t="s">
        <v>11338</v>
      </c>
      <c r="G2717" s="5" t="s">
        <v>11339</v>
      </c>
      <c r="H2717" s="5" t="s">
        <v>11340</v>
      </c>
      <c r="I2717" s="6" t="s">
        <v>47</v>
      </c>
      <c r="J2717" s="6">
        <v>75</v>
      </c>
      <c r="K2717" s="6">
        <v>430000000</v>
      </c>
      <c r="L2717" s="5" t="s">
        <v>40</v>
      </c>
      <c r="M2717" s="6" t="s">
        <v>94</v>
      </c>
      <c r="N2717" s="6" t="s">
        <v>11341</v>
      </c>
      <c r="O2717" s="6"/>
      <c r="P2717" s="6" t="s">
        <v>9081</v>
      </c>
      <c r="Q2717" s="6" t="s">
        <v>11209</v>
      </c>
      <c r="R2717" s="6"/>
      <c r="S2717" s="6"/>
      <c r="T2717" s="41"/>
      <c r="U2717" s="41"/>
      <c r="V2717" s="41"/>
      <c r="W2717" s="41"/>
      <c r="X2717" s="6"/>
      <c r="Y2717" s="6">
        <v>2016</v>
      </c>
      <c r="Z2717" s="6" t="s">
        <v>1629</v>
      </c>
    </row>
    <row r="2718" spans="1:26" ht="51" x14ac:dyDescent="0.2">
      <c r="A2718" s="6" t="s">
        <v>11342</v>
      </c>
      <c r="B2718" s="5" t="s">
        <v>32</v>
      </c>
      <c r="C2718" s="5" t="s">
        <v>11343</v>
      </c>
      <c r="D2718" s="5" t="s">
        <v>11344</v>
      </c>
      <c r="E2718" s="5" t="s">
        <v>11345</v>
      </c>
      <c r="F2718" s="5" t="s">
        <v>11344</v>
      </c>
      <c r="G2718" s="5" t="s">
        <v>11346</v>
      </c>
      <c r="H2718" s="5" t="s">
        <v>11347</v>
      </c>
      <c r="I2718" s="6" t="s">
        <v>47</v>
      </c>
      <c r="J2718" s="6">
        <v>75</v>
      </c>
      <c r="K2718" s="6">
        <v>430000000</v>
      </c>
      <c r="L2718" s="5" t="s">
        <v>40</v>
      </c>
      <c r="M2718" s="6" t="s">
        <v>41</v>
      </c>
      <c r="N2718" s="6" t="s">
        <v>11225</v>
      </c>
      <c r="O2718" s="6"/>
      <c r="P2718" s="6" t="s">
        <v>11348</v>
      </c>
      <c r="Q2718" s="6" t="s">
        <v>11209</v>
      </c>
      <c r="R2718" s="6"/>
      <c r="S2718" s="6"/>
      <c r="T2718" s="41"/>
      <c r="U2718" s="41"/>
      <c r="V2718" s="41">
        <v>6710832</v>
      </c>
      <c r="W2718" s="41">
        <f>V2718*1.12</f>
        <v>7516131.8400000008</v>
      </c>
      <c r="X2718" s="6"/>
      <c r="Y2718" s="6">
        <v>2016</v>
      </c>
      <c r="Z2718" s="42"/>
    </row>
    <row r="2719" spans="1:26" ht="51" x14ac:dyDescent="0.2">
      <c r="A2719" s="6" t="s">
        <v>11349</v>
      </c>
      <c r="B2719" s="5" t="s">
        <v>32</v>
      </c>
      <c r="C2719" s="5" t="s">
        <v>11350</v>
      </c>
      <c r="D2719" s="5" t="s">
        <v>11351</v>
      </c>
      <c r="E2719" s="5" t="s">
        <v>11352</v>
      </c>
      <c r="F2719" s="5" t="s">
        <v>11351</v>
      </c>
      <c r="G2719" s="5" t="s">
        <v>11353</v>
      </c>
      <c r="H2719" s="5" t="s">
        <v>11354</v>
      </c>
      <c r="I2719" s="6" t="s">
        <v>47</v>
      </c>
      <c r="J2719" s="6">
        <v>75</v>
      </c>
      <c r="K2719" s="6">
        <v>430000000</v>
      </c>
      <c r="L2719" s="5" t="s">
        <v>40</v>
      </c>
      <c r="M2719" s="6" t="s">
        <v>94</v>
      </c>
      <c r="N2719" s="6" t="s">
        <v>11355</v>
      </c>
      <c r="O2719" s="6"/>
      <c r="P2719" s="6" t="s">
        <v>11356</v>
      </c>
      <c r="Q2719" s="6" t="s">
        <v>11357</v>
      </c>
      <c r="R2719" s="6"/>
      <c r="S2719" s="6"/>
      <c r="T2719" s="41"/>
      <c r="U2719" s="41"/>
      <c r="V2719" s="41">
        <v>25000000</v>
      </c>
      <c r="W2719" s="41">
        <f>V2719*1.12</f>
        <v>28000000.000000004</v>
      </c>
      <c r="X2719" s="6"/>
      <c r="Y2719" s="6">
        <v>2016</v>
      </c>
      <c r="Z2719" s="42"/>
    </row>
    <row r="2720" spans="1:26" ht="51" x14ac:dyDescent="0.2">
      <c r="A2720" s="6" t="s">
        <v>11358</v>
      </c>
      <c r="B2720" s="5" t="s">
        <v>32</v>
      </c>
      <c r="C2720" s="5" t="s">
        <v>11359</v>
      </c>
      <c r="D2720" s="5" t="s">
        <v>11360</v>
      </c>
      <c r="E2720" s="5" t="s">
        <v>11361</v>
      </c>
      <c r="F2720" s="5" t="s">
        <v>11360</v>
      </c>
      <c r="G2720" s="5" t="s">
        <v>11362</v>
      </c>
      <c r="H2720" s="5" t="s">
        <v>11363</v>
      </c>
      <c r="I2720" s="6" t="s">
        <v>47</v>
      </c>
      <c r="J2720" s="6">
        <v>80</v>
      </c>
      <c r="K2720" s="6">
        <v>430000000</v>
      </c>
      <c r="L2720" s="5" t="s">
        <v>40</v>
      </c>
      <c r="M2720" s="6" t="s">
        <v>41</v>
      </c>
      <c r="N2720" s="6" t="s">
        <v>11364</v>
      </c>
      <c r="O2720" s="6"/>
      <c r="P2720" s="6" t="s">
        <v>9081</v>
      </c>
      <c r="Q2720" s="6" t="s">
        <v>11209</v>
      </c>
      <c r="R2720" s="6"/>
      <c r="S2720" s="6"/>
      <c r="T2720" s="41"/>
      <c r="U2720" s="41"/>
      <c r="V2720" s="41">
        <v>16240000</v>
      </c>
      <c r="W2720" s="41">
        <f>V2720*1.12</f>
        <v>18188800</v>
      </c>
      <c r="X2720" s="6"/>
      <c r="Y2720" s="6">
        <v>2016</v>
      </c>
      <c r="Z2720" s="42"/>
    </row>
    <row r="2721" spans="1:26" ht="51" x14ac:dyDescent="0.2">
      <c r="A2721" s="6" t="s">
        <v>11365</v>
      </c>
      <c r="B2721" s="5" t="s">
        <v>32</v>
      </c>
      <c r="C2721" s="5" t="s">
        <v>11359</v>
      </c>
      <c r="D2721" s="5" t="s">
        <v>11360</v>
      </c>
      <c r="E2721" s="5" t="s">
        <v>11361</v>
      </c>
      <c r="F2721" s="5" t="s">
        <v>11360</v>
      </c>
      <c r="G2721" s="5" t="s">
        <v>11366</v>
      </c>
      <c r="H2721" s="5" t="s">
        <v>11367</v>
      </c>
      <c r="I2721" s="6" t="s">
        <v>47</v>
      </c>
      <c r="J2721" s="6">
        <v>80</v>
      </c>
      <c r="K2721" s="6">
        <v>430000000</v>
      </c>
      <c r="L2721" s="5" t="s">
        <v>40</v>
      </c>
      <c r="M2721" s="6" t="s">
        <v>41</v>
      </c>
      <c r="N2721" s="6" t="s">
        <v>11364</v>
      </c>
      <c r="O2721" s="6"/>
      <c r="P2721" s="6" t="s">
        <v>9081</v>
      </c>
      <c r="Q2721" s="6" t="s">
        <v>11209</v>
      </c>
      <c r="R2721" s="6"/>
      <c r="S2721" s="6"/>
      <c r="T2721" s="41"/>
      <c r="U2721" s="41"/>
      <c r="V2721" s="41">
        <v>16240000</v>
      </c>
      <c r="W2721" s="41">
        <f>V2721*1.12</f>
        <v>18188800</v>
      </c>
      <c r="X2721" s="6"/>
      <c r="Y2721" s="6">
        <v>2016</v>
      </c>
      <c r="Z2721" s="42"/>
    </row>
    <row r="2722" spans="1:26" ht="76.5" x14ac:dyDescent="0.2">
      <c r="A2722" s="6" t="s">
        <v>11368</v>
      </c>
      <c r="B2722" s="5" t="s">
        <v>32</v>
      </c>
      <c r="C2722" s="5" t="s">
        <v>11343</v>
      </c>
      <c r="D2722" s="5" t="s">
        <v>11344</v>
      </c>
      <c r="E2722" s="5" t="s">
        <v>11369</v>
      </c>
      <c r="F2722" s="5" t="s">
        <v>11344</v>
      </c>
      <c r="G2722" s="5" t="s">
        <v>11370</v>
      </c>
      <c r="H2722" s="5" t="s">
        <v>11371</v>
      </c>
      <c r="I2722" s="6" t="s">
        <v>47</v>
      </c>
      <c r="J2722" s="6">
        <v>50</v>
      </c>
      <c r="K2722" s="6">
        <v>430000000</v>
      </c>
      <c r="L2722" s="5" t="s">
        <v>40</v>
      </c>
      <c r="M2722" s="6" t="s">
        <v>94</v>
      </c>
      <c r="N2722" s="6" t="s">
        <v>11372</v>
      </c>
      <c r="O2722" s="6"/>
      <c r="P2722" s="6" t="s">
        <v>11373</v>
      </c>
      <c r="Q2722" s="6" t="s">
        <v>11209</v>
      </c>
      <c r="R2722" s="6"/>
      <c r="S2722" s="6"/>
      <c r="T2722" s="41"/>
      <c r="U2722" s="41"/>
      <c r="V2722" s="41">
        <v>10789051</v>
      </c>
      <c r="W2722" s="41">
        <f>V2722*1.12</f>
        <v>12083737.120000001</v>
      </c>
      <c r="X2722" s="6"/>
      <c r="Y2722" s="6">
        <v>2016</v>
      </c>
      <c r="Z2722" s="42"/>
    </row>
    <row r="2723" spans="1:26" ht="51" x14ac:dyDescent="0.2">
      <c r="A2723" s="6" t="s">
        <v>11374</v>
      </c>
      <c r="B2723" s="5" t="s">
        <v>32</v>
      </c>
      <c r="C2723" s="5" t="s">
        <v>11375</v>
      </c>
      <c r="D2723" s="5" t="s">
        <v>11376</v>
      </c>
      <c r="E2723" s="5" t="s">
        <v>11377</v>
      </c>
      <c r="F2723" s="5" t="s">
        <v>11376</v>
      </c>
      <c r="G2723" s="5" t="s">
        <v>11378</v>
      </c>
      <c r="H2723" s="5" t="s">
        <v>11379</v>
      </c>
      <c r="I2723" s="6" t="s">
        <v>60</v>
      </c>
      <c r="J2723" s="6">
        <v>60</v>
      </c>
      <c r="K2723" s="6">
        <v>430000000</v>
      </c>
      <c r="L2723" s="5" t="s">
        <v>40</v>
      </c>
      <c r="M2723" s="6" t="s">
        <v>94</v>
      </c>
      <c r="N2723" s="6" t="s">
        <v>11259</v>
      </c>
      <c r="O2723" s="6"/>
      <c r="P2723" s="6" t="s">
        <v>9081</v>
      </c>
      <c r="Q2723" s="6" t="s">
        <v>11209</v>
      </c>
      <c r="R2723" s="6"/>
      <c r="S2723" s="6"/>
      <c r="T2723" s="41"/>
      <c r="U2723" s="41"/>
      <c r="V2723" s="41"/>
      <c r="W2723" s="41"/>
      <c r="X2723" s="6"/>
      <c r="Y2723" s="6">
        <v>2016</v>
      </c>
      <c r="Z2723" s="6"/>
    </row>
    <row r="2724" spans="1:26" ht="51" x14ac:dyDescent="0.2">
      <c r="A2724" s="6" t="s">
        <v>11380</v>
      </c>
      <c r="B2724" s="5" t="s">
        <v>32</v>
      </c>
      <c r="C2724" s="5" t="s">
        <v>11375</v>
      </c>
      <c r="D2724" s="5" t="s">
        <v>11376</v>
      </c>
      <c r="E2724" s="5" t="s">
        <v>11377</v>
      </c>
      <c r="F2724" s="5" t="s">
        <v>11376</v>
      </c>
      <c r="G2724" s="5" t="s">
        <v>11378</v>
      </c>
      <c r="H2724" s="5" t="s">
        <v>11379</v>
      </c>
      <c r="I2724" s="6" t="s">
        <v>60</v>
      </c>
      <c r="J2724" s="6">
        <v>60</v>
      </c>
      <c r="K2724" s="6">
        <v>430000000</v>
      </c>
      <c r="L2724" s="5" t="s">
        <v>40</v>
      </c>
      <c r="M2724" s="6" t="s">
        <v>685</v>
      </c>
      <c r="N2724" s="6" t="s">
        <v>11259</v>
      </c>
      <c r="O2724" s="6"/>
      <c r="P2724" s="6" t="s">
        <v>9081</v>
      </c>
      <c r="Q2724" s="6" t="s">
        <v>11209</v>
      </c>
      <c r="R2724" s="6"/>
      <c r="S2724" s="6"/>
      <c r="T2724" s="41"/>
      <c r="U2724" s="41"/>
      <c r="V2724" s="41">
        <v>3500000</v>
      </c>
      <c r="W2724" s="41">
        <f>V2724*1.12</f>
        <v>3920000.0000000005</v>
      </c>
      <c r="X2724" s="6"/>
      <c r="Y2724" s="6">
        <v>2016</v>
      </c>
      <c r="Z2724" s="6" t="s">
        <v>686</v>
      </c>
    </row>
    <row r="2725" spans="1:26" ht="51" x14ac:dyDescent="0.2">
      <c r="A2725" s="6" t="s">
        <v>11381</v>
      </c>
      <c r="B2725" s="5" t="s">
        <v>32</v>
      </c>
      <c r="C2725" s="5" t="s">
        <v>11382</v>
      </c>
      <c r="D2725" s="5" t="s">
        <v>11383</v>
      </c>
      <c r="E2725" s="5" t="s">
        <v>11384</v>
      </c>
      <c r="F2725" s="5" t="s">
        <v>11383</v>
      </c>
      <c r="G2725" s="5" t="s">
        <v>11385</v>
      </c>
      <c r="H2725" s="5" t="s">
        <v>11386</v>
      </c>
      <c r="I2725" s="6" t="s">
        <v>47</v>
      </c>
      <c r="J2725" s="6">
        <v>60</v>
      </c>
      <c r="K2725" s="6">
        <v>430000000</v>
      </c>
      <c r="L2725" s="5" t="s">
        <v>40</v>
      </c>
      <c r="M2725" s="6" t="s">
        <v>41</v>
      </c>
      <c r="N2725" s="6" t="s">
        <v>11259</v>
      </c>
      <c r="O2725" s="6"/>
      <c r="P2725" s="6" t="s">
        <v>9081</v>
      </c>
      <c r="Q2725" s="6" t="s">
        <v>11209</v>
      </c>
      <c r="R2725" s="6"/>
      <c r="S2725" s="6"/>
      <c r="T2725" s="41"/>
      <c r="U2725" s="41"/>
      <c r="V2725" s="41">
        <v>34926710</v>
      </c>
      <c r="W2725" s="41">
        <f>V2725*1.12</f>
        <v>39117915.200000003</v>
      </c>
      <c r="X2725" s="6"/>
      <c r="Y2725" s="6">
        <v>2016</v>
      </c>
      <c r="Z2725" s="42"/>
    </row>
    <row r="2726" spans="1:26" ht="51" x14ac:dyDescent="0.2">
      <c r="A2726" s="6" t="s">
        <v>11387</v>
      </c>
      <c r="B2726" s="5" t="s">
        <v>32</v>
      </c>
      <c r="C2726" s="5" t="s">
        <v>11382</v>
      </c>
      <c r="D2726" s="5" t="s">
        <v>11383</v>
      </c>
      <c r="E2726" s="5" t="s">
        <v>11384</v>
      </c>
      <c r="F2726" s="5" t="s">
        <v>11383</v>
      </c>
      <c r="G2726" s="5" t="s">
        <v>11385</v>
      </c>
      <c r="H2726" s="5" t="s">
        <v>11388</v>
      </c>
      <c r="I2726" s="6" t="s">
        <v>47</v>
      </c>
      <c r="J2726" s="6">
        <v>60</v>
      </c>
      <c r="K2726" s="6">
        <v>430000000</v>
      </c>
      <c r="L2726" s="5" t="s">
        <v>40</v>
      </c>
      <c r="M2726" s="6" t="s">
        <v>41</v>
      </c>
      <c r="N2726" s="6" t="s">
        <v>11259</v>
      </c>
      <c r="O2726" s="6"/>
      <c r="P2726" s="6" t="s">
        <v>9081</v>
      </c>
      <c r="Q2726" s="6" t="s">
        <v>11209</v>
      </c>
      <c r="R2726" s="6"/>
      <c r="S2726" s="6"/>
      <c r="T2726" s="41"/>
      <c r="U2726" s="41"/>
      <c r="V2726" s="41">
        <v>19980000</v>
      </c>
      <c r="W2726" s="41">
        <f>V2726*1.12</f>
        <v>22377600.000000004</v>
      </c>
      <c r="X2726" s="6"/>
      <c r="Y2726" s="6">
        <v>2016</v>
      </c>
      <c r="Z2726" s="42"/>
    </row>
    <row r="2727" spans="1:26" ht="51" x14ac:dyDescent="0.2">
      <c r="A2727" s="6" t="s">
        <v>11389</v>
      </c>
      <c r="B2727" s="5" t="s">
        <v>32</v>
      </c>
      <c r="C2727" s="5" t="s">
        <v>11390</v>
      </c>
      <c r="D2727" s="5" t="s">
        <v>11391</v>
      </c>
      <c r="E2727" s="5" t="s">
        <v>11392</v>
      </c>
      <c r="F2727" s="5" t="s">
        <v>11391</v>
      </c>
      <c r="G2727" s="5" t="s">
        <v>11393</v>
      </c>
      <c r="H2727" s="5" t="s">
        <v>11394</v>
      </c>
      <c r="I2727" s="6" t="s">
        <v>60</v>
      </c>
      <c r="J2727" s="6">
        <v>90</v>
      </c>
      <c r="K2727" s="6">
        <v>430000000</v>
      </c>
      <c r="L2727" s="5" t="s">
        <v>40</v>
      </c>
      <c r="M2727" s="6" t="s">
        <v>41</v>
      </c>
      <c r="N2727" s="6" t="s">
        <v>11259</v>
      </c>
      <c r="O2727" s="6"/>
      <c r="P2727" s="6" t="s">
        <v>9081</v>
      </c>
      <c r="Q2727" s="6" t="s">
        <v>11209</v>
      </c>
      <c r="R2727" s="6"/>
      <c r="S2727" s="6"/>
      <c r="T2727" s="41"/>
      <c r="U2727" s="41"/>
      <c r="V2727" s="41">
        <v>1833500</v>
      </c>
      <c r="W2727" s="41">
        <f>V2727*1.12</f>
        <v>2053520.0000000002</v>
      </c>
      <c r="X2727" s="6"/>
      <c r="Y2727" s="6">
        <v>2016</v>
      </c>
      <c r="Z2727" s="42"/>
    </row>
    <row r="2728" spans="1:26" ht="51" x14ac:dyDescent="0.2">
      <c r="A2728" s="6" t="s">
        <v>11395</v>
      </c>
      <c r="B2728" s="5" t="s">
        <v>32</v>
      </c>
      <c r="C2728" s="5" t="s">
        <v>11267</v>
      </c>
      <c r="D2728" s="5" t="s">
        <v>11268</v>
      </c>
      <c r="E2728" s="5" t="s">
        <v>11396</v>
      </c>
      <c r="F2728" s="5" t="s">
        <v>11268</v>
      </c>
      <c r="G2728" s="5" t="s">
        <v>11397</v>
      </c>
      <c r="H2728" s="5" t="s">
        <v>11398</v>
      </c>
      <c r="I2728" s="6" t="s">
        <v>47</v>
      </c>
      <c r="J2728" s="6">
        <v>70</v>
      </c>
      <c r="K2728" s="6">
        <v>430000000</v>
      </c>
      <c r="L2728" s="5" t="s">
        <v>40</v>
      </c>
      <c r="M2728" s="6" t="s">
        <v>41</v>
      </c>
      <c r="N2728" s="6" t="s">
        <v>11225</v>
      </c>
      <c r="O2728" s="6"/>
      <c r="P2728" s="6" t="s">
        <v>44</v>
      </c>
      <c r="Q2728" s="6" t="s">
        <v>11209</v>
      </c>
      <c r="R2728" s="6"/>
      <c r="S2728" s="6"/>
      <c r="T2728" s="41"/>
      <c r="U2728" s="41"/>
      <c r="V2728" s="41">
        <v>3900000</v>
      </c>
      <c r="W2728" s="41">
        <f>V2728*1.12</f>
        <v>4368000</v>
      </c>
      <c r="X2728" s="6"/>
      <c r="Y2728" s="6">
        <v>2016</v>
      </c>
      <c r="Z2728" s="42"/>
    </row>
    <row r="2729" spans="1:26" ht="51" x14ac:dyDescent="0.2">
      <c r="A2729" s="6" t="s">
        <v>11399</v>
      </c>
      <c r="B2729" s="5" t="s">
        <v>32</v>
      </c>
      <c r="C2729" s="5" t="s">
        <v>11267</v>
      </c>
      <c r="D2729" s="5" t="s">
        <v>11268</v>
      </c>
      <c r="E2729" s="5" t="s">
        <v>11396</v>
      </c>
      <c r="F2729" s="5" t="s">
        <v>11268</v>
      </c>
      <c r="G2729" s="5" t="s">
        <v>11400</v>
      </c>
      <c r="H2729" s="5" t="s">
        <v>11401</v>
      </c>
      <c r="I2729" s="6" t="s">
        <v>47</v>
      </c>
      <c r="J2729" s="6">
        <v>70</v>
      </c>
      <c r="K2729" s="6">
        <v>430000000</v>
      </c>
      <c r="L2729" s="5" t="s">
        <v>40</v>
      </c>
      <c r="M2729" s="6" t="s">
        <v>41</v>
      </c>
      <c r="N2729" s="6" t="s">
        <v>11208</v>
      </c>
      <c r="O2729" s="6"/>
      <c r="P2729" s="6" t="s">
        <v>44</v>
      </c>
      <c r="Q2729" s="6" t="s">
        <v>11209</v>
      </c>
      <c r="R2729" s="6"/>
      <c r="S2729" s="6"/>
      <c r="T2729" s="41"/>
      <c r="U2729" s="41"/>
      <c r="V2729" s="41"/>
      <c r="W2729" s="41"/>
      <c r="X2729" s="6"/>
      <c r="Y2729" s="6">
        <v>2016</v>
      </c>
      <c r="Z2729" s="6" t="s">
        <v>1629</v>
      </c>
    </row>
    <row r="2730" spans="1:26" ht="89.25" x14ac:dyDescent="0.2">
      <c r="A2730" s="6" t="s">
        <v>11402</v>
      </c>
      <c r="B2730" s="5" t="s">
        <v>32</v>
      </c>
      <c r="C2730" s="5" t="s">
        <v>11403</v>
      </c>
      <c r="D2730" s="5" t="s">
        <v>11404</v>
      </c>
      <c r="E2730" s="5" t="s">
        <v>11405</v>
      </c>
      <c r="F2730" s="5" t="s">
        <v>11404</v>
      </c>
      <c r="G2730" s="5" t="s">
        <v>11406</v>
      </c>
      <c r="H2730" s="5" t="s">
        <v>11407</v>
      </c>
      <c r="I2730" s="6" t="s">
        <v>47</v>
      </c>
      <c r="J2730" s="6">
        <v>100</v>
      </c>
      <c r="K2730" s="6">
        <v>430000000</v>
      </c>
      <c r="L2730" s="5" t="s">
        <v>40</v>
      </c>
      <c r="M2730" s="6" t="s">
        <v>94</v>
      </c>
      <c r="N2730" s="6" t="s">
        <v>11259</v>
      </c>
      <c r="O2730" s="6"/>
      <c r="P2730" s="6" t="s">
        <v>9081</v>
      </c>
      <c r="Q2730" s="6" t="s">
        <v>11209</v>
      </c>
      <c r="R2730" s="6"/>
      <c r="S2730" s="6"/>
      <c r="T2730" s="41"/>
      <c r="U2730" s="41"/>
      <c r="V2730" s="41"/>
      <c r="W2730" s="41"/>
      <c r="X2730" s="6"/>
      <c r="Y2730" s="6">
        <v>2016</v>
      </c>
      <c r="Z2730" s="5" t="s">
        <v>11217</v>
      </c>
    </row>
    <row r="2731" spans="1:26" ht="89.25" x14ac:dyDescent="0.2">
      <c r="A2731" s="6" t="s">
        <v>11408</v>
      </c>
      <c r="B2731" s="5" t="s">
        <v>32</v>
      </c>
      <c r="C2731" s="5" t="s">
        <v>11403</v>
      </c>
      <c r="D2731" s="5" t="s">
        <v>11404</v>
      </c>
      <c r="E2731" s="5" t="s">
        <v>11405</v>
      </c>
      <c r="F2731" s="5" t="s">
        <v>11404</v>
      </c>
      <c r="G2731" s="5" t="s">
        <v>11409</v>
      </c>
      <c r="H2731" s="5" t="s">
        <v>11410</v>
      </c>
      <c r="I2731" s="6" t="s">
        <v>47</v>
      </c>
      <c r="J2731" s="6">
        <v>100</v>
      </c>
      <c r="K2731" s="6">
        <v>430000000</v>
      </c>
      <c r="L2731" s="5" t="s">
        <v>40</v>
      </c>
      <c r="M2731" s="6" t="s">
        <v>94</v>
      </c>
      <c r="N2731" s="6" t="s">
        <v>11411</v>
      </c>
      <c r="O2731" s="6"/>
      <c r="P2731" s="6" t="s">
        <v>9081</v>
      </c>
      <c r="Q2731" s="6" t="s">
        <v>11209</v>
      </c>
      <c r="R2731" s="6"/>
      <c r="S2731" s="6"/>
      <c r="T2731" s="41"/>
      <c r="U2731" s="41"/>
      <c r="V2731" s="41"/>
      <c r="W2731" s="41"/>
      <c r="X2731" s="6"/>
      <c r="Y2731" s="6">
        <v>2016</v>
      </c>
      <c r="Z2731" s="5" t="s">
        <v>11217</v>
      </c>
    </row>
    <row r="2732" spans="1:26" ht="51" x14ac:dyDescent="0.2">
      <c r="A2732" s="6" t="s">
        <v>11412</v>
      </c>
      <c r="B2732" s="5" t="s">
        <v>32</v>
      </c>
      <c r="C2732" s="5" t="s">
        <v>11413</v>
      </c>
      <c r="D2732" s="5" t="s">
        <v>11414</v>
      </c>
      <c r="E2732" s="5" t="s">
        <v>11415</v>
      </c>
      <c r="F2732" s="5" t="s">
        <v>11414</v>
      </c>
      <c r="G2732" s="5" t="s">
        <v>11416</v>
      </c>
      <c r="H2732" s="5" t="s">
        <v>11417</v>
      </c>
      <c r="I2732" s="6" t="s">
        <v>47</v>
      </c>
      <c r="J2732" s="6">
        <v>100</v>
      </c>
      <c r="K2732" s="6">
        <v>430000000</v>
      </c>
      <c r="L2732" s="5" t="s">
        <v>40</v>
      </c>
      <c r="M2732" s="6" t="s">
        <v>41</v>
      </c>
      <c r="N2732" s="6" t="s">
        <v>11418</v>
      </c>
      <c r="O2732" s="6"/>
      <c r="P2732" s="6" t="s">
        <v>11419</v>
      </c>
      <c r="Q2732" s="6" t="s">
        <v>11209</v>
      </c>
      <c r="R2732" s="6"/>
      <c r="S2732" s="6"/>
      <c r="T2732" s="41"/>
      <c r="U2732" s="41"/>
      <c r="V2732" s="41">
        <v>4500000</v>
      </c>
      <c r="W2732" s="41">
        <f>V2732*1.12</f>
        <v>5040000.0000000009</v>
      </c>
      <c r="X2732" s="6"/>
      <c r="Y2732" s="6">
        <v>2016</v>
      </c>
      <c r="Z2732" s="42"/>
    </row>
    <row r="2733" spans="1:26" ht="51" x14ac:dyDescent="0.2">
      <c r="A2733" s="6" t="s">
        <v>11420</v>
      </c>
      <c r="B2733" s="5" t="s">
        <v>32</v>
      </c>
      <c r="C2733" s="5" t="s">
        <v>11413</v>
      </c>
      <c r="D2733" s="5" t="s">
        <v>11414</v>
      </c>
      <c r="E2733" s="5" t="s">
        <v>11415</v>
      </c>
      <c r="F2733" s="5" t="s">
        <v>11414</v>
      </c>
      <c r="G2733" s="5" t="s">
        <v>11421</v>
      </c>
      <c r="H2733" s="5" t="s">
        <v>11422</v>
      </c>
      <c r="I2733" s="6" t="s">
        <v>47</v>
      </c>
      <c r="J2733" s="6">
        <v>100</v>
      </c>
      <c r="K2733" s="6">
        <v>430000000</v>
      </c>
      <c r="L2733" s="5" t="s">
        <v>40</v>
      </c>
      <c r="M2733" s="6" t="s">
        <v>94</v>
      </c>
      <c r="N2733" s="6" t="s">
        <v>11259</v>
      </c>
      <c r="O2733" s="6"/>
      <c r="P2733" s="6" t="s">
        <v>44</v>
      </c>
      <c r="Q2733" s="6" t="s">
        <v>11209</v>
      </c>
      <c r="R2733" s="6"/>
      <c r="S2733" s="6"/>
      <c r="T2733" s="41"/>
      <c r="U2733" s="41"/>
      <c r="V2733" s="41">
        <v>2255040</v>
      </c>
      <c r="W2733" s="41">
        <f>V2733*1.12</f>
        <v>2525644.8000000003</v>
      </c>
      <c r="X2733" s="6"/>
      <c r="Y2733" s="6">
        <v>2016</v>
      </c>
      <c r="Z2733" s="42"/>
    </row>
    <row r="2734" spans="1:26" ht="51" x14ac:dyDescent="0.2">
      <c r="A2734" s="6" t="s">
        <v>11423</v>
      </c>
      <c r="B2734" s="5" t="s">
        <v>32</v>
      </c>
      <c r="C2734" s="5" t="s">
        <v>11413</v>
      </c>
      <c r="D2734" s="5" t="s">
        <v>11414</v>
      </c>
      <c r="E2734" s="5" t="s">
        <v>11415</v>
      </c>
      <c r="F2734" s="5" t="s">
        <v>11414</v>
      </c>
      <c r="G2734" s="5" t="s">
        <v>11424</v>
      </c>
      <c r="H2734" s="5" t="s">
        <v>11425</v>
      </c>
      <c r="I2734" s="6" t="s">
        <v>47</v>
      </c>
      <c r="J2734" s="6">
        <v>100</v>
      </c>
      <c r="K2734" s="6">
        <v>430000000</v>
      </c>
      <c r="L2734" s="5" t="s">
        <v>40</v>
      </c>
      <c r="M2734" s="6" t="s">
        <v>9580</v>
      </c>
      <c r="N2734" s="6" t="s">
        <v>11259</v>
      </c>
      <c r="O2734" s="6"/>
      <c r="P2734" s="6" t="s">
        <v>44</v>
      </c>
      <c r="Q2734" s="6" t="s">
        <v>11209</v>
      </c>
      <c r="R2734" s="6"/>
      <c r="S2734" s="6"/>
      <c r="T2734" s="41"/>
      <c r="U2734" s="41"/>
      <c r="V2734" s="41"/>
      <c r="W2734" s="41"/>
      <c r="X2734" s="6"/>
      <c r="Y2734" s="6">
        <v>2016</v>
      </c>
      <c r="Z2734" s="6"/>
    </row>
    <row r="2735" spans="1:26" ht="51" x14ac:dyDescent="0.2">
      <c r="A2735" s="6" t="s">
        <v>11426</v>
      </c>
      <c r="B2735" s="5" t="s">
        <v>32</v>
      </c>
      <c r="C2735" s="5" t="s">
        <v>11413</v>
      </c>
      <c r="D2735" s="5" t="s">
        <v>11414</v>
      </c>
      <c r="E2735" s="5" t="s">
        <v>11415</v>
      </c>
      <c r="F2735" s="5" t="s">
        <v>11414</v>
      </c>
      <c r="G2735" s="5" t="s">
        <v>11424</v>
      </c>
      <c r="H2735" s="5" t="s">
        <v>11425</v>
      </c>
      <c r="I2735" s="6" t="s">
        <v>47</v>
      </c>
      <c r="J2735" s="6">
        <v>100</v>
      </c>
      <c r="K2735" s="6">
        <v>430000000</v>
      </c>
      <c r="L2735" s="5" t="s">
        <v>40</v>
      </c>
      <c r="M2735" s="6" t="s">
        <v>685</v>
      </c>
      <c r="N2735" s="6" t="s">
        <v>11259</v>
      </c>
      <c r="O2735" s="6"/>
      <c r="P2735" s="6" t="s">
        <v>44</v>
      </c>
      <c r="Q2735" s="6" t="s">
        <v>11209</v>
      </c>
      <c r="R2735" s="6"/>
      <c r="S2735" s="6"/>
      <c r="T2735" s="41"/>
      <c r="U2735" s="41"/>
      <c r="V2735" s="41">
        <v>710000</v>
      </c>
      <c r="W2735" s="41">
        <f>V2735*1.12</f>
        <v>795200.00000000012</v>
      </c>
      <c r="X2735" s="6"/>
      <c r="Y2735" s="6">
        <v>2016</v>
      </c>
      <c r="Z2735" s="6" t="s">
        <v>686</v>
      </c>
    </row>
    <row r="2736" spans="1:26" ht="51" x14ac:dyDescent="0.2">
      <c r="A2736" s="6" t="s">
        <v>11427</v>
      </c>
      <c r="B2736" s="5" t="s">
        <v>32</v>
      </c>
      <c r="C2736" s="5" t="s">
        <v>11286</v>
      </c>
      <c r="D2736" s="5" t="s">
        <v>11287</v>
      </c>
      <c r="E2736" s="5" t="s">
        <v>11428</v>
      </c>
      <c r="F2736" s="5" t="s">
        <v>11287</v>
      </c>
      <c r="G2736" s="5" t="s">
        <v>11428</v>
      </c>
      <c r="H2736" s="5" t="s">
        <v>11429</v>
      </c>
      <c r="I2736" s="6" t="s">
        <v>60</v>
      </c>
      <c r="J2736" s="6">
        <v>100</v>
      </c>
      <c r="K2736" s="6">
        <v>430000000</v>
      </c>
      <c r="L2736" s="5" t="s">
        <v>40</v>
      </c>
      <c r="M2736" s="6" t="s">
        <v>9580</v>
      </c>
      <c r="N2736" s="6" t="s">
        <v>11259</v>
      </c>
      <c r="O2736" s="6"/>
      <c r="P2736" s="6" t="s">
        <v>44</v>
      </c>
      <c r="Q2736" s="6" t="s">
        <v>11230</v>
      </c>
      <c r="R2736" s="6"/>
      <c r="S2736" s="6"/>
      <c r="T2736" s="41"/>
      <c r="U2736" s="41"/>
      <c r="V2736" s="41"/>
      <c r="W2736" s="41"/>
      <c r="X2736" s="6"/>
      <c r="Y2736" s="6">
        <v>2016</v>
      </c>
      <c r="Z2736" s="6"/>
    </row>
    <row r="2737" spans="1:26" ht="51" x14ac:dyDescent="0.2">
      <c r="A2737" s="6" t="s">
        <v>11430</v>
      </c>
      <c r="B2737" s="5" t="s">
        <v>32</v>
      </c>
      <c r="C2737" s="5" t="s">
        <v>11286</v>
      </c>
      <c r="D2737" s="5" t="s">
        <v>11287</v>
      </c>
      <c r="E2737" s="5" t="s">
        <v>11428</v>
      </c>
      <c r="F2737" s="5" t="s">
        <v>11287</v>
      </c>
      <c r="G2737" s="5" t="s">
        <v>11428</v>
      </c>
      <c r="H2737" s="5" t="s">
        <v>11429</v>
      </c>
      <c r="I2737" s="6" t="s">
        <v>60</v>
      </c>
      <c r="J2737" s="6">
        <v>100</v>
      </c>
      <c r="K2737" s="6">
        <v>430000000</v>
      </c>
      <c r="L2737" s="5" t="s">
        <v>40</v>
      </c>
      <c r="M2737" s="6" t="s">
        <v>685</v>
      </c>
      <c r="N2737" s="6" t="s">
        <v>11259</v>
      </c>
      <c r="O2737" s="6"/>
      <c r="P2737" s="6" t="s">
        <v>44</v>
      </c>
      <c r="Q2737" s="6" t="s">
        <v>11230</v>
      </c>
      <c r="R2737" s="6"/>
      <c r="S2737" s="6"/>
      <c r="T2737" s="41"/>
      <c r="U2737" s="41"/>
      <c r="V2737" s="41">
        <v>918060</v>
      </c>
      <c r="W2737" s="41">
        <f>V2737*1.12</f>
        <v>1028227.2000000001</v>
      </c>
      <c r="X2737" s="6"/>
      <c r="Y2737" s="6">
        <v>2016</v>
      </c>
      <c r="Z2737" s="6" t="s">
        <v>686</v>
      </c>
    </row>
    <row r="2738" spans="1:26" ht="51" x14ac:dyDescent="0.2">
      <c r="A2738" s="6" t="s">
        <v>11431</v>
      </c>
      <c r="B2738" s="5" t="s">
        <v>32</v>
      </c>
      <c r="C2738" s="5" t="s">
        <v>11413</v>
      </c>
      <c r="D2738" s="5" t="s">
        <v>11414</v>
      </c>
      <c r="E2738" s="5" t="s">
        <v>11415</v>
      </c>
      <c r="F2738" s="5" t="s">
        <v>11414</v>
      </c>
      <c r="G2738" s="5" t="s">
        <v>11432</v>
      </c>
      <c r="H2738" s="5" t="s">
        <v>11433</v>
      </c>
      <c r="I2738" s="6" t="s">
        <v>60</v>
      </c>
      <c r="J2738" s="6">
        <v>100</v>
      </c>
      <c r="K2738" s="6">
        <v>430000000</v>
      </c>
      <c r="L2738" s="5" t="s">
        <v>40</v>
      </c>
      <c r="M2738" s="6" t="s">
        <v>94</v>
      </c>
      <c r="N2738" s="6" t="s">
        <v>11259</v>
      </c>
      <c r="O2738" s="6"/>
      <c r="P2738" s="6" t="s">
        <v>44</v>
      </c>
      <c r="Q2738" s="6" t="s">
        <v>11230</v>
      </c>
      <c r="R2738" s="6"/>
      <c r="S2738" s="6"/>
      <c r="T2738" s="41"/>
      <c r="U2738" s="41"/>
      <c r="V2738" s="41">
        <v>4000000</v>
      </c>
      <c r="W2738" s="41">
        <f>V2738*1.12</f>
        <v>4480000</v>
      </c>
      <c r="X2738" s="6"/>
      <c r="Y2738" s="6">
        <v>2016</v>
      </c>
      <c r="Z2738" s="42"/>
    </row>
    <row r="2739" spans="1:26" ht="51" x14ac:dyDescent="0.2">
      <c r="A2739" s="6" t="s">
        <v>11434</v>
      </c>
      <c r="B2739" s="5" t="s">
        <v>32</v>
      </c>
      <c r="C2739" s="5" t="s">
        <v>11413</v>
      </c>
      <c r="D2739" s="5" t="s">
        <v>11414</v>
      </c>
      <c r="E2739" s="5" t="s">
        <v>11415</v>
      </c>
      <c r="F2739" s="5" t="s">
        <v>11414</v>
      </c>
      <c r="G2739" s="5" t="s">
        <v>11435</v>
      </c>
      <c r="H2739" s="5" t="s">
        <v>11436</v>
      </c>
      <c r="I2739" s="6" t="s">
        <v>47</v>
      </c>
      <c r="J2739" s="6">
        <v>100</v>
      </c>
      <c r="K2739" s="6">
        <v>430000000</v>
      </c>
      <c r="L2739" s="5" t="s">
        <v>40</v>
      </c>
      <c r="M2739" s="6" t="s">
        <v>94</v>
      </c>
      <c r="N2739" s="6" t="s">
        <v>11259</v>
      </c>
      <c r="O2739" s="6"/>
      <c r="P2739" s="6" t="s">
        <v>44</v>
      </c>
      <c r="Q2739" s="6" t="s">
        <v>11209</v>
      </c>
      <c r="R2739" s="6"/>
      <c r="S2739" s="6"/>
      <c r="T2739" s="41"/>
      <c r="U2739" s="41"/>
      <c r="V2739" s="41">
        <v>9689201</v>
      </c>
      <c r="W2739" s="41">
        <f>V2739*1.12</f>
        <v>10851905.120000001</v>
      </c>
      <c r="X2739" s="6"/>
      <c r="Y2739" s="6">
        <v>2016</v>
      </c>
      <c r="Z2739" s="42"/>
    </row>
    <row r="2740" spans="1:26" ht="51" x14ac:dyDescent="0.2">
      <c r="A2740" s="6" t="s">
        <v>11437</v>
      </c>
      <c r="B2740" s="5" t="s">
        <v>32</v>
      </c>
      <c r="C2740" s="5" t="s">
        <v>11337</v>
      </c>
      <c r="D2740" s="5" t="s">
        <v>11338</v>
      </c>
      <c r="E2740" s="5" t="s">
        <v>11438</v>
      </c>
      <c r="F2740" s="5" t="s">
        <v>11338</v>
      </c>
      <c r="G2740" s="5" t="s">
        <v>11439</v>
      </c>
      <c r="H2740" s="5" t="s">
        <v>11440</v>
      </c>
      <c r="I2740" s="6" t="s">
        <v>60</v>
      </c>
      <c r="J2740" s="6">
        <v>50</v>
      </c>
      <c r="K2740" s="6">
        <v>430000000</v>
      </c>
      <c r="L2740" s="5" t="s">
        <v>40</v>
      </c>
      <c r="M2740" s="6" t="s">
        <v>41</v>
      </c>
      <c r="N2740" s="6" t="s">
        <v>11441</v>
      </c>
      <c r="O2740" s="6"/>
      <c r="P2740" s="6" t="s">
        <v>11419</v>
      </c>
      <c r="Q2740" s="6" t="s">
        <v>11209</v>
      </c>
      <c r="R2740" s="6"/>
      <c r="S2740" s="6"/>
      <c r="T2740" s="41"/>
      <c r="U2740" s="41"/>
      <c r="V2740" s="41"/>
      <c r="W2740" s="41"/>
      <c r="X2740" s="6"/>
      <c r="Y2740" s="6">
        <v>2016</v>
      </c>
      <c r="Z2740" s="5" t="s">
        <v>11217</v>
      </c>
    </row>
    <row r="2741" spans="1:26" ht="51" x14ac:dyDescent="0.2">
      <c r="A2741" s="6" t="s">
        <v>11442</v>
      </c>
      <c r="B2741" s="5" t="s">
        <v>32</v>
      </c>
      <c r="C2741" s="5" t="s">
        <v>11443</v>
      </c>
      <c r="D2741" s="5" t="s">
        <v>11444</v>
      </c>
      <c r="E2741" s="5" t="s">
        <v>11445</v>
      </c>
      <c r="F2741" s="5" t="s">
        <v>11444</v>
      </c>
      <c r="G2741" s="5" t="s">
        <v>11446</v>
      </c>
      <c r="H2741" s="5" t="s">
        <v>11447</v>
      </c>
      <c r="I2741" s="6" t="s">
        <v>60</v>
      </c>
      <c r="J2741" s="6">
        <v>75</v>
      </c>
      <c r="K2741" s="6">
        <v>430000000</v>
      </c>
      <c r="L2741" s="5" t="s">
        <v>40</v>
      </c>
      <c r="M2741" s="6" t="s">
        <v>41</v>
      </c>
      <c r="N2741" s="6" t="s">
        <v>11441</v>
      </c>
      <c r="O2741" s="6"/>
      <c r="P2741" s="6" t="s">
        <v>9081</v>
      </c>
      <c r="Q2741" s="6" t="s">
        <v>11209</v>
      </c>
      <c r="R2741" s="6"/>
      <c r="S2741" s="6"/>
      <c r="T2741" s="41"/>
      <c r="U2741" s="41"/>
      <c r="V2741" s="41">
        <v>1165844.18</v>
      </c>
      <c r="W2741" s="41">
        <f>V2741*1.12</f>
        <v>1305745.4816000001</v>
      </c>
      <c r="X2741" s="6"/>
      <c r="Y2741" s="6">
        <v>2016</v>
      </c>
      <c r="Z2741" s="42"/>
    </row>
    <row r="2742" spans="1:26" ht="51" x14ac:dyDescent="0.2">
      <c r="A2742" s="6" t="s">
        <v>11448</v>
      </c>
      <c r="B2742" s="5" t="s">
        <v>32</v>
      </c>
      <c r="C2742" s="5" t="s">
        <v>11219</v>
      </c>
      <c r="D2742" s="5" t="s">
        <v>11220</v>
      </c>
      <c r="E2742" s="5" t="s">
        <v>11449</v>
      </c>
      <c r="F2742" s="5" t="s">
        <v>11220</v>
      </c>
      <c r="G2742" s="5" t="s">
        <v>11450</v>
      </c>
      <c r="H2742" s="5" t="s">
        <v>11451</v>
      </c>
      <c r="I2742" s="6" t="s">
        <v>47</v>
      </c>
      <c r="J2742" s="6">
        <v>60</v>
      </c>
      <c r="K2742" s="6">
        <v>430000000</v>
      </c>
      <c r="L2742" s="5" t="s">
        <v>40</v>
      </c>
      <c r="M2742" s="6" t="s">
        <v>41</v>
      </c>
      <c r="N2742" s="6" t="s">
        <v>11452</v>
      </c>
      <c r="O2742" s="6"/>
      <c r="P2742" s="6" t="s">
        <v>44</v>
      </c>
      <c r="Q2742" s="6" t="s">
        <v>11209</v>
      </c>
      <c r="R2742" s="6"/>
      <c r="S2742" s="6"/>
      <c r="T2742" s="41"/>
      <c r="U2742" s="41"/>
      <c r="V2742" s="41">
        <v>2649000</v>
      </c>
      <c r="W2742" s="41">
        <f>V2742*1.12</f>
        <v>2966880.0000000005</v>
      </c>
      <c r="X2742" s="6"/>
      <c r="Y2742" s="6">
        <v>2016</v>
      </c>
      <c r="Z2742" s="42"/>
    </row>
    <row r="2743" spans="1:26" ht="51" x14ac:dyDescent="0.2">
      <c r="A2743" s="6" t="s">
        <v>11453</v>
      </c>
      <c r="B2743" s="5" t="s">
        <v>32</v>
      </c>
      <c r="C2743" s="5" t="s">
        <v>11219</v>
      </c>
      <c r="D2743" s="5" t="s">
        <v>11220</v>
      </c>
      <c r="E2743" s="5" t="s">
        <v>11449</v>
      </c>
      <c r="F2743" s="5" t="s">
        <v>11220</v>
      </c>
      <c r="G2743" s="5" t="s">
        <v>11454</v>
      </c>
      <c r="H2743" s="5" t="s">
        <v>11455</v>
      </c>
      <c r="I2743" s="6" t="s">
        <v>47</v>
      </c>
      <c r="J2743" s="6">
        <v>100</v>
      </c>
      <c r="K2743" s="6">
        <v>430000000</v>
      </c>
      <c r="L2743" s="5" t="s">
        <v>40</v>
      </c>
      <c r="M2743" s="6" t="s">
        <v>41</v>
      </c>
      <c r="N2743" s="6" t="s">
        <v>11452</v>
      </c>
      <c r="O2743" s="6"/>
      <c r="P2743" s="6" t="s">
        <v>44</v>
      </c>
      <c r="Q2743" s="6" t="s">
        <v>11209</v>
      </c>
      <c r="R2743" s="6"/>
      <c r="S2743" s="6"/>
      <c r="T2743" s="41"/>
      <c r="U2743" s="41"/>
      <c r="V2743" s="41">
        <v>4812000</v>
      </c>
      <c r="W2743" s="41">
        <f>V2743*1.12</f>
        <v>5389440.0000000009</v>
      </c>
      <c r="X2743" s="6"/>
      <c r="Y2743" s="6">
        <v>2016</v>
      </c>
      <c r="Z2743" s="42"/>
    </row>
    <row r="2744" spans="1:26" ht="51" x14ac:dyDescent="0.2">
      <c r="A2744" s="6" t="s">
        <v>11456</v>
      </c>
      <c r="B2744" s="5" t="s">
        <v>32</v>
      </c>
      <c r="C2744" s="5" t="s">
        <v>11457</v>
      </c>
      <c r="D2744" s="5" t="s">
        <v>11458</v>
      </c>
      <c r="E2744" s="5" t="s">
        <v>11459</v>
      </c>
      <c r="F2744" s="5" t="s">
        <v>11458</v>
      </c>
      <c r="G2744" s="5" t="s">
        <v>11460</v>
      </c>
      <c r="H2744" s="5" t="s">
        <v>11461</v>
      </c>
      <c r="I2744" s="6" t="s">
        <v>47</v>
      </c>
      <c r="J2744" s="6">
        <v>60</v>
      </c>
      <c r="K2744" s="6">
        <v>430000000</v>
      </c>
      <c r="L2744" s="5" t="s">
        <v>40</v>
      </c>
      <c r="M2744" s="6" t="s">
        <v>94</v>
      </c>
      <c r="N2744" s="6" t="s">
        <v>11441</v>
      </c>
      <c r="O2744" s="6"/>
      <c r="P2744" s="6" t="s">
        <v>9081</v>
      </c>
      <c r="Q2744" s="6" t="s">
        <v>11209</v>
      </c>
      <c r="R2744" s="6"/>
      <c r="S2744" s="6"/>
      <c r="T2744" s="41"/>
      <c r="U2744" s="41"/>
      <c r="V2744" s="41"/>
      <c r="W2744" s="41"/>
      <c r="X2744" s="6"/>
      <c r="Y2744" s="6">
        <v>2016</v>
      </c>
      <c r="Z2744" s="5"/>
    </row>
    <row r="2745" spans="1:26" ht="51" x14ac:dyDescent="0.2">
      <c r="A2745" s="6" t="s">
        <v>11462</v>
      </c>
      <c r="B2745" s="5" t="s">
        <v>32</v>
      </c>
      <c r="C2745" s="5" t="s">
        <v>11457</v>
      </c>
      <c r="D2745" s="5" t="s">
        <v>11458</v>
      </c>
      <c r="E2745" s="5" t="s">
        <v>11459</v>
      </c>
      <c r="F2745" s="5" t="s">
        <v>11458</v>
      </c>
      <c r="G2745" s="5" t="s">
        <v>11460</v>
      </c>
      <c r="H2745" s="5" t="s">
        <v>11461</v>
      </c>
      <c r="I2745" s="6" t="s">
        <v>47</v>
      </c>
      <c r="J2745" s="6">
        <v>60</v>
      </c>
      <c r="K2745" s="6">
        <v>430000000</v>
      </c>
      <c r="L2745" s="5" t="s">
        <v>40</v>
      </c>
      <c r="M2745" s="6" t="s">
        <v>591</v>
      </c>
      <c r="N2745" s="6" t="s">
        <v>11441</v>
      </c>
      <c r="O2745" s="6"/>
      <c r="P2745" s="6" t="s">
        <v>9081</v>
      </c>
      <c r="Q2745" s="6" t="s">
        <v>11209</v>
      </c>
      <c r="R2745" s="6"/>
      <c r="S2745" s="6"/>
      <c r="T2745" s="41"/>
      <c r="U2745" s="41"/>
      <c r="V2745" s="41">
        <v>10000000</v>
      </c>
      <c r="W2745" s="41">
        <f t="shared" ref="W2745:W2757" si="185">V2745*1.12</f>
        <v>11200000.000000002</v>
      </c>
      <c r="X2745" s="6"/>
      <c r="Y2745" s="6">
        <v>2016</v>
      </c>
      <c r="Z2745" s="6" t="s">
        <v>686</v>
      </c>
    </row>
    <row r="2746" spans="1:26" ht="51" x14ac:dyDescent="0.2">
      <c r="A2746" s="6" t="s">
        <v>11463</v>
      </c>
      <c r="B2746" s="5" t="s">
        <v>32</v>
      </c>
      <c r="C2746" s="5" t="s">
        <v>11359</v>
      </c>
      <c r="D2746" s="5" t="s">
        <v>11360</v>
      </c>
      <c r="E2746" s="5" t="s">
        <v>11464</v>
      </c>
      <c r="F2746" s="5" t="s">
        <v>11360</v>
      </c>
      <c r="G2746" s="5" t="s">
        <v>11465</v>
      </c>
      <c r="H2746" s="5" t="s">
        <v>11466</v>
      </c>
      <c r="I2746" s="6" t="s">
        <v>60</v>
      </c>
      <c r="J2746" s="6">
        <v>50</v>
      </c>
      <c r="K2746" s="6">
        <v>430000000</v>
      </c>
      <c r="L2746" s="5" t="s">
        <v>40</v>
      </c>
      <c r="M2746" s="6" t="s">
        <v>41</v>
      </c>
      <c r="N2746" s="6" t="s">
        <v>11441</v>
      </c>
      <c r="O2746" s="6"/>
      <c r="P2746" s="6" t="s">
        <v>9081</v>
      </c>
      <c r="Q2746" s="6" t="s">
        <v>11209</v>
      </c>
      <c r="R2746" s="6"/>
      <c r="S2746" s="6"/>
      <c r="T2746" s="41"/>
      <c r="U2746" s="41"/>
      <c r="V2746" s="41">
        <v>1950000</v>
      </c>
      <c r="W2746" s="41">
        <f t="shared" si="185"/>
        <v>2184000</v>
      </c>
      <c r="X2746" s="6"/>
      <c r="Y2746" s="6">
        <v>2016</v>
      </c>
      <c r="Z2746" s="42"/>
    </row>
    <row r="2747" spans="1:26" ht="63.75" x14ac:dyDescent="0.2">
      <c r="A2747" s="6" t="s">
        <v>11467</v>
      </c>
      <c r="B2747" s="5" t="s">
        <v>32</v>
      </c>
      <c r="C2747" s="5" t="s">
        <v>11343</v>
      </c>
      <c r="D2747" s="5" t="s">
        <v>11344</v>
      </c>
      <c r="E2747" s="5" t="s">
        <v>11468</v>
      </c>
      <c r="F2747" s="5" t="s">
        <v>11344</v>
      </c>
      <c r="G2747" s="5" t="s">
        <v>11468</v>
      </c>
      <c r="H2747" s="5" t="s">
        <v>11469</v>
      </c>
      <c r="I2747" s="6" t="s">
        <v>47</v>
      </c>
      <c r="J2747" s="6">
        <v>60</v>
      </c>
      <c r="K2747" s="6">
        <v>430000000</v>
      </c>
      <c r="L2747" s="5" t="s">
        <v>40</v>
      </c>
      <c r="M2747" s="6" t="s">
        <v>94</v>
      </c>
      <c r="N2747" s="6" t="s">
        <v>11470</v>
      </c>
      <c r="O2747" s="6"/>
      <c r="P2747" s="6" t="s">
        <v>11471</v>
      </c>
      <c r="Q2747" s="6" t="s">
        <v>11209</v>
      </c>
      <c r="R2747" s="6"/>
      <c r="S2747" s="6"/>
      <c r="T2747" s="41"/>
      <c r="U2747" s="41"/>
      <c r="V2747" s="41">
        <v>1278836</v>
      </c>
      <c r="W2747" s="41">
        <f t="shared" si="185"/>
        <v>1432296.32</v>
      </c>
      <c r="X2747" s="6"/>
      <c r="Y2747" s="6">
        <v>2016</v>
      </c>
      <c r="Z2747" s="42"/>
    </row>
    <row r="2748" spans="1:26" ht="51" x14ac:dyDescent="0.2">
      <c r="A2748" s="6" t="s">
        <v>11472</v>
      </c>
      <c r="B2748" s="5" t="s">
        <v>32</v>
      </c>
      <c r="C2748" s="5" t="s">
        <v>11343</v>
      </c>
      <c r="D2748" s="5" t="s">
        <v>11344</v>
      </c>
      <c r="E2748" s="5" t="s">
        <v>11473</v>
      </c>
      <c r="F2748" s="5" t="s">
        <v>11344</v>
      </c>
      <c r="G2748" s="5" t="s">
        <v>11474</v>
      </c>
      <c r="H2748" s="5" t="s">
        <v>11475</v>
      </c>
      <c r="I2748" s="6" t="s">
        <v>47</v>
      </c>
      <c r="J2748" s="6">
        <v>60</v>
      </c>
      <c r="K2748" s="6">
        <v>430000000</v>
      </c>
      <c r="L2748" s="5" t="s">
        <v>40</v>
      </c>
      <c r="M2748" s="6" t="s">
        <v>94</v>
      </c>
      <c r="N2748" s="6" t="s">
        <v>11441</v>
      </c>
      <c r="O2748" s="6"/>
      <c r="P2748" s="6" t="s">
        <v>11471</v>
      </c>
      <c r="Q2748" s="6" t="s">
        <v>11209</v>
      </c>
      <c r="R2748" s="6"/>
      <c r="S2748" s="6"/>
      <c r="T2748" s="41"/>
      <c r="U2748" s="41"/>
      <c r="V2748" s="41">
        <v>9000000</v>
      </c>
      <c r="W2748" s="41">
        <f t="shared" si="185"/>
        <v>10080000.000000002</v>
      </c>
      <c r="X2748" s="6"/>
      <c r="Y2748" s="6">
        <v>2016</v>
      </c>
      <c r="Z2748" s="42"/>
    </row>
    <row r="2749" spans="1:26" ht="51" x14ac:dyDescent="0.2">
      <c r="A2749" s="6" t="s">
        <v>11476</v>
      </c>
      <c r="B2749" s="5" t="s">
        <v>32</v>
      </c>
      <c r="C2749" s="5" t="s">
        <v>11234</v>
      </c>
      <c r="D2749" s="5" t="s">
        <v>11235</v>
      </c>
      <c r="E2749" s="5" t="s">
        <v>11236</v>
      </c>
      <c r="F2749" s="5" t="s">
        <v>11235</v>
      </c>
      <c r="G2749" s="5" t="s">
        <v>11237</v>
      </c>
      <c r="H2749" s="5" t="s">
        <v>11477</v>
      </c>
      <c r="I2749" s="6" t="s">
        <v>60</v>
      </c>
      <c r="J2749" s="6">
        <v>80</v>
      </c>
      <c r="K2749" s="6">
        <v>430000000</v>
      </c>
      <c r="L2749" s="5" t="s">
        <v>40</v>
      </c>
      <c r="M2749" s="6" t="s">
        <v>41</v>
      </c>
      <c r="N2749" s="6" t="s">
        <v>11441</v>
      </c>
      <c r="O2749" s="6"/>
      <c r="P2749" s="6" t="s">
        <v>44</v>
      </c>
      <c r="Q2749" s="6" t="s">
        <v>11209</v>
      </c>
      <c r="R2749" s="6"/>
      <c r="S2749" s="6"/>
      <c r="T2749" s="41"/>
      <c r="U2749" s="41"/>
      <c r="V2749" s="41">
        <v>2107900</v>
      </c>
      <c r="W2749" s="41">
        <f t="shared" si="185"/>
        <v>2360848</v>
      </c>
      <c r="X2749" s="6"/>
      <c r="Y2749" s="6">
        <v>2016</v>
      </c>
      <c r="Z2749" s="42"/>
    </row>
    <row r="2750" spans="1:26" ht="51" x14ac:dyDescent="0.2">
      <c r="A2750" s="6" t="s">
        <v>11478</v>
      </c>
      <c r="B2750" s="5" t="s">
        <v>32</v>
      </c>
      <c r="C2750" s="5" t="s">
        <v>11234</v>
      </c>
      <c r="D2750" s="5" t="s">
        <v>11235</v>
      </c>
      <c r="E2750" s="5" t="s">
        <v>11236</v>
      </c>
      <c r="F2750" s="5" t="s">
        <v>11235</v>
      </c>
      <c r="G2750" s="5" t="s">
        <v>11237</v>
      </c>
      <c r="H2750" s="5" t="s">
        <v>11479</v>
      </c>
      <c r="I2750" s="6" t="s">
        <v>60</v>
      </c>
      <c r="J2750" s="6">
        <v>100</v>
      </c>
      <c r="K2750" s="6">
        <v>430000000</v>
      </c>
      <c r="L2750" s="5" t="s">
        <v>40</v>
      </c>
      <c r="M2750" s="6" t="s">
        <v>41</v>
      </c>
      <c r="N2750" s="6" t="s">
        <v>11470</v>
      </c>
      <c r="O2750" s="6"/>
      <c r="P2750" s="6" t="s">
        <v>44</v>
      </c>
      <c r="Q2750" s="6" t="s">
        <v>11209</v>
      </c>
      <c r="R2750" s="6"/>
      <c r="S2750" s="6"/>
      <c r="T2750" s="41"/>
      <c r="U2750" s="41"/>
      <c r="V2750" s="41">
        <v>580000</v>
      </c>
      <c r="W2750" s="41">
        <f t="shared" si="185"/>
        <v>649600.00000000012</v>
      </c>
      <c r="X2750" s="6"/>
      <c r="Y2750" s="6">
        <v>2016</v>
      </c>
      <c r="Z2750" s="42"/>
    </row>
    <row r="2751" spans="1:26" ht="51" x14ac:dyDescent="0.2">
      <c r="A2751" s="6" t="s">
        <v>11480</v>
      </c>
      <c r="B2751" s="5" t="s">
        <v>32</v>
      </c>
      <c r="C2751" s="5" t="s">
        <v>11234</v>
      </c>
      <c r="D2751" s="5" t="s">
        <v>11235</v>
      </c>
      <c r="E2751" s="5" t="s">
        <v>11236</v>
      </c>
      <c r="F2751" s="5" t="s">
        <v>11235</v>
      </c>
      <c r="G2751" s="5" t="s">
        <v>11237</v>
      </c>
      <c r="H2751" s="5" t="s">
        <v>11477</v>
      </c>
      <c r="I2751" s="6" t="s">
        <v>60</v>
      </c>
      <c r="J2751" s="6">
        <v>100</v>
      </c>
      <c r="K2751" s="6">
        <v>430000000</v>
      </c>
      <c r="L2751" s="5" t="s">
        <v>40</v>
      </c>
      <c r="M2751" s="6" t="s">
        <v>41</v>
      </c>
      <c r="N2751" s="6" t="s">
        <v>11481</v>
      </c>
      <c r="O2751" s="6"/>
      <c r="P2751" s="6" t="s">
        <v>44</v>
      </c>
      <c r="Q2751" s="6" t="s">
        <v>11209</v>
      </c>
      <c r="R2751" s="6"/>
      <c r="S2751" s="6"/>
      <c r="T2751" s="41"/>
      <c r="U2751" s="41"/>
      <c r="V2751" s="41">
        <v>460000</v>
      </c>
      <c r="W2751" s="41">
        <f t="shared" si="185"/>
        <v>515200.00000000006</v>
      </c>
      <c r="X2751" s="6"/>
      <c r="Y2751" s="6">
        <v>2016</v>
      </c>
      <c r="Z2751" s="42"/>
    </row>
    <row r="2752" spans="1:26" ht="51" x14ac:dyDescent="0.2">
      <c r="A2752" s="6" t="s">
        <v>11482</v>
      </c>
      <c r="B2752" s="5" t="s">
        <v>32</v>
      </c>
      <c r="C2752" s="5" t="s">
        <v>11234</v>
      </c>
      <c r="D2752" s="5" t="s">
        <v>11242</v>
      </c>
      <c r="E2752" s="5" t="s">
        <v>11483</v>
      </c>
      <c r="F2752" s="5" t="s">
        <v>11242</v>
      </c>
      <c r="G2752" s="5" t="s">
        <v>11484</v>
      </c>
      <c r="H2752" s="5" t="s">
        <v>11485</v>
      </c>
      <c r="I2752" s="6" t="s">
        <v>60</v>
      </c>
      <c r="J2752" s="6">
        <v>80</v>
      </c>
      <c r="K2752" s="6">
        <v>430000000</v>
      </c>
      <c r="L2752" s="5" t="s">
        <v>40</v>
      </c>
      <c r="M2752" s="6" t="s">
        <v>41</v>
      </c>
      <c r="N2752" s="6" t="s">
        <v>11208</v>
      </c>
      <c r="O2752" s="6"/>
      <c r="P2752" s="6" t="s">
        <v>44</v>
      </c>
      <c r="Q2752" s="6" t="s">
        <v>11209</v>
      </c>
      <c r="R2752" s="6"/>
      <c r="S2752" s="6"/>
      <c r="T2752" s="41"/>
      <c r="U2752" s="41"/>
      <c r="V2752" s="41">
        <v>529650</v>
      </c>
      <c r="W2752" s="41">
        <f t="shared" si="185"/>
        <v>593208</v>
      </c>
      <c r="X2752" s="6"/>
      <c r="Y2752" s="6">
        <v>2016</v>
      </c>
      <c r="Z2752" s="42"/>
    </row>
    <row r="2753" spans="1:26" ht="51" x14ac:dyDescent="0.2">
      <c r="A2753" s="6" t="s">
        <v>11486</v>
      </c>
      <c r="B2753" s="5" t="s">
        <v>32</v>
      </c>
      <c r="C2753" s="5" t="s">
        <v>11241</v>
      </c>
      <c r="D2753" s="5" t="s">
        <v>11242</v>
      </c>
      <c r="E2753" s="5" t="s">
        <v>11483</v>
      </c>
      <c r="F2753" s="5" t="s">
        <v>11242</v>
      </c>
      <c r="G2753" s="5" t="s">
        <v>11487</v>
      </c>
      <c r="H2753" s="5" t="s">
        <v>11488</v>
      </c>
      <c r="I2753" s="6" t="s">
        <v>60</v>
      </c>
      <c r="J2753" s="6">
        <v>60</v>
      </c>
      <c r="K2753" s="6">
        <v>430000000</v>
      </c>
      <c r="L2753" s="5" t="s">
        <v>40</v>
      </c>
      <c r="M2753" s="6" t="s">
        <v>41</v>
      </c>
      <c r="N2753" s="6" t="s">
        <v>11441</v>
      </c>
      <c r="O2753" s="6"/>
      <c r="P2753" s="6" t="s">
        <v>44</v>
      </c>
      <c r="Q2753" s="6" t="s">
        <v>11209</v>
      </c>
      <c r="R2753" s="6"/>
      <c r="S2753" s="6"/>
      <c r="T2753" s="41"/>
      <c r="U2753" s="41"/>
      <c r="V2753" s="41">
        <v>856000</v>
      </c>
      <c r="W2753" s="41">
        <f t="shared" si="185"/>
        <v>958720.00000000012</v>
      </c>
      <c r="X2753" s="6"/>
      <c r="Y2753" s="6">
        <v>2016</v>
      </c>
      <c r="Z2753" s="42"/>
    </row>
    <row r="2754" spans="1:26" ht="51" x14ac:dyDescent="0.2">
      <c r="A2754" s="6" t="s">
        <v>11489</v>
      </c>
      <c r="B2754" s="5" t="s">
        <v>32</v>
      </c>
      <c r="C2754" s="5" t="s">
        <v>11241</v>
      </c>
      <c r="D2754" s="5" t="s">
        <v>11242</v>
      </c>
      <c r="E2754" s="5" t="s">
        <v>11490</v>
      </c>
      <c r="F2754" s="5" t="s">
        <v>11242</v>
      </c>
      <c r="G2754" s="5" t="s">
        <v>11491</v>
      </c>
      <c r="H2754" s="5" t="s">
        <v>11492</v>
      </c>
      <c r="I2754" s="6" t="s">
        <v>60</v>
      </c>
      <c r="J2754" s="6">
        <v>80</v>
      </c>
      <c r="K2754" s="6">
        <v>430000000</v>
      </c>
      <c r="L2754" s="5" t="s">
        <v>40</v>
      </c>
      <c r="M2754" s="6" t="s">
        <v>41</v>
      </c>
      <c r="N2754" s="6" t="s">
        <v>11441</v>
      </c>
      <c r="O2754" s="6"/>
      <c r="P2754" s="6" t="s">
        <v>44</v>
      </c>
      <c r="Q2754" s="6" t="s">
        <v>11209</v>
      </c>
      <c r="R2754" s="6"/>
      <c r="S2754" s="6"/>
      <c r="T2754" s="41"/>
      <c r="U2754" s="41"/>
      <c r="V2754" s="41">
        <v>529650</v>
      </c>
      <c r="W2754" s="41">
        <f t="shared" si="185"/>
        <v>593208</v>
      </c>
      <c r="X2754" s="6"/>
      <c r="Y2754" s="6">
        <v>2016</v>
      </c>
      <c r="Z2754" s="42"/>
    </row>
    <row r="2755" spans="1:26" ht="51" x14ac:dyDescent="0.2">
      <c r="A2755" s="6" t="s">
        <v>11493</v>
      </c>
      <c r="B2755" s="5" t="s">
        <v>32</v>
      </c>
      <c r="C2755" s="5" t="s">
        <v>11241</v>
      </c>
      <c r="D2755" s="5" t="s">
        <v>11242</v>
      </c>
      <c r="E2755" s="5" t="s">
        <v>11494</v>
      </c>
      <c r="F2755" s="5" t="s">
        <v>11242</v>
      </c>
      <c r="G2755" s="5" t="s">
        <v>11495</v>
      </c>
      <c r="H2755" s="5" t="s">
        <v>11496</v>
      </c>
      <c r="I2755" s="6" t="s">
        <v>39</v>
      </c>
      <c r="J2755" s="6">
        <v>80</v>
      </c>
      <c r="K2755" s="6">
        <v>430000000</v>
      </c>
      <c r="L2755" s="5" t="s">
        <v>40</v>
      </c>
      <c r="M2755" s="6" t="s">
        <v>41</v>
      </c>
      <c r="N2755" s="6" t="s">
        <v>11441</v>
      </c>
      <c r="O2755" s="6"/>
      <c r="P2755" s="6" t="s">
        <v>44</v>
      </c>
      <c r="Q2755" s="6" t="s">
        <v>11209</v>
      </c>
      <c r="R2755" s="6"/>
      <c r="S2755" s="6"/>
      <c r="T2755" s="41"/>
      <c r="U2755" s="41"/>
      <c r="V2755" s="41">
        <v>450000</v>
      </c>
      <c r="W2755" s="41">
        <f t="shared" si="185"/>
        <v>504000.00000000006</v>
      </c>
      <c r="X2755" s="6"/>
      <c r="Y2755" s="6">
        <v>2016</v>
      </c>
      <c r="Z2755" s="42"/>
    </row>
    <row r="2756" spans="1:26" ht="51" x14ac:dyDescent="0.2">
      <c r="A2756" s="6" t="s">
        <v>11497</v>
      </c>
      <c r="B2756" s="5" t="s">
        <v>32</v>
      </c>
      <c r="C2756" s="5" t="s">
        <v>11498</v>
      </c>
      <c r="D2756" s="5" t="s">
        <v>11499</v>
      </c>
      <c r="E2756" s="5" t="s">
        <v>11500</v>
      </c>
      <c r="F2756" s="5" t="s">
        <v>11499</v>
      </c>
      <c r="G2756" s="5" t="s">
        <v>11501</v>
      </c>
      <c r="H2756" s="5" t="s">
        <v>11502</v>
      </c>
      <c r="I2756" s="6" t="s">
        <v>39</v>
      </c>
      <c r="J2756" s="6">
        <v>90</v>
      </c>
      <c r="K2756" s="6">
        <v>430000000</v>
      </c>
      <c r="L2756" s="5" t="s">
        <v>40</v>
      </c>
      <c r="M2756" s="6" t="s">
        <v>41</v>
      </c>
      <c r="N2756" s="6" t="s">
        <v>11441</v>
      </c>
      <c r="O2756" s="6"/>
      <c r="P2756" s="6" t="s">
        <v>44</v>
      </c>
      <c r="Q2756" s="6" t="s">
        <v>11230</v>
      </c>
      <c r="R2756" s="6"/>
      <c r="S2756" s="6"/>
      <c r="T2756" s="41"/>
      <c r="U2756" s="41"/>
      <c r="V2756" s="41">
        <v>90950</v>
      </c>
      <c r="W2756" s="41">
        <f t="shared" si="185"/>
        <v>101864.00000000001</v>
      </c>
      <c r="X2756" s="6"/>
      <c r="Y2756" s="6">
        <v>2016</v>
      </c>
      <c r="Z2756" s="42"/>
    </row>
    <row r="2757" spans="1:26" ht="63.75" x14ac:dyDescent="0.2">
      <c r="A2757" s="6" t="s">
        <v>11503</v>
      </c>
      <c r="B2757" s="5" t="s">
        <v>32</v>
      </c>
      <c r="C2757" s="5" t="s">
        <v>11504</v>
      </c>
      <c r="D2757" s="5" t="s">
        <v>11505</v>
      </c>
      <c r="E2757" s="5" t="s">
        <v>11506</v>
      </c>
      <c r="F2757" s="5" t="s">
        <v>11505</v>
      </c>
      <c r="G2757" s="5" t="s">
        <v>11507</v>
      </c>
      <c r="H2757" s="5" t="s">
        <v>11508</v>
      </c>
      <c r="I2757" s="6" t="s">
        <v>39</v>
      </c>
      <c r="J2757" s="6">
        <v>50</v>
      </c>
      <c r="K2757" s="6">
        <v>430000000</v>
      </c>
      <c r="L2757" s="5" t="s">
        <v>40</v>
      </c>
      <c r="M2757" s="6" t="s">
        <v>41</v>
      </c>
      <c r="N2757" s="6" t="s">
        <v>11441</v>
      </c>
      <c r="O2757" s="6"/>
      <c r="P2757" s="6" t="s">
        <v>44</v>
      </c>
      <c r="Q2757" s="6" t="s">
        <v>11230</v>
      </c>
      <c r="R2757" s="6"/>
      <c r="S2757" s="6"/>
      <c r="T2757" s="41"/>
      <c r="U2757" s="41"/>
      <c r="V2757" s="41">
        <v>585920</v>
      </c>
      <c r="W2757" s="41">
        <f t="shared" si="185"/>
        <v>656230.40000000002</v>
      </c>
      <c r="X2757" s="6"/>
      <c r="Y2757" s="6">
        <v>2016</v>
      </c>
      <c r="Z2757" s="42"/>
    </row>
    <row r="2758" spans="1:26" ht="63.75" x14ac:dyDescent="0.2">
      <c r="A2758" s="6" t="s">
        <v>11509</v>
      </c>
      <c r="B2758" s="5" t="s">
        <v>32</v>
      </c>
      <c r="C2758" s="5" t="s">
        <v>11510</v>
      </c>
      <c r="D2758" s="5" t="s">
        <v>11511</v>
      </c>
      <c r="E2758" s="5" t="s">
        <v>11512</v>
      </c>
      <c r="F2758" s="5" t="s">
        <v>11511</v>
      </c>
      <c r="G2758" s="5" t="s">
        <v>11513</v>
      </c>
      <c r="H2758" s="5" t="s">
        <v>11514</v>
      </c>
      <c r="I2758" s="6" t="s">
        <v>11334</v>
      </c>
      <c r="J2758" s="6">
        <v>50</v>
      </c>
      <c r="K2758" s="6">
        <v>430000000</v>
      </c>
      <c r="L2758" s="5" t="s">
        <v>40</v>
      </c>
      <c r="M2758" s="6" t="s">
        <v>11515</v>
      </c>
      <c r="N2758" s="6" t="s">
        <v>11516</v>
      </c>
      <c r="O2758" s="6"/>
      <c r="P2758" s="6" t="s">
        <v>11517</v>
      </c>
      <c r="Q2758" s="6" t="s">
        <v>11357</v>
      </c>
      <c r="R2758" s="6"/>
      <c r="S2758" s="6"/>
      <c r="T2758" s="41"/>
      <c r="U2758" s="41"/>
      <c r="V2758" s="41"/>
      <c r="W2758" s="41"/>
      <c r="X2758" s="6"/>
      <c r="Y2758" s="6">
        <v>2016</v>
      </c>
      <c r="Z2758" s="42"/>
    </row>
    <row r="2759" spans="1:26" ht="38.25" x14ac:dyDescent="0.2">
      <c r="A2759" s="6" t="s">
        <v>11518</v>
      </c>
      <c r="B2759" s="5" t="s">
        <v>32</v>
      </c>
      <c r="C2759" s="5" t="s">
        <v>11510</v>
      </c>
      <c r="D2759" s="5" t="s">
        <v>11511</v>
      </c>
      <c r="E2759" s="12"/>
      <c r="F2759" s="5" t="s">
        <v>11511</v>
      </c>
      <c r="G2759" s="12"/>
      <c r="H2759" s="5" t="s">
        <v>11519</v>
      </c>
      <c r="I2759" s="6" t="s">
        <v>11334</v>
      </c>
      <c r="J2759" s="6">
        <v>50</v>
      </c>
      <c r="K2759" s="6">
        <v>430000000</v>
      </c>
      <c r="L2759" s="5" t="s">
        <v>40</v>
      </c>
      <c r="M2759" s="6" t="s">
        <v>9580</v>
      </c>
      <c r="N2759" s="6" t="s">
        <v>11516</v>
      </c>
      <c r="O2759" s="6"/>
      <c r="P2759" s="6" t="s">
        <v>11517</v>
      </c>
      <c r="Q2759" s="6" t="s">
        <v>11357</v>
      </c>
      <c r="R2759" s="6"/>
      <c r="S2759" s="6"/>
      <c r="T2759" s="41"/>
      <c r="U2759" s="41"/>
      <c r="V2759" s="41">
        <v>89562236.269999996</v>
      </c>
      <c r="W2759" s="41">
        <f t="shared" ref="W2759:W2769" si="186">V2759*1.12</f>
        <v>100309704.6224</v>
      </c>
      <c r="X2759" s="6"/>
      <c r="Y2759" s="6">
        <v>2016</v>
      </c>
      <c r="Z2759" s="6"/>
    </row>
    <row r="2760" spans="1:26" ht="38.25" x14ac:dyDescent="0.2">
      <c r="A2760" s="6" t="s">
        <v>11520</v>
      </c>
      <c r="B2760" s="5" t="s">
        <v>32</v>
      </c>
      <c r="C2760" s="5" t="s">
        <v>11510</v>
      </c>
      <c r="D2760" s="5" t="s">
        <v>11511</v>
      </c>
      <c r="E2760" s="24"/>
      <c r="F2760" s="5" t="s">
        <v>11511</v>
      </c>
      <c r="G2760" s="24"/>
      <c r="H2760" s="5" t="s">
        <v>11521</v>
      </c>
      <c r="I2760" s="6" t="s">
        <v>11334</v>
      </c>
      <c r="J2760" s="6">
        <v>70</v>
      </c>
      <c r="K2760" s="6">
        <v>430000000</v>
      </c>
      <c r="L2760" s="5" t="s">
        <v>40</v>
      </c>
      <c r="M2760" s="6" t="s">
        <v>94</v>
      </c>
      <c r="N2760" s="6" t="s">
        <v>11522</v>
      </c>
      <c r="O2760" s="6"/>
      <c r="P2760" s="6" t="s">
        <v>11517</v>
      </c>
      <c r="Q2760" s="6" t="s">
        <v>11357</v>
      </c>
      <c r="R2760" s="6"/>
      <c r="S2760" s="6"/>
      <c r="T2760" s="41"/>
      <c r="U2760" s="41"/>
      <c r="V2760" s="41">
        <v>74967080</v>
      </c>
      <c r="W2760" s="41">
        <f t="shared" si="186"/>
        <v>83963129.600000009</v>
      </c>
      <c r="X2760" s="6"/>
      <c r="Y2760" s="6">
        <v>2016</v>
      </c>
      <c r="Z2760" s="6"/>
    </row>
    <row r="2761" spans="1:26" ht="38.25" x14ac:dyDescent="0.2">
      <c r="A2761" s="6" t="s">
        <v>11523</v>
      </c>
      <c r="B2761" s="5" t="s">
        <v>32</v>
      </c>
      <c r="C2761" s="5" t="s">
        <v>11524</v>
      </c>
      <c r="D2761" s="5" t="s">
        <v>11525</v>
      </c>
      <c r="E2761" s="5" t="s">
        <v>11526</v>
      </c>
      <c r="F2761" s="5" t="s">
        <v>11525</v>
      </c>
      <c r="G2761" s="5" t="s">
        <v>11527</v>
      </c>
      <c r="H2761" s="5" t="s">
        <v>11528</v>
      </c>
      <c r="I2761" s="6" t="s">
        <v>11334</v>
      </c>
      <c r="J2761" s="6">
        <v>50</v>
      </c>
      <c r="K2761" s="6">
        <v>430000000</v>
      </c>
      <c r="L2761" s="5" t="s">
        <v>40</v>
      </c>
      <c r="M2761" s="6" t="s">
        <v>11515</v>
      </c>
      <c r="N2761" s="6" t="s">
        <v>11516</v>
      </c>
      <c r="O2761" s="6"/>
      <c r="P2761" s="6" t="s">
        <v>11529</v>
      </c>
      <c r="Q2761" s="6" t="s">
        <v>11357</v>
      </c>
      <c r="R2761" s="6"/>
      <c r="S2761" s="6"/>
      <c r="T2761" s="41"/>
      <c r="U2761" s="41"/>
      <c r="V2761" s="41">
        <v>24598074.800000001</v>
      </c>
      <c r="W2761" s="41">
        <f t="shared" si="186"/>
        <v>27549843.776000004</v>
      </c>
      <c r="X2761" s="6"/>
      <c r="Y2761" s="6">
        <v>2016</v>
      </c>
      <c r="Z2761" s="42"/>
    </row>
    <row r="2762" spans="1:26" ht="76.5" x14ac:dyDescent="0.2">
      <c r="A2762" s="6" t="s">
        <v>11530</v>
      </c>
      <c r="B2762" s="5" t="s">
        <v>32</v>
      </c>
      <c r="C2762" s="5" t="s">
        <v>11531</v>
      </c>
      <c r="D2762" s="5" t="s">
        <v>11532</v>
      </c>
      <c r="E2762" s="5" t="s">
        <v>11533</v>
      </c>
      <c r="F2762" s="5" t="s">
        <v>11532</v>
      </c>
      <c r="G2762" s="5" t="s">
        <v>11534</v>
      </c>
      <c r="H2762" s="5" t="s">
        <v>11535</v>
      </c>
      <c r="I2762" s="6" t="s">
        <v>47</v>
      </c>
      <c r="J2762" s="6">
        <v>50</v>
      </c>
      <c r="K2762" s="6">
        <v>430000000</v>
      </c>
      <c r="L2762" s="5" t="s">
        <v>40</v>
      </c>
      <c r="M2762" s="6" t="s">
        <v>11536</v>
      </c>
      <c r="N2762" s="6" t="s">
        <v>11441</v>
      </c>
      <c r="O2762" s="6"/>
      <c r="P2762" s="6" t="s">
        <v>11517</v>
      </c>
      <c r="Q2762" s="6" t="s">
        <v>11537</v>
      </c>
      <c r="R2762" s="6"/>
      <c r="S2762" s="6"/>
      <c r="T2762" s="41"/>
      <c r="U2762" s="41"/>
      <c r="V2762" s="41">
        <v>57000000</v>
      </c>
      <c r="W2762" s="41">
        <f t="shared" si="186"/>
        <v>63840000.000000007</v>
      </c>
      <c r="X2762" s="6"/>
      <c r="Y2762" s="6">
        <v>2016</v>
      </c>
      <c r="Z2762" s="42"/>
    </row>
    <row r="2763" spans="1:26" ht="51" x14ac:dyDescent="0.2">
      <c r="A2763" s="6" t="s">
        <v>11538</v>
      </c>
      <c r="B2763" s="5" t="s">
        <v>32</v>
      </c>
      <c r="C2763" s="5" t="s">
        <v>11539</v>
      </c>
      <c r="D2763" s="5" t="s">
        <v>11540</v>
      </c>
      <c r="E2763" s="5" t="s">
        <v>11541</v>
      </c>
      <c r="F2763" s="5" t="s">
        <v>11540</v>
      </c>
      <c r="G2763" s="5" t="s">
        <v>11542</v>
      </c>
      <c r="H2763" s="5" t="s">
        <v>11543</v>
      </c>
      <c r="I2763" s="6" t="s">
        <v>47</v>
      </c>
      <c r="J2763" s="6">
        <v>75</v>
      </c>
      <c r="K2763" s="6">
        <v>430000000</v>
      </c>
      <c r="L2763" s="5" t="s">
        <v>40</v>
      </c>
      <c r="M2763" s="6" t="s">
        <v>41</v>
      </c>
      <c r="N2763" s="6" t="s">
        <v>11239</v>
      </c>
      <c r="O2763" s="6"/>
      <c r="P2763" s="6" t="s">
        <v>9081</v>
      </c>
      <c r="Q2763" s="6" t="s">
        <v>11209</v>
      </c>
      <c r="R2763" s="6"/>
      <c r="S2763" s="6"/>
      <c r="T2763" s="41"/>
      <c r="U2763" s="41"/>
      <c r="V2763" s="41">
        <v>58865401.875</v>
      </c>
      <c r="W2763" s="41">
        <f t="shared" si="186"/>
        <v>65929250.100000009</v>
      </c>
      <c r="X2763" s="6"/>
      <c r="Y2763" s="6">
        <v>2016</v>
      </c>
      <c r="Z2763" s="42"/>
    </row>
    <row r="2764" spans="1:26" ht="51" x14ac:dyDescent="0.2">
      <c r="A2764" s="6" t="s">
        <v>11544</v>
      </c>
      <c r="B2764" s="5" t="s">
        <v>32</v>
      </c>
      <c r="C2764" s="5" t="s">
        <v>11539</v>
      </c>
      <c r="D2764" s="5" t="s">
        <v>11540</v>
      </c>
      <c r="E2764" s="5" t="s">
        <v>11545</v>
      </c>
      <c r="F2764" s="5" t="s">
        <v>11540</v>
      </c>
      <c r="G2764" s="5" t="s">
        <v>11546</v>
      </c>
      <c r="H2764" s="5" t="s">
        <v>11547</v>
      </c>
      <c r="I2764" s="6" t="s">
        <v>47</v>
      </c>
      <c r="J2764" s="6">
        <v>60</v>
      </c>
      <c r="K2764" s="6">
        <v>430000000</v>
      </c>
      <c r="L2764" s="5" t="s">
        <v>40</v>
      </c>
      <c r="M2764" s="6" t="s">
        <v>41</v>
      </c>
      <c r="N2764" s="6" t="s">
        <v>11239</v>
      </c>
      <c r="O2764" s="6"/>
      <c r="P2764" s="6" t="s">
        <v>9081</v>
      </c>
      <c r="Q2764" s="6" t="s">
        <v>11209</v>
      </c>
      <c r="R2764" s="6"/>
      <c r="S2764" s="6"/>
      <c r="T2764" s="41"/>
      <c r="U2764" s="41"/>
      <c r="V2764" s="41">
        <v>49159784</v>
      </c>
      <c r="W2764" s="41">
        <f t="shared" si="186"/>
        <v>55058958.080000006</v>
      </c>
      <c r="X2764" s="6"/>
      <c r="Y2764" s="6">
        <v>2016</v>
      </c>
      <c r="Z2764" s="42"/>
    </row>
    <row r="2765" spans="1:26" ht="51" x14ac:dyDescent="0.2">
      <c r="A2765" s="6" t="s">
        <v>11548</v>
      </c>
      <c r="B2765" s="5" t="s">
        <v>32</v>
      </c>
      <c r="C2765" s="5" t="s">
        <v>11549</v>
      </c>
      <c r="D2765" s="5" t="s">
        <v>11550</v>
      </c>
      <c r="E2765" s="5" t="s">
        <v>11551</v>
      </c>
      <c r="F2765" s="5" t="s">
        <v>11550</v>
      </c>
      <c r="G2765" s="5" t="s">
        <v>11552</v>
      </c>
      <c r="H2765" s="5" t="s">
        <v>11553</v>
      </c>
      <c r="I2765" s="6" t="s">
        <v>47</v>
      </c>
      <c r="J2765" s="6">
        <v>50</v>
      </c>
      <c r="K2765" s="6">
        <v>430000000</v>
      </c>
      <c r="L2765" s="5" t="s">
        <v>40</v>
      </c>
      <c r="M2765" s="6" t="s">
        <v>41</v>
      </c>
      <c r="N2765" s="6" t="s">
        <v>11239</v>
      </c>
      <c r="O2765" s="6"/>
      <c r="P2765" s="6" t="s">
        <v>9081</v>
      </c>
      <c r="Q2765" s="6" t="s">
        <v>11209</v>
      </c>
      <c r="R2765" s="6"/>
      <c r="S2765" s="6"/>
      <c r="T2765" s="41"/>
      <c r="U2765" s="41"/>
      <c r="V2765" s="41">
        <v>16553032</v>
      </c>
      <c r="W2765" s="41">
        <f t="shared" si="186"/>
        <v>18539395.840000004</v>
      </c>
      <c r="X2765" s="6"/>
      <c r="Y2765" s="6">
        <v>2016</v>
      </c>
      <c r="Z2765" s="42"/>
    </row>
    <row r="2766" spans="1:26" ht="51" x14ac:dyDescent="0.2">
      <c r="A2766" s="6" t="s">
        <v>11554</v>
      </c>
      <c r="B2766" s="5" t="s">
        <v>32</v>
      </c>
      <c r="C2766" s="5" t="s">
        <v>11555</v>
      </c>
      <c r="D2766" s="5" t="s">
        <v>11556</v>
      </c>
      <c r="E2766" s="5" t="s">
        <v>11557</v>
      </c>
      <c r="F2766" s="5" t="s">
        <v>11556</v>
      </c>
      <c r="G2766" s="5" t="s">
        <v>11558</v>
      </c>
      <c r="H2766" s="5" t="s">
        <v>11559</v>
      </c>
      <c r="I2766" s="6" t="s">
        <v>47</v>
      </c>
      <c r="J2766" s="6">
        <v>50</v>
      </c>
      <c r="K2766" s="6">
        <v>430000000</v>
      </c>
      <c r="L2766" s="5" t="s">
        <v>40</v>
      </c>
      <c r="M2766" s="6" t="s">
        <v>41</v>
      </c>
      <c r="N2766" s="6" t="s">
        <v>11239</v>
      </c>
      <c r="O2766" s="6"/>
      <c r="P2766" s="6" t="s">
        <v>9081</v>
      </c>
      <c r="Q2766" s="6" t="s">
        <v>11209</v>
      </c>
      <c r="R2766" s="6"/>
      <c r="S2766" s="6"/>
      <c r="T2766" s="41"/>
      <c r="U2766" s="41"/>
      <c r="V2766" s="41">
        <v>29815764</v>
      </c>
      <c r="W2766" s="41">
        <f t="shared" si="186"/>
        <v>33393655.680000003</v>
      </c>
      <c r="X2766" s="6"/>
      <c r="Y2766" s="6">
        <v>2016</v>
      </c>
      <c r="Z2766" s="42"/>
    </row>
    <row r="2767" spans="1:26" ht="51" x14ac:dyDescent="0.2">
      <c r="A2767" s="6" t="s">
        <v>11560</v>
      </c>
      <c r="B2767" s="5" t="s">
        <v>32</v>
      </c>
      <c r="C2767" s="5" t="s">
        <v>11561</v>
      </c>
      <c r="D2767" s="5" t="s">
        <v>11562</v>
      </c>
      <c r="E2767" s="5" t="s">
        <v>11563</v>
      </c>
      <c r="F2767" s="5" t="s">
        <v>11564</v>
      </c>
      <c r="G2767" s="5" t="s">
        <v>11565</v>
      </c>
      <c r="H2767" s="5" t="s">
        <v>11566</v>
      </c>
      <c r="I2767" s="6" t="s">
        <v>47</v>
      </c>
      <c r="J2767" s="6">
        <v>80</v>
      </c>
      <c r="K2767" s="6">
        <v>430000000</v>
      </c>
      <c r="L2767" s="5" t="s">
        <v>40</v>
      </c>
      <c r="M2767" s="6" t="s">
        <v>41</v>
      </c>
      <c r="N2767" s="6" t="s">
        <v>11259</v>
      </c>
      <c r="O2767" s="6"/>
      <c r="P2767" s="6" t="s">
        <v>9081</v>
      </c>
      <c r="Q2767" s="6" t="s">
        <v>11209</v>
      </c>
      <c r="R2767" s="6"/>
      <c r="S2767" s="6"/>
      <c r="T2767" s="41"/>
      <c r="U2767" s="41"/>
      <c r="V2767" s="41">
        <v>7053400</v>
      </c>
      <c r="W2767" s="41">
        <f t="shared" si="186"/>
        <v>7899808.0000000009</v>
      </c>
      <c r="X2767" s="6"/>
      <c r="Y2767" s="6">
        <v>2016</v>
      </c>
      <c r="Z2767" s="42"/>
    </row>
    <row r="2768" spans="1:26" ht="63.75" x14ac:dyDescent="0.2">
      <c r="A2768" s="6" t="s">
        <v>11567</v>
      </c>
      <c r="B2768" s="5" t="s">
        <v>32</v>
      </c>
      <c r="C2768" s="5" t="s">
        <v>11568</v>
      </c>
      <c r="D2768" s="5" t="s">
        <v>11569</v>
      </c>
      <c r="E2768" s="5" t="s">
        <v>11570</v>
      </c>
      <c r="F2768" s="5" t="s">
        <v>11569</v>
      </c>
      <c r="G2768" s="5" t="s">
        <v>11571</v>
      </c>
      <c r="H2768" s="5" t="s">
        <v>11572</v>
      </c>
      <c r="I2768" s="6" t="s">
        <v>47</v>
      </c>
      <c r="J2768" s="6">
        <v>50</v>
      </c>
      <c r="K2768" s="6">
        <v>430000000</v>
      </c>
      <c r="L2768" s="5" t="s">
        <v>40</v>
      </c>
      <c r="M2768" s="6" t="s">
        <v>41</v>
      </c>
      <c r="N2768" s="6" t="s">
        <v>11239</v>
      </c>
      <c r="O2768" s="6"/>
      <c r="P2768" s="6" t="s">
        <v>9081</v>
      </c>
      <c r="Q2768" s="6" t="s">
        <v>11209</v>
      </c>
      <c r="R2768" s="6"/>
      <c r="S2768" s="6"/>
      <c r="T2768" s="41"/>
      <c r="U2768" s="41"/>
      <c r="V2768" s="41">
        <v>102022747.679167</v>
      </c>
      <c r="W2768" s="41">
        <f t="shared" si="186"/>
        <v>114265477.40066706</v>
      </c>
      <c r="X2768" s="6"/>
      <c r="Y2768" s="6">
        <v>2016</v>
      </c>
      <c r="Z2768" s="42"/>
    </row>
    <row r="2769" spans="1:26" ht="63.75" x14ac:dyDescent="0.2">
      <c r="A2769" s="6" t="s">
        <v>11573</v>
      </c>
      <c r="B2769" s="5" t="s">
        <v>32</v>
      </c>
      <c r="C2769" s="5" t="s">
        <v>11568</v>
      </c>
      <c r="D2769" s="5" t="s">
        <v>11569</v>
      </c>
      <c r="E2769" s="5" t="s">
        <v>11570</v>
      </c>
      <c r="F2769" s="5" t="s">
        <v>11569</v>
      </c>
      <c r="G2769" s="5" t="s">
        <v>11574</v>
      </c>
      <c r="H2769" s="5" t="s">
        <v>11575</v>
      </c>
      <c r="I2769" s="6" t="s">
        <v>47</v>
      </c>
      <c r="J2769" s="6">
        <v>50</v>
      </c>
      <c r="K2769" s="6">
        <v>430000000</v>
      </c>
      <c r="L2769" s="5" t="s">
        <v>40</v>
      </c>
      <c r="M2769" s="6" t="s">
        <v>41</v>
      </c>
      <c r="N2769" s="6" t="s">
        <v>11239</v>
      </c>
      <c r="O2769" s="6"/>
      <c r="P2769" s="6" t="s">
        <v>9081</v>
      </c>
      <c r="Q2769" s="6" t="s">
        <v>11209</v>
      </c>
      <c r="R2769" s="6"/>
      <c r="S2769" s="6"/>
      <c r="T2769" s="41"/>
      <c r="U2769" s="41"/>
      <c r="V2769" s="41">
        <v>22500000</v>
      </c>
      <c r="W2769" s="41">
        <f t="shared" si="186"/>
        <v>25200000.000000004</v>
      </c>
      <c r="X2769" s="6"/>
      <c r="Y2769" s="6">
        <v>2016</v>
      </c>
      <c r="Z2769" s="42"/>
    </row>
    <row r="2770" spans="1:26" ht="63.75" x14ac:dyDescent="0.2">
      <c r="A2770" s="6" t="s">
        <v>11576</v>
      </c>
      <c r="B2770" s="5" t="s">
        <v>32</v>
      </c>
      <c r="C2770" s="5" t="s">
        <v>11568</v>
      </c>
      <c r="D2770" s="5" t="s">
        <v>11569</v>
      </c>
      <c r="E2770" s="5" t="s">
        <v>11570</v>
      </c>
      <c r="F2770" s="5" t="s">
        <v>11569</v>
      </c>
      <c r="G2770" s="5" t="s">
        <v>11577</v>
      </c>
      <c r="H2770" s="5" t="s">
        <v>11578</v>
      </c>
      <c r="I2770" s="6" t="s">
        <v>47</v>
      </c>
      <c r="J2770" s="6">
        <v>50</v>
      </c>
      <c r="K2770" s="6">
        <v>430000000</v>
      </c>
      <c r="L2770" s="5" t="s">
        <v>40</v>
      </c>
      <c r="M2770" s="6" t="s">
        <v>41</v>
      </c>
      <c r="N2770" s="6" t="s">
        <v>11239</v>
      </c>
      <c r="O2770" s="6"/>
      <c r="P2770" s="6" t="s">
        <v>9081</v>
      </c>
      <c r="Q2770" s="6" t="s">
        <v>11209</v>
      </c>
      <c r="R2770" s="6"/>
      <c r="S2770" s="6"/>
      <c r="T2770" s="41"/>
      <c r="U2770" s="41"/>
      <c r="V2770" s="41"/>
      <c r="W2770" s="41"/>
      <c r="X2770" s="6"/>
      <c r="Y2770" s="6">
        <v>2016</v>
      </c>
      <c r="Z2770" s="6"/>
    </row>
    <row r="2771" spans="1:26" ht="63.75" x14ac:dyDescent="0.2">
      <c r="A2771" s="6" t="s">
        <v>11579</v>
      </c>
      <c r="B2771" s="5" t="s">
        <v>32</v>
      </c>
      <c r="C2771" s="5" t="s">
        <v>11568</v>
      </c>
      <c r="D2771" s="5" t="s">
        <v>11569</v>
      </c>
      <c r="E2771" s="5" t="s">
        <v>11570</v>
      </c>
      <c r="F2771" s="5" t="s">
        <v>11569</v>
      </c>
      <c r="G2771" s="5" t="s">
        <v>11577</v>
      </c>
      <c r="H2771" s="5" t="s">
        <v>11578</v>
      </c>
      <c r="I2771" s="6" t="s">
        <v>47</v>
      </c>
      <c r="J2771" s="6">
        <v>50</v>
      </c>
      <c r="K2771" s="6">
        <v>430000000</v>
      </c>
      <c r="L2771" s="5" t="s">
        <v>40</v>
      </c>
      <c r="M2771" s="6" t="s">
        <v>566</v>
      </c>
      <c r="N2771" s="6" t="s">
        <v>11239</v>
      </c>
      <c r="O2771" s="6"/>
      <c r="P2771" s="6" t="s">
        <v>9081</v>
      </c>
      <c r="Q2771" s="6" t="s">
        <v>11209</v>
      </c>
      <c r="R2771" s="6"/>
      <c r="S2771" s="6"/>
      <c r="T2771" s="41"/>
      <c r="U2771" s="41"/>
      <c r="V2771" s="41">
        <f>38074320+47641454</f>
        <v>85715774</v>
      </c>
      <c r="W2771" s="41">
        <f t="shared" ref="W2771:W2778" si="187">V2771*1.12</f>
        <v>96001666.88000001</v>
      </c>
      <c r="X2771" s="6"/>
      <c r="Y2771" s="6">
        <v>2016</v>
      </c>
      <c r="Z2771" s="6" t="s">
        <v>11302</v>
      </c>
    </row>
    <row r="2772" spans="1:26" ht="63.75" x14ac:dyDescent="0.2">
      <c r="A2772" s="6" t="s">
        <v>11580</v>
      </c>
      <c r="B2772" s="5" t="s">
        <v>32</v>
      </c>
      <c r="C2772" s="5" t="s">
        <v>11247</v>
      </c>
      <c r="D2772" s="5" t="s">
        <v>11248</v>
      </c>
      <c r="E2772" s="5" t="s">
        <v>11570</v>
      </c>
      <c r="F2772" s="5" t="s">
        <v>11248</v>
      </c>
      <c r="G2772" s="5" t="s">
        <v>11581</v>
      </c>
      <c r="H2772" s="5" t="s">
        <v>11582</v>
      </c>
      <c r="I2772" s="6" t="s">
        <v>47</v>
      </c>
      <c r="J2772" s="6">
        <v>50</v>
      </c>
      <c r="K2772" s="6">
        <v>430000000</v>
      </c>
      <c r="L2772" s="5" t="s">
        <v>40</v>
      </c>
      <c r="M2772" s="6" t="s">
        <v>41</v>
      </c>
      <c r="N2772" s="6" t="s">
        <v>11239</v>
      </c>
      <c r="O2772" s="6"/>
      <c r="P2772" s="6" t="s">
        <v>9081</v>
      </c>
      <c r="Q2772" s="6" t="s">
        <v>11209</v>
      </c>
      <c r="R2772" s="6"/>
      <c r="S2772" s="6"/>
      <c r="T2772" s="41"/>
      <c r="U2772" s="41"/>
      <c r="V2772" s="41">
        <v>81786145.5</v>
      </c>
      <c r="W2772" s="41">
        <f t="shared" si="187"/>
        <v>91600482.960000008</v>
      </c>
      <c r="X2772" s="6"/>
      <c r="Y2772" s="6">
        <v>2016</v>
      </c>
      <c r="Z2772" s="42"/>
    </row>
    <row r="2773" spans="1:26" ht="63.75" x14ac:dyDescent="0.2">
      <c r="A2773" s="6" t="s">
        <v>11583</v>
      </c>
      <c r="B2773" s="5" t="s">
        <v>32</v>
      </c>
      <c r="C2773" s="5" t="s">
        <v>11247</v>
      </c>
      <c r="D2773" s="5" t="s">
        <v>11248</v>
      </c>
      <c r="E2773" s="5" t="s">
        <v>11570</v>
      </c>
      <c r="F2773" s="5" t="s">
        <v>11248</v>
      </c>
      <c r="G2773" s="5" t="s">
        <v>11581</v>
      </c>
      <c r="H2773" s="5" t="s">
        <v>11584</v>
      </c>
      <c r="I2773" s="6" t="s">
        <v>47</v>
      </c>
      <c r="J2773" s="6">
        <v>50</v>
      </c>
      <c r="K2773" s="6">
        <v>430000000</v>
      </c>
      <c r="L2773" s="5" t="s">
        <v>40</v>
      </c>
      <c r="M2773" s="6" t="s">
        <v>41</v>
      </c>
      <c r="N2773" s="6" t="s">
        <v>11239</v>
      </c>
      <c r="O2773" s="6"/>
      <c r="P2773" s="6" t="s">
        <v>9081</v>
      </c>
      <c r="Q2773" s="6" t="s">
        <v>11209</v>
      </c>
      <c r="R2773" s="6"/>
      <c r="S2773" s="6"/>
      <c r="T2773" s="41"/>
      <c r="U2773" s="41"/>
      <c r="V2773" s="41">
        <v>17818216.375</v>
      </c>
      <c r="W2773" s="41">
        <f t="shared" si="187"/>
        <v>19956402.340000004</v>
      </c>
      <c r="X2773" s="6"/>
      <c r="Y2773" s="6">
        <v>2016</v>
      </c>
      <c r="Z2773" s="42"/>
    </row>
    <row r="2774" spans="1:26" ht="51" x14ac:dyDescent="0.2">
      <c r="A2774" s="6" t="s">
        <v>11585</v>
      </c>
      <c r="B2774" s="5" t="s">
        <v>32</v>
      </c>
      <c r="C2774" s="5" t="s">
        <v>11549</v>
      </c>
      <c r="D2774" s="5" t="s">
        <v>11550</v>
      </c>
      <c r="E2774" s="5" t="s">
        <v>11557</v>
      </c>
      <c r="F2774" s="5" t="s">
        <v>11550</v>
      </c>
      <c r="G2774" s="5" t="s">
        <v>11586</v>
      </c>
      <c r="H2774" s="5" t="s">
        <v>11587</v>
      </c>
      <c r="I2774" s="6" t="s">
        <v>47</v>
      </c>
      <c r="J2774" s="6">
        <v>45</v>
      </c>
      <c r="K2774" s="6">
        <v>430000000</v>
      </c>
      <c r="L2774" s="5" t="s">
        <v>40</v>
      </c>
      <c r="M2774" s="6" t="s">
        <v>41</v>
      </c>
      <c r="N2774" s="6" t="s">
        <v>11239</v>
      </c>
      <c r="O2774" s="6"/>
      <c r="P2774" s="6" t="s">
        <v>9081</v>
      </c>
      <c r="Q2774" s="6" t="s">
        <v>11209</v>
      </c>
      <c r="R2774" s="6"/>
      <c r="S2774" s="6"/>
      <c r="T2774" s="41"/>
      <c r="U2774" s="41"/>
      <c r="V2774" s="41">
        <v>8276516</v>
      </c>
      <c r="W2774" s="41">
        <f t="shared" si="187"/>
        <v>9269697.9200000018</v>
      </c>
      <c r="X2774" s="6"/>
      <c r="Y2774" s="6">
        <v>2016</v>
      </c>
      <c r="Z2774" s="42"/>
    </row>
    <row r="2775" spans="1:26" ht="51" x14ac:dyDescent="0.2">
      <c r="A2775" s="6" t="s">
        <v>11588</v>
      </c>
      <c r="B2775" s="5" t="s">
        <v>32</v>
      </c>
      <c r="C2775" s="5" t="s">
        <v>11247</v>
      </c>
      <c r="D2775" s="5" t="s">
        <v>11248</v>
      </c>
      <c r="E2775" s="5" t="s">
        <v>11551</v>
      </c>
      <c r="F2775" s="5" t="s">
        <v>11248</v>
      </c>
      <c r="G2775" s="5" t="s">
        <v>11589</v>
      </c>
      <c r="H2775" s="5" t="s">
        <v>11590</v>
      </c>
      <c r="I2775" s="6" t="s">
        <v>47</v>
      </c>
      <c r="J2775" s="6">
        <v>55</v>
      </c>
      <c r="K2775" s="6">
        <v>430000000</v>
      </c>
      <c r="L2775" s="5" t="s">
        <v>40</v>
      </c>
      <c r="M2775" s="6" t="s">
        <v>41</v>
      </c>
      <c r="N2775" s="6" t="s">
        <v>11239</v>
      </c>
      <c r="O2775" s="6"/>
      <c r="P2775" s="6" t="s">
        <v>9081</v>
      </c>
      <c r="Q2775" s="6" t="s">
        <v>11209</v>
      </c>
      <c r="R2775" s="6"/>
      <c r="S2775" s="6"/>
      <c r="T2775" s="41"/>
      <c r="U2775" s="41"/>
      <c r="V2775" s="41">
        <v>32926573.3125</v>
      </c>
      <c r="W2775" s="41">
        <f t="shared" si="187"/>
        <v>36877762.110000007</v>
      </c>
      <c r="X2775" s="6"/>
      <c r="Y2775" s="6">
        <v>2016</v>
      </c>
      <c r="Z2775" s="42"/>
    </row>
    <row r="2776" spans="1:26" ht="51" x14ac:dyDescent="0.2">
      <c r="A2776" s="6" t="s">
        <v>11591</v>
      </c>
      <c r="B2776" s="5" t="s">
        <v>32</v>
      </c>
      <c r="C2776" s="5" t="s">
        <v>11549</v>
      </c>
      <c r="D2776" s="5" t="s">
        <v>11550</v>
      </c>
      <c r="E2776" s="5" t="s">
        <v>11557</v>
      </c>
      <c r="F2776" s="5" t="s">
        <v>11550</v>
      </c>
      <c r="G2776" s="5" t="s">
        <v>11586</v>
      </c>
      <c r="H2776" s="5" t="s">
        <v>11592</v>
      </c>
      <c r="I2776" s="6" t="s">
        <v>47</v>
      </c>
      <c r="J2776" s="6">
        <v>45</v>
      </c>
      <c r="K2776" s="6">
        <v>430000000</v>
      </c>
      <c r="L2776" s="5" t="s">
        <v>40</v>
      </c>
      <c r="M2776" s="6" t="s">
        <v>41</v>
      </c>
      <c r="N2776" s="6" t="s">
        <v>11239</v>
      </c>
      <c r="O2776" s="6"/>
      <c r="P2776" s="6" t="s">
        <v>9081</v>
      </c>
      <c r="Q2776" s="6" t="s">
        <v>11209</v>
      </c>
      <c r="R2776" s="6"/>
      <c r="S2776" s="6"/>
      <c r="T2776" s="41"/>
      <c r="U2776" s="41"/>
      <c r="V2776" s="41">
        <v>11587122.4</v>
      </c>
      <c r="W2776" s="41">
        <f t="shared" si="187"/>
        <v>12977577.088000001</v>
      </c>
      <c r="X2776" s="6"/>
      <c r="Y2776" s="6">
        <v>2016</v>
      </c>
      <c r="Z2776" s="42"/>
    </row>
    <row r="2777" spans="1:26" ht="51" x14ac:dyDescent="0.2">
      <c r="A2777" s="6" t="s">
        <v>11593</v>
      </c>
      <c r="B2777" s="5" t="s">
        <v>32</v>
      </c>
      <c r="C2777" s="5" t="s">
        <v>11247</v>
      </c>
      <c r="D2777" s="5" t="s">
        <v>11248</v>
      </c>
      <c r="E2777" s="5" t="s">
        <v>11557</v>
      </c>
      <c r="F2777" s="5" t="s">
        <v>11248</v>
      </c>
      <c r="G2777" s="5" t="s">
        <v>11594</v>
      </c>
      <c r="H2777" s="5" t="s">
        <v>11595</v>
      </c>
      <c r="I2777" s="6" t="s">
        <v>47</v>
      </c>
      <c r="J2777" s="6">
        <v>55</v>
      </c>
      <c r="K2777" s="6">
        <v>430000000</v>
      </c>
      <c r="L2777" s="5" t="s">
        <v>40</v>
      </c>
      <c r="M2777" s="6" t="s">
        <v>41</v>
      </c>
      <c r="N2777" s="6" t="s">
        <v>11239</v>
      </c>
      <c r="O2777" s="6"/>
      <c r="P2777" s="6" t="s">
        <v>9081</v>
      </c>
      <c r="Q2777" s="6" t="s">
        <v>11209</v>
      </c>
      <c r="R2777" s="6"/>
      <c r="S2777" s="6"/>
      <c r="T2777" s="41"/>
      <c r="U2777" s="41"/>
      <c r="V2777" s="41">
        <v>27461460.9375</v>
      </c>
      <c r="W2777" s="41">
        <f t="shared" si="187"/>
        <v>30756836.250000004</v>
      </c>
      <c r="X2777" s="6"/>
      <c r="Y2777" s="6">
        <v>2016</v>
      </c>
      <c r="Z2777" s="42"/>
    </row>
    <row r="2778" spans="1:26" ht="51" x14ac:dyDescent="0.2">
      <c r="A2778" s="6" t="s">
        <v>11596</v>
      </c>
      <c r="B2778" s="5" t="s">
        <v>32</v>
      </c>
      <c r="C2778" s="5" t="s">
        <v>11549</v>
      </c>
      <c r="D2778" s="5" t="s">
        <v>11550</v>
      </c>
      <c r="E2778" s="5" t="s">
        <v>11557</v>
      </c>
      <c r="F2778" s="5" t="s">
        <v>11550</v>
      </c>
      <c r="G2778" s="5" t="s">
        <v>11586</v>
      </c>
      <c r="H2778" s="5" t="s">
        <v>11597</v>
      </c>
      <c r="I2778" s="6" t="s">
        <v>47</v>
      </c>
      <c r="J2778" s="6">
        <v>45</v>
      </c>
      <c r="K2778" s="6">
        <v>430000000</v>
      </c>
      <c r="L2778" s="5" t="s">
        <v>40</v>
      </c>
      <c r="M2778" s="6" t="s">
        <v>41</v>
      </c>
      <c r="N2778" s="6" t="s">
        <v>11239</v>
      </c>
      <c r="O2778" s="6"/>
      <c r="P2778" s="6" t="s">
        <v>9081</v>
      </c>
      <c r="Q2778" s="6" t="s">
        <v>11209</v>
      </c>
      <c r="R2778" s="6"/>
      <c r="S2778" s="6"/>
      <c r="T2778" s="41"/>
      <c r="U2778" s="41"/>
      <c r="V2778" s="41">
        <v>8276516</v>
      </c>
      <c r="W2778" s="41">
        <f t="shared" si="187"/>
        <v>9269697.9200000018</v>
      </c>
      <c r="X2778" s="6"/>
      <c r="Y2778" s="6">
        <v>2016</v>
      </c>
      <c r="Z2778" s="42"/>
    </row>
    <row r="2779" spans="1:26" ht="51" x14ac:dyDescent="0.2">
      <c r="A2779" s="6" t="s">
        <v>11598</v>
      </c>
      <c r="B2779" s="5" t="s">
        <v>32</v>
      </c>
      <c r="C2779" s="5" t="s">
        <v>11599</v>
      </c>
      <c r="D2779" s="5" t="s">
        <v>11600</v>
      </c>
      <c r="E2779" s="5" t="s">
        <v>11601</v>
      </c>
      <c r="F2779" s="5" t="s">
        <v>11600</v>
      </c>
      <c r="G2779" s="5" t="s">
        <v>11602</v>
      </c>
      <c r="H2779" s="5" t="s">
        <v>11603</v>
      </c>
      <c r="I2779" s="6" t="s">
        <v>39</v>
      </c>
      <c r="J2779" s="6">
        <v>50</v>
      </c>
      <c r="K2779" s="6">
        <v>430000000</v>
      </c>
      <c r="L2779" s="5" t="s">
        <v>40</v>
      </c>
      <c r="M2779" s="6" t="s">
        <v>9580</v>
      </c>
      <c r="N2779" s="6" t="s">
        <v>11208</v>
      </c>
      <c r="O2779" s="6"/>
      <c r="P2779" s="6" t="s">
        <v>9081</v>
      </c>
      <c r="Q2779" s="6" t="s">
        <v>11209</v>
      </c>
      <c r="R2779" s="6"/>
      <c r="S2779" s="6"/>
      <c r="T2779" s="41"/>
      <c r="U2779" s="41"/>
      <c r="V2779" s="41"/>
      <c r="W2779" s="41"/>
      <c r="X2779" s="6"/>
      <c r="Y2779" s="6">
        <v>2016</v>
      </c>
      <c r="Z2779" s="6"/>
    </row>
    <row r="2780" spans="1:26" ht="51" x14ac:dyDescent="0.2">
      <c r="A2780" s="6" t="s">
        <v>11604</v>
      </c>
      <c r="B2780" s="5" t="s">
        <v>32</v>
      </c>
      <c r="C2780" s="5" t="s">
        <v>11599</v>
      </c>
      <c r="D2780" s="5" t="s">
        <v>11600</v>
      </c>
      <c r="E2780" s="5" t="s">
        <v>11601</v>
      </c>
      <c r="F2780" s="5" t="s">
        <v>11600</v>
      </c>
      <c r="G2780" s="5" t="s">
        <v>11602</v>
      </c>
      <c r="H2780" s="5" t="s">
        <v>11603</v>
      </c>
      <c r="I2780" s="6" t="s">
        <v>39</v>
      </c>
      <c r="J2780" s="6">
        <v>50</v>
      </c>
      <c r="K2780" s="6">
        <v>430000000</v>
      </c>
      <c r="L2780" s="5" t="s">
        <v>40</v>
      </c>
      <c r="M2780" s="6" t="s">
        <v>685</v>
      </c>
      <c r="N2780" s="6" t="s">
        <v>11208</v>
      </c>
      <c r="O2780" s="6"/>
      <c r="P2780" s="6" t="s">
        <v>9081</v>
      </c>
      <c r="Q2780" s="6" t="s">
        <v>11209</v>
      </c>
      <c r="R2780" s="6"/>
      <c r="S2780" s="6"/>
      <c r="T2780" s="41"/>
      <c r="U2780" s="41"/>
      <c r="V2780" s="41">
        <v>350000</v>
      </c>
      <c r="W2780" s="41">
        <f>V2780*1.12</f>
        <v>392000.00000000006</v>
      </c>
      <c r="X2780" s="6"/>
      <c r="Y2780" s="6">
        <v>2016</v>
      </c>
      <c r="Z2780" s="6" t="s">
        <v>686</v>
      </c>
    </row>
    <row r="2781" spans="1:26" ht="51" x14ac:dyDescent="0.2">
      <c r="A2781" s="6" t="s">
        <v>11605</v>
      </c>
      <c r="B2781" s="5" t="s">
        <v>32</v>
      </c>
      <c r="C2781" s="5" t="s">
        <v>11599</v>
      </c>
      <c r="D2781" s="5" t="s">
        <v>11600</v>
      </c>
      <c r="E2781" s="5" t="s">
        <v>11601</v>
      </c>
      <c r="F2781" s="5" t="s">
        <v>11600</v>
      </c>
      <c r="G2781" s="5" t="s">
        <v>11606</v>
      </c>
      <c r="H2781" s="5" t="s">
        <v>11607</v>
      </c>
      <c r="I2781" s="6" t="s">
        <v>39</v>
      </c>
      <c r="J2781" s="6">
        <v>50</v>
      </c>
      <c r="K2781" s="6">
        <v>430000000</v>
      </c>
      <c r="L2781" s="5" t="s">
        <v>40</v>
      </c>
      <c r="M2781" s="6" t="s">
        <v>9580</v>
      </c>
      <c r="N2781" s="6" t="s">
        <v>11225</v>
      </c>
      <c r="O2781" s="6"/>
      <c r="P2781" s="6" t="s">
        <v>9081</v>
      </c>
      <c r="Q2781" s="6" t="s">
        <v>11209</v>
      </c>
      <c r="R2781" s="6"/>
      <c r="S2781" s="6"/>
      <c r="T2781" s="41"/>
      <c r="U2781" s="41"/>
      <c r="V2781" s="41"/>
      <c r="W2781" s="41"/>
      <c r="X2781" s="6"/>
      <c r="Y2781" s="6">
        <v>2016</v>
      </c>
      <c r="Z2781" s="6"/>
    </row>
    <row r="2782" spans="1:26" ht="51" x14ac:dyDescent="0.2">
      <c r="A2782" s="6" t="s">
        <v>11608</v>
      </c>
      <c r="B2782" s="5" t="s">
        <v>32</v>
      </c>
      <c r="C2782" s="5" t="s">
        <v>11599</v>
      </c>
      <c r="D2782" s="5" t="s">
        <v>11600</v>
      </c>
      <c r="E2782" s="5" t="s">
        <v>11601</v>
      </c>
      <c r="F2782" s="5" t="s">
        <v>11600</v>
      </c>
      <c r="G2782" s="5" t="s">
        <v>11606</v>
      </c>
      <c r="H2782" s="5" t="s">
        <v>11607</v>
      </c>
      <c r="I2782" s="6" t="s">
        <v>39</v>
      </c>
      <c r="J2782" s="6">
        <v>50</v>
      </c>
      <c r="K2782" s="6">
        <v>430000000</v>
      </c>
      <c r="L2782" s="5" t="s">
        <v>40</v>
      </c>
      <c r="M2782" s="6" t="s">
        <v>685</v>
      </c>
      <c r="N2782" s="6" t="s">
        <v>11225</v>
      </c>
      <c r="O2782" s="6"/>
      <c r="P2782" s="6" t="s">
        <v>9081</v>
      </c>
      <c r="Q2782" s="6" t="s">
        <v>11209</v>
      </c>
      <c r="R2782" s="6"/>
      <c r="S2782" s="6"/>
      <c r="T2782" s="41"/>
      <c r="U2782" s="41"/>
      <c r="V2782" s="41">
        <v>600000</v>
      </c>
      <c r="W2782" s="41">
        <f>V2782*1.12</f>
        <v>672000.00000000012</v>
      </c>
      <c r="X2782" s="6"/>
      <c r="Y2782" s="6">
        <v>2016</v>
      </c>
      <c r="Z2782" s="6" t="s">
        <v>686</v>
      </c>
    </row>
    <row r="2783" spans="1:26" ht="51" x14ac:dyDescent="0.2">
      <c r="A2783" s="6" t="s">
        <v>11609</v>
      </c>
      <c r="B2783" s="5" t="s">
        <v>32</v>
      </c>
      <c r="C2783" s="5" t="s">
        <v>11343</v>
      </c>
      <c r="D2783" s="5" t="s">
        <v>11344</v>
      </c>
      <c r="E2783" s="5" t="s">
        <v>11345</v>
      </c>
      <c r="F2783" s="5" t="s">
        <v>11344</v>
      </c>
      <c r="G2783" s="5" t="s">
        <v>11610</v>
      </c>
      <c r="H2783" s="5" t="s">
        <v>11611</v>
      </c>
      <c r="I2783" s="6" t="s">
        <v>47</v>
      </c>
      <c r="J2783" s="6">
        <v>50</v>
      </c>
      <c r="K2783" s="6">
        <v>430000000</v>
      </c>
      <c r="L2783" s="5" t="s">
        <v>40</v>
      </c>
      <c r="M2783" s="6" t="s">
        <v>41</v>
      </c>
      <c r="N2783" s="6" t="s">
        <v>11225</v>
      </c>
      <c r="O2783" s="6"/>
      <c r="P2783" s="6" t="s">
        <v>11471</v>
      </c>
      <c r="Q2783" s="6" t="s">
        <v>11209</v>
      </c>
      <c r="R2783" s="6"/>
      <c r="S2783" s="6"/>
      <c r="T2783" s="41"/>
      <c r="U2783" s="41"/>
      <c r="V2783" s="41">
        <v>1487029.4642857099</v>
      </c>
      <c r="W2783" s="41">
        <f>V2783*1.12</f>
        <v>1665472.9999999953</v>
      </c>
      <c r="X2783" s="6"/>
      <c r="Y2783" s="6">
        <v>2016</v>
      </c>
      <c r="Z2783" s="42"/>
    </row>
    <row r="2784" spans="1:26" ht="51" x14ac:dyDescent="0.2">
      <c r="A2784" s="6" t="s">
        <v>11612</v>
      </c>
      <c r="B2784" s="5" t="s">
        <v>32</v>
      </c>
      <c r="C2784" s="5"/>
      <c r="D2784" s="5" t="s">
        <v>11613</v>
      </c>
      <c r="E2784" s="5" t="s">
        <v>11614</v>
      </c>
      <c r="F2784" s="5" t="s">
        <v>11613</v>
      </c>
      <c r="G2784" s="5" t="s">
        <v>11614</v>
      </c>
      <c r="H2784" s="5" t="s">
        <v>11613</v>
      </c>
      <c r="I2784" s="6" t="s">
        <v>39</v>
      </c>
      <c r="J2784" s="6">
        <v>60</v>
      </c>
      <c r="K2784" s="6">
        <v>430000000</v>
      </c>
      <c r="L2784" s="5" t="s">
        <v>40</v>
      </c>
      <c r="M2784" s="6" t="s">
        <v>94</v>
      </c>
      <c r="N2784" s="6" t="s">
        <v>11441</v>
      </c>
      <c r="O2784" s="6"/>
      <c r="P2784" s="6" t="s">
        <v>9081</v>
      </c>
      <c r="Q2784" s="6" t="s">
        <v>11209</v>
      </c>
      <c r="R2784" s="6"/>
      <c r="S2784" s="6"/>
      <c r="T2784" s="41"/>
      <c r="U2784" s="41"/>
      <c r="V2784" s="41"/>
      <c r="W2784" s="41"/>
      <c r="X2784" s="6"/>
      <c r="Y2784" s="6">
        <v>2016</v>
      </c>
      <c r="Z2784" s="5" t="s">
        <v>11217</v>
      </c>
    </row>
    <row r="2785" spans="1:26" ht="51" x14ac:dyDescent="0.2">
      <c r="A2785" s="6" t="s">
        <v>11615</v>
      </c>
      <c r="B2785" s="5" t="s">
        <v>32</v>
      </c>
      <c r="C2785" s="5" t="s">
        <v>11616</v>
      </c>
      <c r="D2785" s="5" t="s">
        <v>11617</v>
      </c>
      <c r="E2785" s="5" t="s">
        <v>11618</v>
      </c>
      <c r="F2785" s="5" t="s">
        <v>11619</v>
      </c>
      <c r="G2785" s="5" t="s">
        <v>11620</v>
      </c>
      <c r="H2785" s="5" t="s">
        <v>11621</v>
      </c>
      <c r="I2785" s="6" t="s">
        <v>39</v>
      </c>
      <c r="J2785" s="6">
        <v>100</v>
      </c>
      <c r="K2785" s="6">
        <v>430000000</v>
      </c>
      <c r="L2785" s="5" t="s">
        <v>40</v>
      </c>
      <c r="M2785" s="6" t="s">
        <v>94</v>
      </c>
      <c r="N2785" s="6" t="s">
        <v>11441</v>
      </c>
      <c r="O2785" s="6"/>
      <c r="P2785" s="6" t="s">
        <v>9081</v>
      </c>
      <c r="Q2785" s="6" t="s">
        <v>11209</v>
      </c>
      <c r="R2785" s="6"/>
      <c r="S2785" s="6"/>
      <c r="T2785" s="41"/>
      <c r="U2785" s="41"/>
      <c r="V2785" s="41">
        <v>849499.95</v>
      </c>
      <c r="W2785" s="41">
        <f>V2785*1.12</f>
        <v>951439.94400000002</v>
      </c>
      <c r="X2785" s="6"/>
      <c r="Y2785" s="6">
        <v>2016</v>
      </c>
      <c r="Z2785" s="42"/>
    </row>
    <row r="2786" spans="1:26" ht="89.25" x14ac:dyDescent="0.2">
      <c r="A2786" s="6" t="s">
        <v>11622</v>
      </c>
      <c r="B2786" s="5" t="s">
        <v>32</v>
      </c>
      <c r="C2786" s="5" t="s">
        <v>11328</v>
      </c>
      <c r="D2786" s="5" t="s">
        <v>11329</v>
      </c>
      <c r="E2786" s="5" t="s">
        <v>11330</v>
      </c>
      <c r="F2786" s="5" t="s">
        <v>11331</v>
      </c>
      <c r="G2786" s="5" t="s">
        <v>11623</v>
      </c>
      <c r="H2786" s="5" t="s">
        <v>11624</v>
      </c>
      <c r="I2786" s="6" t="s">
        <v>11334</v>
      </c>
      <c r="J2786" s="6">
        <v>90</v>
      </c>
      <c r="K2786" s="6">
        <v>430000000</v>
      </c>
      <c r="L2786" s="5" t="s">
        <v>40</v>
      </c>
      <c r="M2786" s="6" t="s">
        <v>11536</v>
      </c>
      <c r="N2786" s="6" t="s">
        <v>11625</v>
      </c>
      <c r="O2786" s="6"/>
      <c r="P2786" s="6" t="s">
        <v>11335</v>
      </c>
      <c r="Q2786" s="6" t="s">
        <v>11209</v>
      </c>
      <c r="R2786" s="6"/>
      <c r="S2786" s="6"/>
      <c r="T2786" s="41"/>
      <c r="U2786" s="41"/>
      <c r="V2786" s="41">
        <v>7012992.5999999996</v>
      </c>
      <c r="W2786" s="41">
        <f>V2786*1.12</f>
        <v>7854551.7120000003</v>
      </c>
      <c r="X2786" s="6"/>
      <c r="Y2786" s="6">
        <v>2016</v>
      </c>
      <c r="Z2786" s="42"/>
    </row>
    <row r="2787" spans="1:26" ht="89.25" x14ac:dyDescent="0.2">
      <c r="A2787" s="6" t="s">
        <v>11626</v>
      </c>
      <c r="B2787" s="5" t="s">
        <v>32</v>
      </c>
      <c r="C2787" s="5" t="s">
        <v>11328</v>
      </c>
      <c r="D2787" s="5" t="s">
        <v>11329</v>
      </c>
      <c r="E2787" s="5" t="s">
        <v>11330</v>
      </c>
      <c r="F2787" s="5" t="s">
        <v>11331</v>
      </c>
      <c r="G2787" s="5" t="s">
        <v>11627</v>
      </c>
      <c r="H2787" s="5" t="s">
        <v>11628</v>
      </c>
      <c r="I2787" s="6" t="s">
        <v>11334</v>
      </c>
      <c r="J2787" s="6">
        <v>90</v>
      </c>
      <c r="K2787" s="6">
        <v>430000000</v>
      </c>
      <c r="L2787" s="5" t="s">
        <v>40</v>
      </c>
      <c r="M2787" s="6" t="s">
        <v>41</v>
      </c>
      <c r="N2787" s="6" t="s">
        <v>11625</v>
      </c>
      <c r="O2787" s="6"/>
      <c r="P2787" s="6" t="s">
        <v>11335</v>
      </c>
      <c r="Q2787" s="6" t="s">
        <v>11209</v>
      </c>
      <c r="R2787" s="6"/>
      <c r="S2787" s="6"/>
      <c r="T2787" s="41"/>
      <c r="U2787" s="41"/>
      <c r="V2787" s="41">
        <v>3944965.0967999999</v>
      </c>
      <c r="W2787" s="41">
        <f>V2787*1.12</f>
        <v>4418360.9084160002</v>
      </c>
      <c r="X2787" s="6"/>
      <c r="Y2787" s="6">
        <v>2016</v>
      </c>
      <c r="Z2787" s="42"/>
    </row>
    <row r="2788" spans="1:26" ht="89.25" x14ac:dyDescent="0.2">
      <c r="A2788" s="6" t="s">
        <v>11629</v>
      </c>
      <c r="B2788" s="5" t="s">
        <v>32</v>
      </c>
      <c r="C2788" s="5" t="s">
        <v>11328</v>
      </c>
      <c r="D2788" s="5" t="s">
        <v>11329</v>
      </c>
      <c r="E2788" s="5" t="s">
        <v>11330</v>
      </c>
      <c r="F2788" s="5" t="s">
        <v>11331</v>
      </c>
      <c r="G2788" s="5" t="s">
        <v>11630</v>
      </c>
      <c r="H2788" s="5" t="s">
        <v>11631</v>
      </c>
      <c r="I2788" s="6" t="s">
        <v>11334</v>
      </c>
      <c r="J2788" s="6">
        <v>90</v>
      </c>
      <c r="K2788" s="6">
        <v>430000000</v>
      </c>
      <c r="L2788" s="5" t="s">
        <v>40</v>
      </c>
      <c r="M2788" s="6" t="s">
        <v>41</v>
      </c>
      <c r="N2788" s="6" t="s">
        <v>11632</v>
      </c>
      <c r="O2788" s="6"/>
      <c r="P2788" s="6" t="s">
        <v>11335</v>
      </c>
      <c r="Q2788" s="6" t="s">
        <v>11209</v>
      </c>
      <c r="R2788" s="6"/>
      <c r="S2788" s="6"/>
      <c r="T2788" s="41"/>
      <c r="U2788" s="41"/>
      <c r="V2788" s="41">
        <v>11698722.592</v>
      </c>
      <c r="W2788" s="41">
        <f>V2788*1.12</f>
        <v>13102569.303040002</v>
      </c>
      <c r="X2788" s="6"/>
      <c r="Y2788" s="6">
        <v>2016</v>
      </c>
      <c r="Z2788" s="42"/>
    </row>
    <row r="2789" spans="1:26" ht="89.25" x14ac:dyDescent="0.2">
      <c r="A2789" s="6" t="s">
        <v>11633</v>
      </c>
      <c r="B2789" s="5" t="s">
        <v>32</v>
      </c>
      <c r="C2789" s="5" t="s">
        <v>11328</v>
      </c>
      <c r="D2789" s="5" t="s">
        <v>11329</v>
      </c>
      <c r="E2789" s="5" t="s">
        <v>11330</v>
      </c>
      <c r="F2789" s="5" t="s">
        <v>11331</v>
      </c>
      <c r="G2789" s="5" t="s">
        <v>11634</v>
      </c>
      <c r="H2789" s="5" t="s">
        <v>11635</v>
      </c>
      <c r="I2789" s="6" t="s">
        <v>11334</v>
      </c>
      <c r="J2789" s="6">
        <v>90</v>
      </c>
      <c r="K2789" s="6">
        <v>430000000</v>
      </c>
      <c r="L2789" s="5" t="s">
        <v>40</v>
      </c>
      <c r="M2789" s="6" t="s">
        <v>11515</v>
      </c>
      <c r="N2789" s="6" t="s">
        <v>11632</v>
      </c>
      <c r="O2789" s="6"/>
      <c r="P2789" s="6" t="s">
        <v>11335</v>
      </c>
      <c r="Q2789" s="6" t="s">
        <v>11209</v>
      </c>
      <c r="R2789" s="6"/>
      <c r="S2789" s="6"/>
      <c r="T2789" s="41"/>
      <c r="U2789" s="41"/>
      <c r="V2789" s="41"/>
      <c r="W2789" s="41"/>
      <c r="X2789" s="6"/>
      <c r="Y2789" s="6">
        <v>2016</v>
      </c>
      <c r="Z2789" s="6" t="s">
        <v>1080</v>
      </c>
    </row>
    <row r="2790" spans="1:26" ht="89.25" x14ac:dyDescent="0.2">
      <c r="A2790" s="6" t="s">
        <v>11636</v>
      </c>
      <c r="B2790" s="5" t="s">
        <v>32</v>
      </c>
      <c r="C2790" s="5" t="s">
        <v>11328</v>
      </c>
      <c r="D2790" s="5" t="s">
        <v>11329</v>
      </c>
      <c r="E2790" s="5" t="s">
        <v>11330</v>
      </c>
      <c r="F2790" s="5" t="s">
        <v>11331</v>
      </c>
      <c r="G2790" s="5" t="s">
        <v>11634</v>
      </c>
      <c r="H2790" s="5" t="s">
        <v>11635</v>
      </c>
      <c r="I2790" s="6" t="s">
        <v>39</v>
      </c>
      <c r="J2790" s="6">
        <v>90</v>
      </c>
      <c r="K2790" s="6">
        <v>430000000</v>
      </c>
      <c r="L2790" s="5" t="s">
        <v>40</v>
      </c>
      <c r="M2790" s="6" t="s">
        <v>94</v>
      </c>
      <c r="N2790" s="6" t="s">
        <v>11632</v>
      </c>
      <c r="O2790" s="6"/>
      <c r="P2790" s="6" t="s">
        <v>11335</v>
      </c>
      <c r="Q2790" s="6" t="s">
        <v>11209</v>
      </c>
      <c r="R2790" s="6"/>
      <c r="S2790" s="6"/>
      <c r="T2790" s="41"/>
      <c r="U2790" s="41"/>
      <c r="V2790" s="41">
        <v>6754871.0830699997</v>
      </c>
      <c r="W2790" s="41">
        <f t="shared" ref="W2790:W2799" si="188">V2790*1.12</f>
        <v>7565455.6130384002</v>
      </c>
      <c r="X2790" s="6"/>
      <c r="Y2790" s="6">
        <v>2016</v>
      </c>
      <c r="Z2790" s="6"/>
    </row>
    <row r="2791" spans="1:26" ht="63.75" x14ac:dyDescent="0.2">
      <c r="A2791" s="6" t="s">
        <v>11637</v>
      </c>
      <c r="B2791" s="5" t="s">
        <v>32</v>
      </c>
      <c r="C2791" s="5" t="s">
        <v>11638</v>
      </c>
      <c r="D2791" s="5" t="s">
        <v>11639</v>
      </c>
      <c r="E2791" s="5" t="s">
        <v>11640</v>
      </c>
      <c r="F2791" s="5" t="s">
        <v>11639</v>
      </c>
      <c r="G2791" s="5" t="s">
        <v>11640</v>
      </c>
      <c r="H2791" s="5" t="s">
        <v>11641</v>
      </c>
      <c r="I2791" s="6" t="s">
        <v>47</v>
      </c>
      <c r="J2791" s="6">
        <v>100</v>
      </c>
      <c r="K2791" s="6">
        <v>430000000</v>
      </c>
      <c r="L2791" s="5" t="s">
        <v>40</v>
      </c>
      <c r="M2791" s="6" t="s">
        <v>41</v>
      </c>
      <c r="N2791" s="6" t="s">
        <v>11259</v>
      </c>
      <c r="O2791" s="6"/>
      <c r="P2791" s="6" t="s">
        <v>9081</v>
      </c>
      <c r="Q2791" s="6" t="s">
        <v>11230</v>
      </c>
      <c r="R2791" s="6"/>
      <c r="S2791" s="6"/>
      <c r="T2791" s="41"/>
      <c r="U2791" s="41"/>
      <c r="V2791" s="41">
        <v>799900000</v>
      </c>
      <c r="W2791" s="41">
        <f t="shared" si="188"/>
        <v>895888000.00000012</v>
      </c>
      <c r="X2791" s="6"/>
      <c r="Y2791" s="6">
        <v>2016</v>
      </c>
      <c r="Z2791" s="42"/>
    </row>
    <row r="2792" spans="1:26" ht="51" x14ac:dyDescent="0.2">
      <c r="A2792" s="6" t="s">
        <v>11642</v>
      </c>
      <c r="B2792" s="5" t="s">
        <v>32</v>
      </c>
      <c r="C2792" s="5" t="s">
        <v>11643</v>
      </c>
      <c r="D2792" s="5" t="s">
        <v>11644</v>
      </c>
      <c r="E2792" s="5" t="s">
        <v>11645</v>
      </c>
      <c r="F2792" s="5" t="s">
        <v>11644</v>
      </c>
      <c r="G2792" s="5" t="s">
        <v>11646</v>
      </c>
      <c r="H2792" s="5" t="s">
        <v>11647</v>
      </c>
      <c r="I2792" s="6" t="s">
        <v>47</v>
      </c>
      <c r="J2792" s="6">
        <v>60</v>
      </c>
      <c r="K2792" s="6">
        <v>430000000</v>
      </c>
      <c r="L2792" s="5" t="s">
        <v>40</v>
      </c>
      <c r="M2792" s="6" t="s">
        <v>41</v>
      </c>
      <c r="N2792" s="6" t="s">
        <v>11239</v>
      </c>
      <c r="O2792" s="6"/>
      <c r="P2792" s="6" t="s">
        <v>9081</v>
      </c>
      <c r="Q2792" s="6" t="s">
        <v>11209</v>
      </c>
      <c r="R2792" s="6"/>
      <c r="S2792" s="6"/>
      <c r="T2792" s="41"/>
      <c r="U2792" s="41"/>
      <c r="V2792" s="41">
        <v>52780000</v>
      </c>
      <c r="W2792" s="41">
        <f t="shared" si="188"/>
        <v>59113600.000000007</v>
      </c>
      <c r="X2792" s="6"/>
      <c r="Y2792" s="6">
        <v>2016</v>
      </c>
      <c r="Z2792" s="42"/>
    </row>
    <row r="2793" spans="1:26" ht="51" x14ac:dyDescent="0.2">
      <c r="A2793" s="6" t="s">
        <v>11648</v>
      </c>
      <c r="B2793" s="5" t="s">
        <v>32</v>
      </c>
      <c r="C2793" s="5" t="s">
        <v>11643</v>
      </c>
      <c r="D2793" s="5" t="s">
        <v>11644</v>
      </c>
      <c r="E2793" s="5" t="s">
        <v>11645</v>
      </c>
      <c r="F2793" s="5" t="s">
        <v>11644</v>
      </c>
      <c r="G2793" s="5" t="s">
        <v>11649</v>
      </c>
      <c r="H2793" s="5" t="s">
        <v>11647</v>
      </c>
      <c r="I2793" s="6" t="s">
        <v>47</v>
      </c>
      <c r="J2793" s="6">
        <v>60</v>
      </c>
      <c r="K2793" s="6">
        <v>430000000</v>
      </c>
      <c r="L2793" s="5" t="s">
        <v>40</v>
      </c>
      <c r="M2793" s="6" t="s">
        <v>41</v>
      </c>
      <c r="N2793" s="6" t="s">
        <v>11239</v>
      </c>
      <c r="O2793" s="6"/>
      <c r="P2793" s="6" t="s">
        <v>9081</v>
      </c>
      <c r="Q2793" s="6" t="s">
        <v>11209</v>
      </c>
      <c r="R2793" s="6"/>
      <c r="S2793" s="6"/>
      <c r="T2793" s="41"/>
      <c r="U2793" s="41"/>
      <c r="V2793" s="41">
        <v>13482000</v>
      </c>
      <c r="W2793" s="41">
        <f t="shared" si="188"/>
        <v>15099840.000000002</v>
      </c>
      <c r="X2793" s="6"/>
      <c r="Y2793" s="6">
        <v>2016</v>
      </c>
      <c r="Z2793" s="6"/>
    </row>
    <row r="2794" spans="1:26" ht="51" x14ac:dyDescent="0.2">
      <c r="A2794" s="6" t="s">
        <v>11650</v>
      </c>
      <c r="B2794" s="5" t="s">
        <v>32</v>
      </c>
      <c r="C2794" s="5" t="s">
        <v>11382</v>
      </c>
      <c r="D2794" s="5" t="s">
        <v>11383</v>
      </c>
      <c r="E2794" s="5" t="s">
        <v>11339</v>
      </c>
      <c r="F2794" s="5" t="s">
        <v>11383</v>
      </c>
      <c r="G2794" s="5" t="s">
        <v>11651</v>
      </c>
      <c r="H2794" s="5" t="s">
        <v>11652</v>
      </c>
      <c r="I2794" s="6" t="s">
        <v>47</v>
      </c>
      <c r="J2794" s="6">
        <v>60</v>
      </c>
      <c r="K2794" s="6">
        <v>430000000</v>
      </c>
      <c r="L2794" s="5" t="s">
        <v>40</v>
      </c>
      <c r="M2794" s="6" t="s">
        <v>41</v>
      </c>
      <c r="N2794" s="6" t="s">
        <v>11239</v>
      </c>
      <c r="O2794" s="6"/>
      <c r="P2794" s="6" t="s">
        <v>9081</v>
      </c>
      <c r="Q2794" s="6" t="s">
        <v>11653</v>
      </c>
      <c r="R2794" s="6"/>
      <c r="S2794" s="6"/>
      <c r="T2794" s="41"/>
      <c r="U2794" s="41"/>
      <c r="V2794" s="41">
        <v>41097200</v>
      </c>
      <c r="W2794" s="41">
        <f t="shared" si="188"/>
        <v>46028864.000000007</v>
      </c>
      <c r="X2794" s="6"/>
      <c r="Y2794" s="6">
        <v>2016</v>
      </c>
      <c r="Z2794" s="42"/>
    </row>
    <row r="2795" spans="1:26" ht="51" x14ac:dyDescent="0.2">
      <c r="A2795" s="6" t="s">
        <v>11654</v>
      </c>
      <c r="B2795" s="5" t="s">
        <v>32</v>
      </c>
      <c r="C2795" s="5" t="s">
        <v>11382</v>
      </c>
      <c r="D2795" s="5" t="s">
        <v>11383</v>
      </c>
      <c r="E2795" s="5" t="s">
        <v>11339</v>
      </c>
      <c r="F2795" s="5" t="s">
        <v>11383</v>
      </c>
      <c r="G2795" s="5" t="s">
        <v>11655</v>
      </c>
      <c r="H2795" s="5" t="s">
        <v>11656</v>
      </c>
      <c r="I2795" s="6" t="s">
        <v>47</v>
      </c>
      <c r="J2795" s="6">
        <v>60</v>
      </c>
      <c r="K2795" s="6">
        <v>430000000</v>
      </c>
      <c r="L2795" s="5" t="s">
        <v>40</v>
      </c>
      <c r="M2795" s="6" t="s">
        <v>41</v>
      </c>
      <c r="N2795" s="6" t="s">
        <v>11239</v>
      </c>
      <c r="O2795" s="6"/>
      <c r="P2795" s="6" t="s">
        <v>9081</v>
      </c>
      <c r="Q2795" s="6" t="s">
        <v>11653</v>
      </c>
      <c r="R2795" s="6"/>
      <c r="S2795" s="6"/>
      <c r="T2795" s="41"/>
      <c r="U2795" s="41"/>
      <c r="V2795" s="41">
        <v>23437418.399999999</v>
      </c>
      <c r="W2795" s="41">
        <f t="shared" si="188"/>
        <v>26249908.607999999</v>
      </c>
      <c r="X2795" s="6"/>
      <c r="Y2795" s="6">
        <v>2016</v>
      </c>
      <c r="Z2795" s="42"/>
    </row>
    <row r="2796" spans="1:26" ht="51" x14ac:dyDescent="0.2">
      <c r="A2796" s="6" t="s">
        <v>11657</v>
      </c>
      <c r="B2796" s="5" t="s">
        <v>32</v>
      </c>
      <c r="C2796" s="5" t="s">
        <v>11549</v>
      </c>
      <c r="D2796" s="5" t="s">
        <v>11550</v>
      </c>
      <c r="E2796" s="5" t="s">
        <v>11658</v>
      </c>
      <c r="F2796" s="5" t="s">
        <v>11550</v>
      </c>
      <c r="G2796" s="5" t="s">
        <v>11659</v>
      </c>
      <c r="H2796" s="5" t="s">
        <v>11660</v>
      </c>
      <c r="I2796" s="6" t="s">
        <v>47</v>
      </c>
      <c r="J2796" s="6">
        <v>50</v>
      </c>
      <c r="K2796" s="6">
        <v>430000000</v>
      </c>
      <c r="L2796" s="5" t="s">
        <v>40</v>
      </c>
      <c r="M2796" s="6" t="s">
        <v>41</v>
      </c>
      <c r="N2796" s="6" t="s">
        <v>11239</v>
      </c>
      <c r="O2796" s="6"/>
      <c r="P2796" s="6" t="s">
        <v>9081</v>
      </c>
      <c r="Q2796" s="6" t="s">
        <v>11209</v>
      </c>
      <c r="R2796" s="6"/>
      <c r="S2796" s="6"/>
      <c r="T2796" s="41"/>
      <c r="U2796" s="41"/>
      <c r="V2796" s="41">
        <v>21830809</v>
      </c>
      <c r="W2796" s="41">
        <f t="shared" si="188"/>
        <v>24450506.080000002</v>
      </c>
      <c r="X2796" s="6"/>
      <c r="Y2796" s="6">
        <v>2016</v>
      </c>
      <c r="Z2796" s="42"/>
    </row>
    <row r="2797" spans="1:26" ht="114.75" x14ac:dyDescent="0.2">
      <c r="A2797" s="6" t="s">
        <v>11661</v>
      </c>
      <c r="B2797" s="5" t="s">
        <v>32</v>
      </c>
      <c r="C2797" s="5" t="s">
        <v>11643</v>
      </c>
      <c r="D2797" s="5" t="s">
        <v>11644</v>
      </c>
      <c r="E2797" s="5" t="s">
        <v>11662</v>
      </c>
      <c r="F2797" s="5" t="s">
        <v>11644</v>
      </c>
      <c r="G2797" s="5" t="s">
        <v>11663</v>
      </c>
      <c r="H2797" s="5" t="s">
        <v>11664</v>
      </c>
      <c r="I2797" s="6" t="s">
        <v>47</v>
      </c>
      <c r="J2797" s="6">
        <v>55</v>
      </c>
      <c r="K2797" s="6">
        <v>430000000</v>
      </c>
      <c r="L2797" s="5" t="s">
        <v>40</v>
      </c>
      <c r="M2797" s="6" t="s">
        <v>41</v>
      </c>
      <c r="N2797" s="6" t="s">
        <v>11239</v>
      </c>
      <c r="O2797" s="6"/>
      <c r="P2797" s="6" t="s">
        <v>9081</v>
      </c>
      <c r="Q2797" s="6" t="s">
        <v>11209</v>
      </c>
      <c r="R2797" s="6"/>
      <c r="S2797" s="6"/>
      <c r="T2797" s="41"/>
      <c r="U2797" s="41"/>
      <c r="V2797" s="41">
        <v>18694100</v>
      </c>
      <c r="W2797" s="41">
        <f t="shared" si="188"/>
        <v>20937392.000000004</v>
      </c>
      <c r="X2797" s="6"/>
      <c r="Y2797" s="6">
        <v>2016</v>
      </c>
      <c r="Z2797" s="42"/>
    </row>
    <row r="2798" spans="1:26" ht="51" x14ac:dyDescent="0.2">
      <c r="A2798" s="6" t="s">
        <v>11665</v>
      </c>
      <c r="B2798" s="5" t="s">
        <v>32</v>
      </c>
      <c r="C2798" s="5" t="s">
        <v>11666</v>
      </c>
      <c r="D2798" s="5" t="s">
        <v>11667</v>
      </c>
      <c r="E2798" s="5" t="s">
        <v>11668</v>
      </c>
      <c r="F2798" s="5" t="s">
        <v>11667</v>
      </c>
      <c r="G2798" s="5" t="s">
        <v>11669</v>
      </c>
      <c r="H2798" s="5" t="s">
        <v>11670</v>
      </c>
      <c r="I2798" s="6" t="s">
        <v>11334</v>
      </c>
      <c r="J2798" s="6">
        <v>50</v>
      </c>
      <c r="K2798" s="6">
        <v>430000000</v>
      </c>
      <c r="L2798" s="5" t="s">
        <v>40</v>
      </c>
      <c r="M2798" s="6" t="s">
        <v>41</v>
      </c>
      <c r="N2798" s="6" t="s">
        <v>11239</v>
      </c>
      <c r="O2798" s="6"/>
      <c r="P2798" s="6" t="s">
        <v>9081</v>
      </c>
      <c r="Q2798" s="6" t="s">
        <v>11209</v>
      </c>
      <c r="R2798" s="6"/>
      <c r="S2798" s="6"/>
      <c r="T2798" s="41"/>
      <c r="U2798" s="41"/>
      <c r="V2798" s="41">
        <v>206596092.88941899</v>
      </c>
      <c r="W2798" s="41">
        <f t="shared" si="188"/>
        <v>231387624.03614929</v>
      </c>
      <c r="X2798" s="6"/>
      <c r="Y2798" s="6">
        <v>2016</v>
      </c>
      <c r="Z2798" s="42"/>
    </row>
    <row r="2799" spans="1:26" ht="51" x14ac:dyDescent="0.2">
      <c r="A2799" s="6" t="s">
        <v>11671</v>
      </c>
      <c r="B2799" s="5" t="s">
        <v>32</v>
      </c>
      <c r="C2799" s="5" t="s">
        <v>11672</v>
      </c>
      <c r="D2799" s="5" t="s">
        <v>11673</v>
      </c>
      <c r="E2799" s="5" t="s">
        <v>11674</v>
      </c>
      <c r="F2799" s="5" t="s">
        <v>11673</v>
      </c>
      <c r="G2799" s="5" t="s">
        <v>11675</v>
      </c>
      <c r="H2799" s="5" t="s">
        <v>11676</v>
      </c>
      <c r="I2799" s="6" t="s">
        <v>47</v>
      </c>
      <c r="J2799" s="6">
        <v>60</v>
      </c>
      <c r="K2799" s="6">
        <v>430000000</v>
      </c>
      <c r="L2799" s="5" t="s">
        <v>40</v>
      </c>
      <c r="M2799" s="6" t="s">
        <v>41</v>
      </c>
      <c r="N2799" s="6" t="s">
        <v>11239</v>
      </c>
      <c r="O2799" s="6"/>
      <c r="P2799" s="6" t="s">
        <v>9081</v>
      </c>
      <c r="Q2799" s="6" t="s">
        <v>11209</v>
      </c>
      <c r="R2799" s="6"/>
      <c r="S2799" s="6"/>
      <c r="T2799" s="41"/>
      <c r="U2799" s="41"/>
      <c r="V2799" s="41">
        <v>77148140</v>
      </c>
      <c r="W2799" s="41">
        <f t="shared" si="188"/>
        <v>86405916.800000012</v>
      </c>
      <c r="X2799" s="6"/>
      <c r="Y2799" s="6">
        <v>2016</v>
      </c>
      <c r="Z2799" s="42"/>
    </row>
    <row r="2800" spans="1:26" ht="63.75" x14ac:dyDescent="0.2">
      <c r="A2800" s="6" t="s">
        <v>11677</v>
      </c>
      <c r="B2800" s="5" t="s">
        <v>32</v>
      </c>
      <c r="C2800" s="5" t="s">
        <v>11510</v>
      </c>
      <c r="D2800" s="5" t="s">
        <v>11511</v>
      </c>
      <c r="E2800" s="5" t="s">
        <v>11512</v>
      </c>
      <c r="F2800" s="5" t="s">
        <v>11511</v>
      </c>
      <c r="G2800" s="5" t="s">
        <v>11678</v>
      </c>
      <c r="H2800" s="5" t="s">
        <v>11679</v>
      </c>
      <c r="I2800" s="6" t="s">
        <v>11334</v>
      </c>
      <c r="J2800" s="6">
        <v>70</v>
      </c>
      <c r="K2800" s="6">
        <v>430000000</v>
      </c>
      <c r="L2800" s="5" t="s">
        <v>40</v>
      </c>
      <c r="M2800" s="6" t="s">
        <v>11536</v>
      </c>
      <c r="N2800" s="6" t="s">
        <v>11680</v>
      </c>
      <c r="O2800" s="6"/>
      <c r="P2800" s="6" t="s">
        <v>11517</v>
      </c>
      <c r="Q2800" s="6" t="s">
        <v>11357</v>
      </c>
      <c r="R2800" s="6"/>
      <c r="S2800" s="6"/>
      <c r="T2800" s="41"/>
      <c r="U2800" s="41"/>
      <c r="V2800" s="41"/>
      <c r="W2800" s="41"/>
      <c r="X2800" s="6"/>
      <c r="Y2800" s="6">
        <v>2016</v>
      </c>
      <c r="Z2800" s="6"/>
    </row>
    <row r="2801" spans="1:26" ht="63.75" x14ac:dyDescent="0.2">
      <c r="A2801" s="6" t="s">
        <v>11681</v>
      </c>
      <c r="B2801" s="5" t="s">
        <v>32</v>
      </c>
      <c r="C2801" s="5" t="s">
        <v>11510</v>
      </c>
      <c r="D2801" s="5" t="s">
        <v>11511</v>
      </c>
      <c r="E2801" s="5" t="s">
        <v>11512</v>
      </c>
      <c r="F2801" s="5" t="s">
        <v>11511</v>
      </c>
      <c r="G2801" s="5" t="s">
        <v>11678</v>
      </c>
      <c r="H2801" s="5" t="s">
        <v>11679</v>
      </c>
      <c r="I2801" s="6" t="s">
        <v>11334</v>
      </c>
      <c r="J2801" s="6">
        <v>70</v>
      </c>
      <c r="K2801" s="6">
        <v>430000000</v>
      </c>
      <c r="L2801" s="5" t="s">
        <v>40</v>
      </c>
      <c r="M2801" s="6" t="s">
        <v>685</v>
      </c>
      <c r="N2801" s="6" t="s">
        <v>11680</v>
      </c>
      <c r="O2801" s="6"/>
      <c r="P2801" s="6" t="s">
        <v>11682</v>
      </c>
      <c r="Q2801" s="6" t="s">
        <v>11357</v>
      </c>
      <c r="R2801" s="6"/>
      <c r="S2801" s="6"/>
      <c r="T2801" s="41"/>
      <c r="U2801" s="41"/>
      <c r="V2801" s="41">
        <v>646469547.84500003</v>
      </c>
      <c r="W2801" s="41">
        <f>V2801*1.12</f>
        <v>724045893.58640015</v>
      </c>
      <c r="X2801" s="6"/>
      <c r="Y2801" s="6">
        <v>2016</v>
      </c>
      <c r="Z2801" s="6" t="s">
        <v>11261</v>
      </c>
    </row>
    <row r="2802" spans="1:26" ht="38.25" x14ac:dyDescent="0.2">
      <c r="A2802" s="6" t="s">
        <v>11683</v>
      </c>
      <c r="B2802" s="5" t="s">
        <v>32</v>
      </c>
      <c r="C2802" s="5"/>
      <c r="D2802" s="5" t="s">
        <v>11684</v>
      </c>
      <c r="E2802" s="5" t="s">
        <v>11685</v>
      </c>
      <c r="F2802" s="5" t="s">
        <v>11511</v>
      </c>
      <c r="G2802" s="5" t="s">
        <v>11684</v>
      </c>
      <c r="H2802" s="5" t="s">
        <v>11685</v>
      </c>
      <c r="I2802" s="6" t="s">
        <v>11334</v>
      </c>
      <c r="J2802" s="6">
        <v>70</v>
      </c>
      <c r="K2802" s="6">
        <v>430000000</v>
      </c>
      <c r="L2802" s="5" t="s">
        <v>40</v>
      </c>
      <c r="M2802" s="6" t="s">
        <v>94</v>
      </c>
      <c r="N2802" s="6" t="s">
        <v>11680</v>
      </c>
      <c r="O2802" s="6"/>
      <c r="P2802" s="6" t="s">
        <v>11517</v>
      </c>
      <c r="Q2802" s="6" t="s">
        <v>11357</v>
      </c>
      <c r="R2802" s="6"/>
      <c r="S2802" s="6"/>
      <c r="T2802" s="41"/>
      <c r="U2802" s="41"/>
      <c r="V2802" s="41"/>
      <c r="W2802" s="41"/>
      <c r="X2802" s="6"/>
      <c r="Y2802" s="6">
        <v>2016</v>
      </c>
      <c r="Z2802" s="6" t="s">
        <v>1629</v>
      </c>
    </row>
    <row r="2803" spans="1:26" ht="51" x14ac:dyDescent="0.2">
      <c r="A2803" s="6" t="s">
        <v>11686</v>
      </c>
      <c r="B2803" s="5" t="s">
        <v>32</v>
      </c>
      <c r="C2803" s="5" t="s">
        <v>11687</v>
      </c>
      <c r="D2803" s="5" t="s">
        <v>11688</v>
      </c>
      <c r="E2803" s="5" t="s">
        <v>11330</v>
      </c>
      <c r="F2803" s="5" t="s">
        <v>11688</v>
      </c>
      <c r="G2803" s="5" t="s">
        <v>11689</v>
      </c>
      <c r="H2803" s="5" t="s">
        <v>11690</v>
      </c>
      <c r="I2803" s="6" t="s">
        <v>47</v>
      </c>
      <c r="J2803" s="6">
        <v>80</v>
      </c>
      <c r="K2803" s="6">
        <v>430000000</v>
      </c>
      <c r="L2803" s="5" t="s">
        <v>40</v>
      </c>
      <c r="M2803" s="6" t="s">
        <v>41</v>
      </c>
      <c r="N2803" s="6" t="s">
        <v>11208</v>
      </c>
      <c r="O2803" s="6"/>
      <c r="P2803" s="6" t="s">
        <v>9081</v>
      </c>
      <c r="Q2803" s="6" t="s">
        <v>11209</v>
      </c>
      <c r="R2803" s="6"/>
      <c r="S2803" s="6"/>
      <c r="T2803" s="41"/>
      <c r="U2803" s="41"/>
      <c r="V2803" s="41">
        <v>1345469600</v>
      </c>
      <c r="W2803" s="41">
        <f>V2803*1.12</f>
        <v>1506925952.0000002</v>
      </c>
      <c r="X2803" s="6"/>
      <c r="Y2803" s="6">
        <v>2016</v>
      </c>
      <c r="Z2803" s="42"/>
    </row>
    <row r="2804" spans="1:26" ht="51" x14ac:dyDescent="0.2">
      <c r="A2804" s="6" t="s">
        <v>11691</v>
      </c>
      <c r="B2804" s="5" t="s">
        <v>32</v>
      </c>
      <c r="C2804" s="5" t="s">
        <v>11687</v>
      </c>
      <c r="D2804" s="5" t="s">
        <v>11688</v>
      </c>
      <c r="E2804" s="5" t="s">
        <v>11330</v>
      </c>
      <c r="F2804" s="5" t="s">
        <v>11688</v>
      </c>
      <c r="G2804" s="5" t="s">
        <v>11692</v>
      </c>
      <c r="H2804" s="5" t="s">
        <v>11693</v>
      </c>
      <c r="I2804" s="6" t="s">
        <v>47</v>
      </c>
      <c r="J2804" s="6">
        <v>80</v>
      </c>
      <c r="K2804" s="6">
        <v>430000000</v>
      </c>
      <c r="L2804" s="5" t="s">
        <v>40</v>
      </c>
      <c r="M2804" s="6" t="s">
        <v>41</v>
      </c>
      <c r="N2804" s="6" t="s">
        <v>11225</v>
      </c>
      <c r="O2804" s="6"/>
      <c r="P2804" s="6" t="s">
        <v>9081</v>
      </c>
      <c r="Q2804" s="6" t="s">
        <v>11209</v>
      </c>
      <c r="R2804" s="6"/>
      <c r="S2804" s="6"/>
      <c r="T2804" s="41"/>
      <c r="U2804" s="41"/>
      <c r="V2804" s="41">
        <v>140927375</v>
      </c>
      <c r="W2804" s="41">
        <f>V2804*1.12</f>
        <v>157838660.00000003</v>
      </c>
      <c r="X2804" s="6"/>
      <c r="Y2804" s="6">
        <v>2016</v>
      </c>
      <c r="Z2804" s="42"/>
    </row>
    <row r="2805" spans="1:26" ht="51" x14ac:dyDescent="0.2">
      <c r="A2805" s="6" t="s">
        <v>11694</v>
      </c>
      <c r="B2805" s="5" t="s">
        <v>32</v>
      </c>
      <c r="C2805" s="5" t="s">
        <v>11687</v>
      </c>
      <c r="D2805" s="5" t="s">
        <v>11688</v>
      </c>
      <c r="E2805" s="5" t="s">
        <v>11330</v>
      </c>
      <c r="F2805" s="5" t="s">
        <v>11688</v>
      </c>
      <c r="G2805" s="5" t="s">
        <v>11695</v>
      </c>
      <c r="H2805" s="5" t="s">
        <v>11696</v>
      </c>
      <c r="I2805" s="6" t="s">
        <v>47</v>
      </c>
      <c r="J2805" s="6">
        <v>80</v>
      </c>
      <c r="K2805" s="6">
        <v>430000000</v>
      </c>
      <c r="L2805" s="5" t="s">
        <v>40</v>
      </c>
      <c r="M2805" s="6" t="s">
        <v>41</v>
      </c>
      <c r="N2805" s="6" t="s">
        <v>11516</v>
      </c>
      <c r="O2805" s="6"/>
      <c r="P2805" s="6" t="s">
        <v>9081</v>
      </c>
      <c r="Q2805" s="6" t="s">
        <v>11209</v>
      </c>
      <c r="R2805" s="6"/>
      <c r="S2805" s="6"/>
      <c r="T2805" s="41"/>
      <c r="U2805" s="41"/>
      <c r="V2805" s="41">
        <f>700638905-30142170</f>
        <v>670496735</v>
      </c>
      <c r="W2805" s="41">
        <f>V2805*1.12</f>
        <v>750956343.20000005</v>
      </c>
      <c r="X2805" s="6"/>
      <c r="Y2805" s="6">
        <v>2016</v>
      </c>
      <c r="Z2805" s="42"/>
    </row>
    <row r="2806" spans="1:26" ht="51" x14ac:dyDescent="0.2">
      <c r="A2806" s="6" t="s">
        <v>11697</v>
      </c>
      <c r="B2806" s="5" t="s">
        <v>32</v>
      </c>
      <c r="C2806" s="5" t="s">
        <v>11698</v>
      </c>
      <c r="D2806" s="5" t="s">
        <v>11699</v>
      </c>
      <c r="E2806" s="5" t="s">
        <v>11700</v>
      </c>
      <c r="F2806" s="5" t="s">
        <v>11699</v>
      </c>
      <c r="G2806" s="5" t="s">
        <v>11700</v>
      </c>
      <c r="H2806" s="5" t="s">
        <v>11701</v>
      </c>
      <c r="I2806" s="6" t="s">
        <v>47</v>
      </c>
      <c r="J2806" s="6">
        <v>100</v>
      </c>
      <c r="K2806" s="6">
        <v>430000000</v>
      </c>
      <c r="L2806" s="5" t="s">
        <v>40</v>
      </c>
      <c r="M2806" s="6" t="s">
        <v>41</v>
      </c>
      <c r="N2806" s="6" t="s">
        <v>11259</v>
      </c>
      <c r="O2806" s="6"/>
      <c r="P2806" s="6" t="s">
        <v>9081</v>
      </c>
      <c r="Q2806" s="6" t="s">
        <v>11209</v>
      </c>
      <c r="R2806" s="6"/>
      <c r="S2806" s="6"/>
      <c r="T2806" s="41"/>
      <c r="U2806" s="41"/>
      <c r="V2806" s="41"/>
      <c r="W2806" s="41"/>
      <c r="X2806" s="6"/>
      <c r="Y2806" s="6">
        <v>2016</v>
      </c>
      <c r="Z2806" s="6" t="s">
        <v>11217</v>
      </c>
    </row>
    <row r="2807" spans="1:26" ht="51" x14ac:dyDescent="0.2">
      <c r="A2807" s="6" t="s">
        <v>11702</v>
      </c>
      <c r="B2807" s="5" t="s">
        <v>32</v>
      </c>
      <c r="C2807" s="5" t="s">
        <v>11698</v>
      </c>
      <c r="D2807" s="5" t="s">
        <v>11699</v>
      </c>
      <c r="E2807" s="5" t="s">
        <v>11703</v>
      </c>
      <c r="F2807" s="5" t="s">
        <v>11699</v>
      </c>
      <c r="G2807" s="5" t="s">
        <v>11703</v>
      </c>
      <c r="H2807" s="5" t="s">
        <v>11704</v>
      </c>
      <c r="I2807" s="6" t="s">
        <v>47</v>
      </c>
      <c r="J2807" s="6">
        <v>65</v>
      </c>
      <c r="K2807" s="6">
        <v>430000000</v>
      </c>
      <c r="L2807" s="5" t="s">
        <v>40</v>
      </c>
      <c r="M2807" s="6" t="s">
        <v>94</v>
      </c>
      <c r="N2807" s="6" t="s">
        <v>11452</v>
      </c>
      <c r="O2807" s="6"/>
      <c r="P2807" s="6" t="s">
        <v>9081</v>
      </c>
      <c r="Q2807" s="6" t="s">
        <v>11209</v>
      </c>
      <c r="R2807" s="6"/>
      <c r="S2807" s="6"/>
      <c r="T2807" s="41"/>
      <c r="U2807" s="41"/>
      <c r="V2807" s="41"/>
      <c r="W2807" s="41"/>
      <c r="X2807" s="6"/>
      <c r="Y2807" s="6">
        <v>2016</v>
      </c>
      <c r="Z2807" s="6" t="s">
        <v>1629</v>
      </c>
    </row>
    <row r="2808" spans="1:26" s="46" customFormat="1" ht="51" x14ac:dyDescent="0.2">
      <c r="A2808" s="6" t="s">
        <v>11705</v>
      </c>
      <c r="B2808" s="5" t="s">
        <v>32</v>
      </c>
      <c r="C2808" s="5" t="s">
        <v>11643</v>
      </c>
      <c r="D2808" s="5" t="s">
        <v>11644</v>
      </c>
      <c r="E2808" s="5" t="s">
        <v>11706</v>
      </c>
      <c r="F2808" s="5" t="s">
        <v>11644</v>
      </c>
      <c r="G2808" s="5" t="s">
        <v>11706</v>
      </c>
      <c r="H2808" s="5" t="s">
        <v>11707</v>
      </c>
      <c r="I2808" s="6" t="s">
        <v>47</v>
      </c>
      <c r="J2808" s="6">
        <v>100</v>
      </c>
      <c r="K2808" s="6">
        <v>430000000</v>
      </c>
      <c r="L2808" s="5" t="s">
        <v>40</v>
      </c>
      <c r="M2808" s="6" t="s">
        <v>41</v>
      </c>
      <c r="N2808" s="6" t="s">
        <v>11259</v>
      </c>
      <c r="O2808" s="6"/>
      <c r="P2808" s="6" t="s">
        <v>44</v>
      </c>
      <c r="Q2808" s="6" t="s">
        <v>11230</v>
      </c>
      <c r="R2808" s="6"/>
      <c r="S2808" s="6"/>
      <c r="T2808" s="41"/>
      <c r="U2808" s="41"/>
      <c r="V2808" s="41">
        <v>72105450</v>
      </c>
      <c r="W2808" s="41">
        <f>V2808*1.12</f>
        <v>80758104.000000015</v>
      </c>
      <c r="X2808" s="6"/>
      <c r="Y2808" s="6">
        <v>2016</v>
      </c>
      <c r="Z2808" s="5"/>
    </row>
    <row r="2809" spans="1:26" ht="51" x14ac:dyDescent="0.2">
      <c r="A2809" s="6" t="s">
        <v>11708</v>
      </c>
      <c r="B2809" s="5" t="s">
        <v>32</v>
      </c>
      <c r="C2809" s="5" t="s">
        <v>11709</v>
      </c>
      <c r="D2809" s="5" t="s">
        <v>11710</v>
      </c>
      <c r="E2809" s="5" t="s">
        <v>11711</v>
      </c>
      <c r="F2809" s="5" t="s">
        <v>11710</v>
      </c>
      <c r="G2809" s="5" t="s">
        <v>11711</v>
      </c>
      <c r="H2809" s="5" t="s">
        <v>11712</v>
      </c>
      <c r="I2809" s="6" t="s">
        <v>39</v>
      </c>
      <c r="J2809" s="6">
        <v>100</v>
      </c>
      <c r="K2809" s="6">
        <v>430000000</v>
      </c>
      <c r="L2809" s="5" t="s">
        <v>40</v>
      </c>
      <c r="M2809" s="6" t="s">
        <v>41</v>
      </c>
      <c r="N2809" s="6" t="s">
        <v>11452</v>
      </c>
      <c r="O2809" s="6"/>
      <c r="P2809" s="6" t="s">
        <v>9081</v>
      </c>
      <c r="Q2809" s="6" t="s">
        <v>11230</v>
      </c>
      <c r="R2809" s="6"/>
      <c r="S2809" s="6"/>
      <c r="T2809" s="41"/>
      <c r="U2809" s="41"/>
      <c r="V2809" s="41">
        <v>25000000</v>
      </c>
      <c r="W2809" s="41">
        <f>V2809*1.12</f>
        <v>28000000.000000004</v>
      </c>
      <c r="X2809" s="6"/>
      <c r="Y2809" s="6">
        <v>2016</v>
      </c>
      <c r="Z2809" s="5"/>
    </row>
    <row r="2810" spans="1:26" ht="51" x14ac:dyDescent="0.2">
      <c r="A2810" s="6" t="s">
        <v>11713</v>
      </c>
      <c r="B2810" s="5" t="s">
        <v>32</v>
      </c>
      <c r="C2810" s="5" t="s">
        <v>11709</v>
      </c>
      <c r="D2810" s="5" t="s">
        <v>11710</v>
      </c>
      <c r="E2810" s="5" t="s">
        <v>11711</v>
      </c>
      <c r="F2810" s="5" t="s">
        <v>11710</v>
      </c>
      <c r="G2810" s="5" t="s">
        <v>11711</v>
      </c>
      <c r="H2810" s="5" t="s">
        <v>11714</v>
      </c>
      <c r="I2810" s="6" t="s">
        <v>39</v>
      </c>
      <c r="J2810" s="6">
        <v>80</v>
      </c>
      <c r="K2810" s="6">
        <v>430000000</v>
      </c>
      <c r="L2810" s="5" t="s">
        <v>40</v>
      </c>
      <c r="M2810" s="6" t="s">
        <v>41</v>
      </c>
      <c r="N2810" s="6" t="s">
        <v>11452</v>
      </c>
      <c r="O2810" s="6"/>
      <c r="P2810" s="6" t="s">
        <v>9081</v>
      </c>
      <c r="Q2810" s="6" t="s">
        <v>11230</v>
      </c>
      <c r="R2810" s="6"/>
      <c r="S2810" s="6"/>
      <c r="T2810" s="41"/>
      <c r="U2810" s="41"/>
      <c r="V2810" s="41">
        <v>30000000</v>
      </c>
      <c r="W2810" s="41">
        <f>V2810*1.12</f>
        <v>33600000</v>
      </c>
      <c r="X2810" s="6"/>
      <c r="Y2810" s="6">
        <v>2016</v>
      </c>
      <c r="Z2810" s="5"/>
    </row>
    <row r="2811" spans="1:26" ht="89.25" x14ac:dyDescent="0.2">
      <c r="A2811" s="6" t="s">
        <v>11715</v>
      </c>
      <c r="B2811" s="5" t="s">
        <v>32</v>
      </c>
      <c r="C2811" s="5" t="s">
        <v>11328</v>
      </c>
      <c r="D2811" s="5" t="s">
        <v>11329</v>
      </c>
      <c r="E2811" s="5" t="s">
        <v>11716</v>
      </c>
      <c r="F2811" s="5" t="s">
        <v>11331</v>
      </c>
      <c r="G2811" s="5" t="s">
        <v>11716</v>
      </c>
      <c r="H2811" s="5" t="s">
        <v>11717</v>
      </c>
      <c r="I2811" s="6" t="s">
        <v>39</v>
      </c>
      <c r="J2811" s="6">
        <v>50</v>
      </c>
      <c r="K2811" s="6">
        <v>430000000</v>
      </c>
      <c r="L2811" s="5" t="s">
        <v>40</v>
      </c>
      <c r="M2811" s="6" t="s">
        <v>41</v>
      </c>
      <c r="N2811" s="6" t="s">
        <v>11452</v>
      </c>
      <c r="O2811" s="6"/>
      <c r="P2811" s="6" t="s">
        <v>9081</v>
      </c>
      <c r="Q2811" s="6" t="s">
        <v>11230</v>
      </c>
      <c r="R2811" s="6"/>
      <c r="S2811" s="6"/>
      <c r="T2811" s="41"/>
      <c r="U2811" s="41"/>
      <c r="V2811" s="41"/>
      <c r="W2811" s="41"/>
      <c r="X2811" s="6"/>
      <c r="Y2811" s="6">
        <v>2016</v>
      </c>
      <c r="Z2811" s="6" t="s">
        <v>1629</v>
      </c>
    </row>
    <row r="2812" spans="1:26" ht="51" x14ac:dyDescent="0.2">
      <c r="A2812" s="6" t="s">
        <v>11718</v>
      </c>
      <c r="B2812" s="5" t="s">
        <v>32</v>
      </c>
      <c r="C2812" s="5" t="s">
        <v>11719</v>
      </c>
      <c r="D2812" s="5" t="s">
        <v>11720</v>
      </c>
      <c r="E2812" s="5" t="s">
        <v>11721</v>
      </c>
      <c r="F2812" s="5" t="s">
        <v>11720</v>
      </c>
      <c r="G2812" s="5" t="s">
        <v>11721</v>
      </c>
      <c r="H2812" s="5" t="s">
        <v>11722</v>
      </c>
      <c r="I2812" s="6" t="s">
        <v>47</v>
      </c>
      <c r="J2812" s="6">
        <v>90</v>
      </c>
      <c r="K2812" s="6">
        <v>430000000</v>
      </c>
      <c r="L2812" s="5" t="s">
        <v>40</v>
      </c>
      <c r="M2812" s="6" t="s">
        <v>41</v>
      </c>
      <c r="N2812" s="6" t="s">
        <v>11723</v>
      </c>
      <c r="O2812" s="6"/>
      <c r="P2812" s="6" t="s">
        <v>9081</v>
      </c>
      <c r="Q2812" s="6" t="s">
        <v>11230</v>
      </c>
      <c r="R2812" s="6"/>
      <c r="S2812" s="6"/>
      <c r="T2812" s="41"/>
      <c r="U2812" s="41"/>
      <c r="V2812" s="41">
        <v>800000</v>
      </c>
      <c r="W2812" s="41">
        <f>V2812*1.12</f>
        <v>896000.00000000012</v>
      </c>
      <c r="X2812" s="6"/>
      <c r="Y2812" s="6">
        <v>2016</v>
      </c>
      <c r="Z2812" s="5"/>
    </row>
    <row r="2813" spans="1:26" ht="51" x14ac:dyDescent="0.2">
      <c r="A2813" s="6" t="s">
        <v>11724</v>
      </c>
      <c r="B2813" s="5" t="s">
        <v>32</v>
      </c>
      <c r="C2813" s="5" t="s">
        <v>11719</v>
      </c>
      <c r="D2813" s="5" t="s">
        <v>11720</v>
      </c>
      <c r="E2813" s="5" t="s">
        <v>11721</v>
      </c>
      <c r="F2813" s="5" t="s">
        <v>11720</v>
      </c>
      <c r="G2813" s="5" t="s">
        <v>11721</v>
      </c>
      <c r="H2813" s="5" t="s">
        <v>11725</v>
      </c>
      <c r="I2813" s="6" t="s">
        <v>47</v>
      </c>
      <c r="J2813" s="6">
        <v>90</v>
      </c>
      <c r="K2813" s="6">
        <v>430000000</v>
      </c>
      <c r="L2813" s="5" t="s">
        <v>40</v>
      </c>
      <c r="M2813" s="6" t="s">
        <v>41</v>
      </c>
      <c r="N2813" s="6" t="s">
        <v>11726</v>
      </c>
      <c r="O2813" s="6"/>
      <c r="P2813" s="6" t="s">
        <v>9081</v>
      </c>
      <c r="Q2813" s="6" t="s">
        <v>11230</v>
      </c>
      <c r="R2813" s="6"/>
      <c r="S2813" s="6"/>
      <c r="T2813" s="41"/>
      <c r="U2813" s="41"/>
      <c r="V2813" s="41">
        <v>800000</v>
      </c>
      <c r="W2813" s="41">
        <f>V2813*1.12</f>
        <v>896000.00000000012</v>
      </c>
      <c r="X2813" s="6"/>
      <c r="Y2813" s="6">
        <v>2016</v>
      </c>
      <c r="Z2813" s="5"/>
    </row>
    <row r="2814" spans="1:26" ht="51" x14ac:dyDescent="0.2">
      <c r="A2814" s="6" t="s">
        <v>11727</v>
      </c>
      <c r="B2814" s="5" t="s">
        <v>32</v>
      </c>
      <c r="C2814" s="5" t="s">
        <v>11719</v>
      </c>
      <c r="D2814" s="5" t="s">
        <v>11720</v>
      </c>
      <c r="E2814" s="5" t="s">
        <v>11721</v>
      </c>
      <c r="F2814" s="5" t="s">
        <v>11720</v>
      </c>
      <c r="G2814" s="5" t="s">
        <v>11721</v>
      </c>
      <c r="H2814" s="5" t="s">
        <v>11728</v>
      </c>
      <c r="I2814" s="6" t="s">
        <v>47</v>
      </c>
      <c r="J2814" s="6">
        <v>90</v>
      </c>
      <c r="K2814" s="6">
        <v>430000000</v>
      </c>
      <c r="L2814" s="5" t="s">
        <v>40</v>
      </c>
      <c r="M2814" s="6" t="s">
        <v>41</v>
      </c>
      <c r="N2814" s="6" t="s">
        <v>11729</v>
      </c>
      <c r="O2814" s="6"/>
      <c r="P2814" s="6" t="s">
        <v>9081</v>
      </c>
      <c r="Q2814" s="6" t="s">
        <v>11230</v>
      </c>
      <c r="R2814" s="6"/>
      <c r="S2814" s="6"/>
      <c r="T2814" s="41"/>
      <c r="U2814" s="41"/>
      <c r="V2814" s="41">
        <v>1200000</v>
      </c>
      <c r="W2814" s="41">
        <f>V2814*1.12</f>
        <v>1344000.0000000002</v>
      </c>
      <c r="X2814" s="6"/>
      <c r="Y2814" s="6">
        <v>2016</v>
      </c>
      <c r="Z2814" s="5"/>
    </row>
    <row r="2815" spans="1:26" ht="63.75" x14ac:dyDescent="0.2">
      <c r="A2815" s="6" t="s">
        <v>11730</v>
      </c>
      <c r="B2815" s="5" t="s">
        <v>32</v>
      </c>
      <c r="C2815" s="5" t="s">
        <v>11709</v>
      </c>
      <c r="D2815" s="5" t="s">
        <v>11710</v>
      </c>
      <c r="E2815" s="5" t="s">
        <v>11731</v>
      </c>
      <c r="F2815" s="5" t="s">
        <v>11710</v>
      </c>
      <c r="G2815" s="5" t="s">
        <v>11731</v>
      </c>
      <c r="H2815" s="5" t="s">
        <v>11732</v>
      </c>
      <c r="I2815" s="6" t="s">
        <v>60</v>
      </c>
      <c r="J2815" s="6">
        <v>100</v>
      </c>
      <c r="K2815" s="6">
        <v>430000000</v>
      </c>
      <c r="L2815" s="5" t="s">
        <v>40</v>
      </c>
      <c r="M2815" s="6" t="s">
        <v>41</v>
      </c>
      <c r="N2815" s="6" t="s">
        <v>11259</v>
      </c>
      <c r="O2815" s="6"/>
      <c r="P2815" s="6" t="s">
        <v>9081</v>
      </c>
      <c r="Q2815" s="6" t="s">
        <v>11230</v>
      </c>
      <c r="R2815" s="6"/>
      <c r="S2815" s="6"/>
      <c r="T2815" s="41"/>
      <c r="U2815" s="41"/>
      <c r="V2815" s="41">
        <v>2092000</v>
      </c>
      <c r="W2815" s="41">
        <f>V2815*1.12</f>
        <v>2343040</v>
      </c>
      <c r="X2815" s="6"/>
      <c r="Y2815" s="6">
        <v>2016</v>
      </c>
      <c r="Z2815" s="5"/>
    </row>
    <row r="2816" spans="1:26" ht="51" x14ac:dyDescent="0.2">
      <c r="A2816" s="6" t="s">
        <v>11733</v>
      </c>
      <c r="B2816" s="5" t="s">
        <v>32</v>
      </c>
      <c r="C2816" s="5" t="s">
        <v>11734</v>
      </c>
      <c r="D2816" s="5" t="s">
        <v>11735</v>
      </c>
      <c r="E2816" s="5" t="s">
        <v>11736</v>
      </c>
      <c r="F2816" s="5" t="s">
        <v>11735</v>
      </c>
      <c r="G2816" s="5" t="s">
        <v>11737</v>
      </c>
      <c r="H2816" s="5" t="s">
        <v>11738</v>
      </c>
      <c r="I2816" s="6" t="s">
        <v>60</v>
      </c>
      <c r="J2816" s="6">
        <v>90</v>
      </c>
      <c r="K2816" s="6">
        <v>430000000</v>
      </c>
      <c r="L2816" s="5" t="s">
        <v>40</v>
      </c>
      <c r="M2816" s="6" t="s">
        <v>41</v>
      </c>
      <c r="N2816" s="6" t="s">
        <v>11259</v>
      </c>
      <c r="O2816" s="6"/>
      <c r="P2816" s="6" t="s">
        <v>11739</v>
      </c>
      <c r="Q2816" s="6" t="s">
        <v>11230</v>
      </c>
      <c r="R2816" s="6"/>
      <c r="S2816" s="6"/>
      <c r="T2816" s="41"/>
      <c r="U2816" s="41"/>
      <c r="V2816" s="41"/>
      <c r="W2816" s="41"/>
      <c r="X2816" s="6"/>
      <c r="Y2816" s="6">
        <v>2016</v>
      </c>
      <c r="Z2816" s="6" t="s">
        <v>1629</v>
      </c>
    </row>
    <row r="2817" spans="1:26" ht="89.25" x14ac:dyDescent="0.2">
      <c r="A2817" s="6" t="s">
        <v>11740</v>
      </c>
      <c r="B2817" s="5" t="s">
        <v>32</v>
      </c>
      <c r="C2817" s="5" t="s">
        <v>11328</v>
      </c>
      <c r="D2817" s="5" t="s">
        <v>11329</v>
      </c>
      <c r="E2817" s="5" t="s">
        <v>11741</v>
      </c>
      <c r="F2817" s="5" t="s">
        <v>11331</v>
      </c>
      <c r="G2817" s="5" t="s">
        <v>11742</v>
      </c>
      <c r="H2817" s="5" t="s">
        <v>11743</v>
      </c>
      <c r="I2817" s="6" t="s">
        <v>47</v>
      </c>
      <c r="J2817" s="6">
        <v>100</v>
      </c>
      <c r="K2817" s="6">
        <v>430000000</v>
      </c>
      <c r="L2817" s="5" t="s">
        <v>40</v>
      </c>
      <c r="M2817" s="6" t="s">
        <v>41</v>
      </c>
      <c r="N2817" s="6" t="s">
        <v>11452</v>
      </c>
      <c r="O2817" s="6"/>
      <c r="P2817" s="6" t="s">
        <v>9081</v>
      </c>
      <c r="Q2817" s="6" t="s">
        <v>11230</v>
      </c>
      <c r="R2817" s="6"/>
      <c r="S2817" s="6"/>
      <c r="T2817" s="41"/>
      <c r="U2817" s="41"/>
      <c r="V2817" s="41">
        <v>5344500</v>
      </c>
      <c r="W2817" s="41">
        <f>V2817*1.12</f>
        <v>5985840.0000000009</v>
      </c>
      <c r="X2817" s="6"/>
      <c r="Y2817" s="6">
        <v>2016</v>
      </c>
      <c r="Z2817" s="5"/>
    </row>
    <row r="2818" spans="1:26" ht="51" x14ac:dyDescent="0.2">
      <c r="A2818" s="6" t="s">
        <v>11744</v>
      </c>
      <c r="B2818" s="5" t="s">
        <v>32</v>
      </c>
      <c r="C2818" s="5" t="s">
        <v>11457</v>
      </c>
      <c r="D2818" s="5" t="s">
        <v>11458</v>
      </c>
      <c r="E2818" s="5" t="s">
        <v>11745</v>
      </c>
      <c r="F2818" s="5" t="s">
        <v>11458</v>
      </c>
      <c r="G2818" s="5" t="s">
        <v>11746</v>
      </c>
      <c r="H2818" s="5" t="s">
        <v>11747</v>
      </c>
      <c r="I2818" s="6" t="s">
        <v>39</v>
      </c>
      <c r="J2818" s="6">
        <v>100</v>
      </c>
      <c r="K2818" s="6">
        <v>430000000</v>
      </c>
      <c r="L2818" s="5" t="s">
        <v>40</v>
      </c>
      <c r="M2818" s="6" t="s">
        <v>41</v>
      </c>
      <c r="N2818" s="6" t="s">
        <v>11470</v>
      </c>
      <c r="O2818" s="6"/>
      <c r="P2818" s="6" t="s">
        <v>44</v>
      </c>
      <c r="Q2818" s="6" t="s">
        <v>11230</v>
      </c>
      <c r="R2818" s="6"/>
      <c r="S2818" s="6"/>
      <c r="T2818" s="41"/>
      <c r="U2818" s="41"/>
      <c r="V2818" s="41">
        <v>1560000</v>
      </c>
      <c r="W2818" s="41">
        <f>V2818*1.12</f>
        <v>1747200.0000000002</v>
      </c>
      <c r="X2818" s="6"/>
      <c r="Y2818" s="6">
        <v>2016</v>
      </c>
      <c r="Z2818" s="5"/>
    </row>
    <row r="2819" spans="1:26" ht="51" x14ac:dyDescent="0.2">
      <c r="A2819" s="6" t="s">
        <v>11748</v>
      </c>
      <c r="B2819" s="5" t="s">
        <v>32</v>
      </c>
      <c r="C2819" s="5" t="s">
        <v>11457</v>
      </c>
      <c r="D2819" s="5" t="s">
        <v>11458</v>
      </c>
      <c r="E2819" s="5" t="s">
        <v>11745</v>
      </c>
      <c r="F2819" s="5" t="s">
        <v>11458</v>
      </c>
      <c r="G2819" s="5" t="s">
        <v>11746</v>
      </c>
      <c r="H2819" s="5" t="s">
        <v>11749</v>
      </c>
      <c r="I2819" s="6" t="s">
        <v>39</v>
      </c>
      <c r="J2819" s="6">
        <v>100</v>
      </c>
      <c r="K2819" s="6">
        <v>430000000</v>
      </c>
      <c r="L2819" s="5" t="s">
        <v>40</v>
      </c>
      <c r="M2819" s="6" t="s">
        <v>41</v>
      </c>
      <c r="N2819" s="6" t="s">
        <v>11470</v>
      </c>
      <c r="O2819" s="6"/>
      <c r="P2819" s="6" t="s">
        <v>44</v>
      </c>
      <c r="Q2819" s="6" t="s">
        <v>11230</v>
      </c>
      <c r="R2819" s="6"/>
      <c r="S2819" s="6"/>
      <c r="T2819" s="41"/>
      <c r="U2819" s="41"/>
      <c r="V2819" s="41">
        <v>1236000</v>
      </c>
      <c r="W2819" s="41">
        <f>V2819*1.12</f>
        <v>1384320.0000000002</v>
      </c>
      <c r="X2819" s="6"/>
      <c r="Y2819" s="6">
        <v>2016</v>
      </c>
      <c r="Z2819" s="5"/>
    </row>
    <row r="2820" spans="1:26" ht="102" x14ac:dyDescent="0.2">
      <c r="A2820" s="6" t="s">
        <v>11750</v>
      </c>
      <c r="B2820" s="5" t="s">
        <v>32</v>
      </c>
      <c r="C2820" s="5" t="s">
        <v>11751</v>
      </c>
      <c r="D2820" s="5" t="s">
        <v>11752</v>
      </c>
      <c r="E2820" s="5" t="s">
        <v>11753</v>
      </c>
      <c r="F2820" s="5" t="s">
        <v>11752</v>
      </c>
      <c r="G2820" s="5" t="s">
        <v>11754</v>
      </c>
      <c r="H2820" s="5" t="s">
        <v>11755</v>
      </c>
      <c r="I2820" s="6" t="s">
        <v>39</v>
      </c>
      <c r="J2820" s="6">
        <v>100</v>
      </c>
      <c r="K2820" s="6">
        <v>430000000</v>
      </c>
      <c r="L2820" s="5" t="s">
        <v>40</v>
      </c>
      <c r="M2820" s="6" t="s">
        <v>41</v>
      </c>
      <c r="N2820" s="6" t="s">
        <v>11470</v>
      </c>
      <c r="O2820" s="6"/>
      <c r="P2820" s="6" t="s">
        <v>44</v>
      </c>
      <c r="Q2820" s="6" t="s">
        <v>11230</v>
      </c>
      <c r="R2820" s="6"/>
      <c r="S2820" s="6"/>
      <c r="T2820" s="41"/>
      <c r="U2820" s="41"/>
      <c r="V2820" s="41">
        <v>30000</v>
      </c>
      <c r="W2820" s="41">
        <f>V2820*1.12</f>
        <v>33600</v>
      </c>
      <c r="X2820" s="6"/>
      <c r="Y2820" s="6">
        <v>2016</v>
      </c>
      <c r="Z2820" s="5"/>
    </row>
    <row r="2821" spans="1:26" ht="63.75" x14ac:dyDescent="0.2">
      <c r="A2821" s="6" t="s">
        <v>11756</v>
      </c>
      <c r="B2821" s="5" t="s">
        <v>32</v>
      </c>
      <c r="C2821" s="5" t="s">
        <v>11757</v>
      </c>
      <c r="D2821" s="5" t="s">
        <v>11758</v>
      </c>
      <c r="E2821" s="5" t="s">
        <v>11759</v>
      </c>
      <c r="F2821" s="5" t="s">
        <v>11758</v>
      </c>
      <c r="G2821" s="5" t="s">
        <v>11760</v>
      </c>
      <c r="H2821" s="5" t="s">
        <v>11761</v>
      </c>
      <c r="I2821" s="6" t="s">
        <v>60</v>
      </c>
      <c r="J2821" s="6">
        <v>100</v>
      </c>
      <c r="K2821" s="6">
        <v>430000000</v>
      </c>
      <c r="L2821" s="5" t="s">
        <v>40</v>
      </c>
      <c r="M2821" s="6" t="s">
        <v>41</v>
      </c>
      <c r="N2821" s="6" t="s">
        <v>11762</v>
      </c>
      <c r="O2821" s="6"/>
      <c r="P2821" s="6" t="s">
        <v>6631</v>
      </c>
      <c r="Q2821" s="6" t="s">
        <v>11230</v>
      </c>
      <c r="R2821" s="6"/>
      <c r="S2821" s="6"/>
      <c r="T2821" s="41"/>
      <c r="U2821" s="41"/>
      <c r="V2821" s="41"/>
      <c r="W2821" s="41"/>
      <c r="X2821" s="6"/>
      <c r="Y2821" s="6">
        <v>2016</v>
      </c>
      <c r="Z2821" s="6"/>
    </row>
    <row r="2822" spans="1:26" ht="63.75" x14ac:dyDescent="0.2">
      <c r="A2822" s="6" t="s">
        <v>11763</v>
      </c>
      <c r="B2822" s="5" t="s">
        <v>32</v>
      </c>
      <c r="C2822" s="5" t="s">
        <v>11757</v>
      </c>
      <c r="D2822" s="5" t="s">
        <v>11758</v>
      </c>
      <c r="E2822" s="5" t="s">
        <v>11759</v>
      </c>
      <c r="F2822" s="5" t="s">
        <v>11758</v>
      </c>
      <c r="G2822" s="5" t="s">
        <v>11760</v>
      </c>
      <c r="H2822" s="5" t="s">
        <v>11761</v>
      </c>
      <c r="I2822" s="6" t="s">
        <v>60</v>
      </c>
      <c r="J2822" s="6">
        <v>100</v>
      </c>
      <c r="K2822" s="6">
        <v>430000000</v>
      </c>
      <c r="L2822" s="5" t="s">
        <v>40</v>
      </c>
      <c r="M2822" s="6" t="s">
        <v>685</v>
      </c>
      <c r="N2822" s="6" t="s">
        <v>11762</v>
      </c>
      <c r="O2822" s="6"/>
      <c r="P2822" s="6" t="s">
        <v>6631</v>
      </c>
      <c r="Q2822" s="6" t="s">
        <v>11230</v>
      </c>
      <c r="R2822" s="6"/>
      <c r="S2822" s="6"/>
      <c r="T2822" s="41"/>
      <c r="U2822" s="41"/>
      <c r="V2822" s="41">
        <v>1800000</v>
      </c>
      <c r="W2822" s="41">
        <f>V2822*1.12</f>
        <v>2016000.0000000002</v>
      </c>
      <c r="X2822" s="6"/>
      <c r="Y2822" s="6">
        <v>2016</v>
      </c>
      <c r="Z2822" s="6" t="s">
        <v>686</v>
      </c>
    </row>
    <row r="2823" spans="1:26" ht="63.75" x14ac:dyDescent="0.2">
      <c r="A2823" s="6" t="s">
        <v>11764</v>
      </c>
      <c r="B2823" s="5" t="s">
        <v>32</v>
      </c>
      <c r="C2823" s="5" t="s">
        <v>11719</v>
      </c>
      <c r="D2823" s="5" t="s">
        <v>11720</v>
      </c>
      <c r="E2823" s="5" t="s">
        <v>11765</v>
      </c>
      <c r="F2823" s="5" t="s">
        <v>11720</v>
      </c>
      <c r="G2823" s="5" t="s">
        <v>11766</v>
      </c>
      <c r="H2823" s="5" t="s">
        <v>11767</v>
      </c>
      <c r="I2823" s="6" t="s">
        <v>47</v>
      </c>
      <c r="J2823" s="6">
        <v>90</v>
      </c>
      <c r="K2823" s="6">
        <v>430000000</v>
      </c>
      <c r="L2823" s="5" t="s">
        <v>40</v>
      </c>
      <c r="M2823" s="6" t="s">
        <v>41</v>
      </c>
      <c r="N2823" s="6" t="s">
        <v>11723</v>
      </c>
      <c r="O2823" s="6"/>
      <c r="P2823" s="6" t="s">
        <v>9081</v>
      </c>
      <c r="Q2823" s="6" t="s">
        <v>11230</v>
      </c>
      <c r="R2823" s="6"/>
      <c r="S2823" s="6"/>
      <c r="T2823" s="41"/>
      <c r="U2823" s="41"/>
      <c r="V2823" s="41">
        <v>9150000</v>
      </c>
      <c r="W2823" s="41">
        <f>V2823*1.12</f>
        <v>10248000.000000002</v>
      </c>
      <c r="X2823" s="6"/>
      <c r="Y2823" s="6">
        <v>2016</v>
      </c>
      <c r="Z2823" s="5"/>
    </row>
    <row r="2824" spans="1:26" ht="51" x14ac:dyDescent="0.2">
      <c r="A2824" s="6" t="s">
        <v>11768</v>
      </c>
      <c r="B2824" s="5" t="s">
        <v>32</v>
      </c>
      <c r="C2824" s="5" t="s">
        <v>11709</v>
      </c>
      <c r="D2824" s="5" t="s">
        <v>11710</v>
      </c>
      <c r="E2824" s="5" t="s">
        <v>11769</v>
      </c>
      <c r="F2824" s="5" t="s">
        <v>11710</v>
      </c>
      <c r="G2824" s="5" t="s">
        <v>11769</v>
      </c>
      <c r="H2824" s="5" t="s">
        <v>11770</v>
      </c>
      <c r="I2824" s="6" t="s">
        <v>39</v>
      </c>
      <c r="J2824" s="6">
        <v>60</v>
      </c>
      <c r="K2824" s="6">
        <v>430000000</v>
      </c>
      <c r="L2824" s="5" t="s">
        <v>40</v>
      </c>
      <c r="M2824" s="6" t="s">
        <v>41</v>
      </c>
      <c r="N2824" s="6" t="s">
        <v>11452</v>
      </c>
      <c r="O2824" s="6"/>
      <c r="P2824" s="6" t="s">
        <v>9081</v>
      </c>
      <c r="Q2824" s="6" t="s">
        <v>11209</v>
      </c>
      <c r="R2824" s="6"/>
      <c r="S2824" s="6"/>
      <c r="T2824" s="41"/>
      <c r="U2824" s="41"/>
      <c r="V2824" s="41">
        <v>5333332</v>
      </c>
      <c r="W2824" s="41">
        <f>V2824*1.12</f>
        <v>5973331.8400000008</v>
      </c>
      <c r="X2824" s="6"/>
      <c r="Y2824" s="6">
        <v>2016</v>
      </c>
      <c r="Z2824" s="5"/>
    </row>
    <row r="2825" spans="1:26" ht="51" x14ac:dyDescent="0.2">
      <c r="A2825" s="6" t="s">
        <v>11771</v>
      </c>
      <c r="B2825" s="5" t="s">
        <v>32</v>
      </c>
      <c r="C2825" s="5" t="s">
        <v>11709</v>
      </c>
      <c r="D2825" s="5" t="s">
        <v>11710</v>
      </c>
      <c r="E2825" s="5" t="s">
        <v>11769</v>
      </c>
      <c r="F2825" s="5" t="s">
        <v>11710</v>
      </c>
      <c r="G2825" s="5" t="s">
        <v>11769</v>
      </c>
      <c r="H2825" s="5" t="s">
        <v>11772</v>
      </c>
      <c r="I2825" s="6" t="s">
        <v>47</v>
      </c>
      <c r="J2825" s="6">
        <v>60</v>
      </c>
      <c r="K2825" s="6">
        <v>430000000</v>
      </c>
      <c r="L2825" s="5" t="s">
        <v>40</v>
      </c>
      <c r="M2825" s="6" t="s">
        <v>41</v>
      </c>
      <c r="N2825" s="6" t="s">
        <v>11773</v>
      </c>
      <c r="O2825" s="6"/>
      <c r="P2825" s="6" t="s">
        <v>9081</v>
      </c>
      <c r="Q2825" s="6" t="s">
        <v>11230</v>
      </c>
      <c r="R2825" s="6"/>
      <c r="S2825" s="6"/>
      <c r="T2825" s="41"/>
      <c r="U2825" s="41"/>
      <c r="V2825" s="41"/>
      <c r="W2825" s="41"/>
      <c r="X2825" s="6"/>
      <c r="Y2825" s="6">
        <v>2016</v>
      </c>
      <c r="Z2825" s="6" t="s">
        <v>1629</v>
      </c>
    </row>
    <row r="2826" spans="1:26" ht="89.25" x14ac:dyDescent="0.2">
      <c r="A2826" s="6" t="s">
        <v>11774</v>
      </c>
      <c r="B2826" s="5" t="s">
        <v>32</v>
      </c>
      <c r="C2826" s="5" t="s">
        <v>11328</v>
      </c>
      <c r="D2826" s="5" t="s">
        <v>11329</v>
      </c>
      <c r="E2826" s="5"/>
      <c r="F2826" s="5" t="s">
        <v>11331</v>
      </c>
      <c r="G2826" s="5"/>
      <c r="H2826" s="5" t="s">
        <v>11775</v>
      </c>
      <c r="I2826" s="6" t="s">
        <v>11334</v>
      </c>
      <c r="J2826" s="6">
        <v>90</v>
      </c>
      <c r="K2826" s="6">
        <v>430000000</v>
      </c>
      <c r="L2826" s="5" t="s">
        <v>40</v>
      </c>
      <c r="M2826" s="6" t="s">
        <v>94</v>
      </c>
      <c r="N2826" s="6" t="s">
        <v>11776</v>
      </c>
      <c r="O2826" s="6"/>
      <c r="P2826" s="6" t="s">
        <v>11335</v>
      </c>
      <c r="Q2826" s="6" t="s">
        <v>11209</v>
      </c>
      <c r="R2826" s="6"/>
      <c r="S2826" s="6"/>
      <c r="T2826" s="41"/>
      <c r="U2826" s="41"/>
      <c r="V2826" s="41">
        <v>6310567</v>
      </c>
      <c r="W2826" s="41">
        <f t="shared" ref="W2826:W2835" si="189">V2826*1.12</f>
        <v>7067835.040000001</v>
      </c>
      <c r="X2826" s="6"/>
      <c r="Y2826" s="6">
        <v>2016</v>
      </c>
      <c r="Z2826" s="5"/>
    </row>
    <row r="2827" spans="1:26" ht="51" x14ac:dyDescent="0.2">
      <c r="A2827" s="6" t="s">
        <v>11777</v>
      </c>
      <c r="B2827" s="5" t="s">
        <v>32</v>
      </c>
      <c r="C2827" s="5" t="s">
        <v>11443</v>
      </c>
      <c r="D2827" s="5" t="s">
        <v>11444</v>
      </c>
      <c r="E2827" s="5"/>
      <c r="F2827" s="5" t="s">
        <v>11444</v>
      </c>
      <c r="G2827" s="5"/>
      <c r="H2827" s="5" t="s">
        <v>11447</v>
      </c>
      <c r="I2827" s="6" t="s">
        <v>60</v>
      </c>
      <c r="J2827" s="6">
        <v>90</v>
      </c>
      <c r="K2827" s="6">
        <v>430000000</v>
      </c>
      <c r="L2827" s="5" t="s">
        <v>40</v>
      </c>
      <c r="M2827" s="6" t="s">
        <v>41</v>
      </c>
      <c r="N2827" s="6" t="s">
        <v>11259</v>
      </c>
      <c r="O2827" s="6"/>
      <c r="P2827" s="6" t="s">
        <v>9081</v>
      </c>
      <c r="Q2827" s="6" t="s">
        <v>11209</v>
      </c>
      <c r="R2827" s="6"/>
      <c r="S2827" s="6"/>
      <c r="T2827" s="41"/>
      <c r="U2827" s="41"/>
      <c r="V2827" s="41">
        <v>3801282</v>
      </c>
      <c r="W2827" s="41">
        <f t="shared" si="189"/>
        <v>4257435.8400000008</v>
      </c>
      <c r="X2827" s="6"/>
      <c r="Y2827" s="6">
        <v>2016</v>
      </c>
      <c r="Z2827" s="5"/>
    </row>
    <row r="2828" spans="1:26" ht="51" x14ac:dyDescent="0.2">
      <c r="A2828" s="6" t="s">
        <v>11778</v>
      </c>
      <c r="B2828" s="5" t="s">
        <v>32</v>
      </c>
      <c r="C2828" s="5" t="s">
        <v>11272</v>
      </c>
      <c r="D2828" s="5" t="s">
        <v>11273</v>
      </c>
      <c r="E2828" s="5"/>
      <c r="F2828" s="5" t="s">
        <v>11273</v>
      </c>
      <c r="G2828" s="5"/>
      <c r="H2828" s="5" t="s">
        <v>11779</v>
      </c>
      <c r="I2828" s="6" t="s">
        <v>47</v>
      </c>
      <c r="J2828" s="6">
        <v>80</v>
      </c>
      <c r="K2828" s="6">
        <v>430000000</v>
      </c>
      <c r="L2828" s="5" t="s">
        <v>40</v>
      </c>
      <c r="M2828" s="6" t="s">
        <v>94</v>
      </c>
      <c r="N2828" s="6" t="s">
        <v>11259</v>
      </c>
      <c r="O2828" s="6"/>
      <c r="P2828" s="6" t="s">
        <v>9081</v>
      </c>
      <c r="Q2828" s="6" t="s">
        <v>11209</v>
      </c>
      <c r="R2828" s="6"/>
      <c r="S2828" s="6"/>
      <c r="T2828" s="41"/>
      <c r="U2828" s="41"/>
      <c r="V2828" s="41">
        <v>12681500</v>
      </c>
      <c r="W2828" s="41">
        <f t="shared" si="189"/>
        <v>14203280.000000002</v>
      </c>
      <c r="X2828" s="6"/>
      <c r="Y2828" s="6">
        <v>2016</v>
      </c>
      <c r="Z2828" s="5"/>
    </row>
    <row r="2829" spans="1:26" ht="51" x14ac:dyDescent="0.2">
      <c r="A2829" s="6" t="s">
        <v>11780</v>
      </c>
      <c r="B2829" s="5" t="s">
        <v>32</v>
      </c>
      <c r="C2829" s="5" t="s">
        <v>11272</v>
      </c>
      <c r="D2829" s="5" t="s">
        <v>11273</v>
      </c>
      <c r="E2829" s="5"/>
      <c r="F2829" s="5" t="s">
        <v>11273</v>
      </c>
      <c r="G2829" s="5"/>
      <c r="H2829" s="5" t="s">
        <v>11781</v>
      </c>
      <c r="I2829" s="6" t="s">
        <v>47</v>
      </c>
      <c r="J2829" s="6">
        <v>80</v>
      </c>
      <c r="K2829" s="6">
        <v>430000000</v>
      </c>
      <c r="L2829" s="5" t="s">
        <v>40</v>
      </c>
      <c r="M2829" s="6" t="s">
        <v>94</v>
      </c>
      <c r="N2829" s="6" t="s">
        <v>11259</v>
      </c>
      <c r="O2829" s="6"/>
      <c r="P2829" s="6" t="s">
        <v>9081</v>
      </c>
      <c r="Q2829" s="6" t="s">
        <v>11209</v>
      </c>
      <c r="R2829" s="6"/>
      <c r="S2829" s="6"/>
      <c r="T2829" s="41"/>
      <c r="U2829" s="41"/>
      <c r="V2829" s="41">
        <v>2490000</v>
      </c>
      <c r="W2829" s="41">
        <f t="shared" si="189"/>
        <v>2788800.0000000005</v>
      </c>
      <c r="X2829" s="6"/>
      <c r="Y2829" s="6">
        <v>2016</v>
      </c>
      <c r="Z2829" s="5"/>
    </row>
    <row r="2830" spans="1:26" ht="38.25" x14ac:dyDescent="0.2">
      <c r="A2830" s="6" t="s">
        <v>11782</v>
      </c>
      <c r="B2830" s="5" t="s">
        <v>32</v>
      </c>
      <c r="C2830" s="5" t="s">
        <v>11510</v>
      </c>
      <c r="D2830" s="5" t="s">
        <v>11511</v>
      </c>
      <c r="E2830" s="5"/>
      <c r="F2830" s="5" t="s">
        <v>11511</v>
      </c>
      <c r="G2830" s="5"/>
      <c r="H2830" s="5" t="s">
        <v>11783</v>
      </c>
      <c r="I2830" s="6" t="s">
        <v>11334</v>
      </c>
      <c r="J2830" s="6">
        <v>50</v>
      </c>
      <c r="K2830" s="6">
        <v>430000000</v>
      </c>
      <c r="L2830" s="5" t="s">
        <v>40</v>
      </c>
      <c r="M2830" s="6" t="s">
        <v>9580</v>
      </c>
      <c r="N2830" s="6" t="s">
        <v>11516</v>
      </c>
      <c r="O2830" s="6"/>
      <c r="P2830" s="6" t="s">
        <v>11517</v>
      </c>
      <c r="Q2830" s="6" t="s">
        <v>11357</v>
      </c>
      <c r="R2830" s="6"/>
      <c r="S2830" s="6"/>
      <c r="T2830" s="41"/>
      <c r="U2830" s="41"/>
      <c r="V2830" s="41">
        <v>79040452.560000002</v>
      </c>
      <c r="W2830" s="41">
        <f t="shared" si="189"/>
        <v>88525306.867200017</v>
      </c>
      <c r="X2830" s="6"/>
      <c r="Y2830" s="6">
        <v>2016</v>
      </c>
      <c r="Z2830" s="5"/>
    </row>
    <row r="2831" spans="1:26" ht="51" x14ac:dyDescent="0.2">
      <c r="A2831" s="6" t="s">
        <v>11784</v>
      </c>
      <c r="B2831" s="5" t="s">
        <v>32</v>
      </c>
      <c r="C2831" s="5" t="s">
        <v>11296</v>
      </c>
      <c r="D2831" s="5" t="s">
        <v>11297</v>
      </c>
      <c r="E2831" s="5" t="s">
        <v>11785</v>
      </c>
      <c r="F2831" s="5" t="s">
        <v>11297</v>
      </c>
      <c r="G2831" s="5" t="s">
        <v>11785</v>
      </c>
      <c r="H2831" s="5" t="s">
        <v>11786</v>
      </c>
      <c r="I2831" s="6" t="s">
        <v>47</v>
      </c>
      <c r="J2831" s="6">
        <v>80</v>
      </c>
      <c r="K2831" s="6">
        <v>430000000</v>
      </c>
      <c r="L2831" s="5" t="s">
        <v>40</v>
      </c>
      <c r="M2831" s="6" t="s">
        <v>9766</v>
      </c>
      <c r="N2831" s="6" t="s">
        <v>11364</v>
      </c>
      <c r="O2831" s="6"/>
      <c r="P2831" s="6" t="s">
        <v>11787</v>
      </c>
      <c r="Q2831" s="6" t="s">
        <v>11209</v>
      </c>
      <c r="R2831" s="6"/>
      <c r="S2831" s="6"/>
      <c r="T2831" s="41"/>
      <c r="U2831" s="41"/>
      <c r="V2831" s="41">
        <v>19802000</v>
      </c>
      <c r="W2831" s="41">
        <f t="shared" si="189"/>
        <v>22178240.000000004</v>
      </c>
      <c r="X2831" s="6"/>
      <c r="Y2831" s="6">
        <v>2016</v>
      </c>
      <c r="Z2831" s="19" t="s">
        <v>9782</v>
      </c>
    </row>
    <row r="2832" spans="1:26" ht="51" x14ac:dyDescent="0.2">
      <c r="A2832" s="6" t="s">
        <v>11788</v>
      </c>
      <c r="B2832" s="5" t="s">
        <v>32</v>
      </c>
      <c r="C2832" s="5" t="s">
        <v>11789</v>
      </c>
      <c r="D2832" s="5" t="s">
        <v>11790</v>
      </c>
      <c r="E2832" s="5" t="s">
        <v>11700</v>
      </c>
      <c r="F2832" s="5" t="s">
        <v>11790</v>
      </c>
      <c r="G2832" s="5" t="s">
        <v>11791</v>
      </c>
      <c r="H2832" s="5" t="s">
        <v>11792</v>
      </c>
      <c r="I2832" s="6" t="s">
        <v>47</v>
      </c>
      <c r="J2832" s="6">
        <v>100</v>
      </c>
      <c r="K2832" s="6">
        <v>430000000</v>
      </c>
      <c r="L2832" s="5" t="s">
        <v>40</v>
      </c>
      <c r="M2832" s="6" t="s">
        <v>591</v>
      </c>
      <c r="N2832" s="6" t="s">
        <v>11793</v>
      </c>
      <c r="O2832" s="6"/>
      <c r="P2832" s="6" t="s">
        <v>9081</v>
      </c>
      <c r="Q2832" s="6" t="s">
        <v>11209</v>
      </c>
      <c r="R2832" s="6"/>
      <c r="S2832" s="6"/>
      <c r="T2832" s="41"/>
      <c r="U2832" s="41"/>
      <c r="V2832" s="41">
        <v>2800000</v>
      </c>
      <c r="W2832" s="41">
        <f t="shared" si="189"/>
        <v>3136000.0000000005</v>
      </c>
      <c r="X2832" s="6"/>
      <c r="Y2832" s="6">
        <v>2016</v>
      </c>
      <c r="Z2832" s="19" t="s">
        <v>9782</v>
      </c>
    </row>
    <row r="2833" spans="1:26" ht="51" x14ac:dyDescent="0.2">
      <c r="A2833" s="6" t="s">
        <v>11794</v>
      </c>
      <c r="B2833" s="5" t="s">
        <v>32</v>
      </c>
      <c r="C2833" s="5" t="s">
        <v>11247</v>
      </c>
      <c r="D2833" s="5" t="s">
        <v>11248</v>
      </c>
      <c r="E2833" s="5" t="s">
        <v>11256</v>
      </c>
      <c r="F2833" s="5" t="s">
        <v>11248</v>
      </c>
      <c r="G2833" s="5" t="s">
        <v>11795</v>
      </c>
      <c r="H2833" s="5" t="s">
        <v>11796</v>
      </c>
      <c r="I2833" s="6" t="s">
        <v>47</v>
      </c>
      <c r="J2833" s="6">
        <v>90</v>
      </c>
      <c r="K2833" s="6">
        <v>430000000</v>
      </c>
      <c r="L2833" s="5" t="s">
        <v>40</v>
      </c>
      <c r="M2833" s="6" t="s">
        <v>591</v>
      </c>
      <c r="N2833" s="6" t="s">
        <v>11259</v>
      </c>
      <c r="O2833" s="6"/>
      <c r="P2833" s="6" t="s">
        <v>9081</v>
      </c>
      <c r="Q2833" s="6" t="s">
        <v>11209</v>
      </c>
      <c r="R2833" s="6"/>
      <c r="S2833" s="6"/>
      <c r="T2833" s="41"/>
      <c r="U2833" s="41"/>
      <c r="V2833" s="41">
        <v>4701600</v>
      </c>
      <c r="W2833" s="41">
        <f t="shared" si="189"/>
        <v>5265792.0000000009</v>
      </c>
      <c r="X2833" s="6"/>
      <c r="Y2833" s="6">
        <v>2016</v>
      </c>
      <c r="Z2833" s="19" t="s">
        <v>9782</v>
      </c>
    </row>
    <row r="2834" spans="1:26" ht="63.75" x14ac:dyDescent="0.2">
      <c r="A2834" s="6" t="s">
        <v>11797</v>
      </c>
      <c r="B2834" s="5" t="s">
        <v>32</v>
      </c>
      <c r="C2834" s="5" t="s">
        <v>11510</v>
      </c>
      <c r="D2834" s="5" t="s">
        <v>11511</v>
      </c>
      <c r="E2834" s="5" t="s">
        <v>11512</v>
      </c>
      <c r="F2834" s="5" t="s">
        <v>11511</v>
      </c>
      <c r="G2834" s="5" t="s">
        <v>11798</v>
      </c>
      <c r="H2834" s="5" t="s">
        <v>11799</v>
      </c>
      <c r="I2834" s="6" t="s">
        <v>11334</v>
      </c>
      <c r="J2834" s="6">
        <v>80</v>
      </c>
      <c r="K2834" s="6">
        <v>430000000</v>
      </c>
      <c r="L2834" s="5" t="s">
        <v>40</v>
      </c>
      <c r="M2834" s="6" t="s">
        <v>591</v>
      </c>
      <c r="N2834" s="6" t="s">
        <v>11800</v>
      </c>
      <c r="O2834" s="6"/>
      <c r="P2834" s="6" t="s">
        <v>11517</v>
      </c>
      <c r="Q2834" s="6" t="s">
        <v>11357</v>
      </c>
      <c r="R2834" s="6"/>
      <c r="S2834" s="6"/>
      <c r="T2834" s="41"/>
      <c r="U2834" s="41"/>
      <c r="V2834" s="41">
        <v>199331398</v>
      </c>
      <c r="W2834" s="41">
        <f t="shared" si="189"/>
        <v>223251165.76000002</v>
      </c>
      <c r="X2834" s="6"/>
      <c r="Y2834" s="6">
        <v>2016</v>
      </c>
      <c r="Z2834" s="19" t="s">
        <v>9782</v>
      </c>
    </row>
    <row r="2835" spans="1:26" ht="102" x14ac:dyDescent="0.2">
      <c r="A2835" s="6" t="s">
        <v>11801</v>
      </c>
      <c r="B2835" s="5" t="s">
        <v>32</v>
      </c>
      <c r="C2835" s="5" t="s">
        <v>11802</v>
      </c>
      <c r="D2835" s="5" t="s">
        <v>11803</v>
      </c>
      <c r="E2835" s="5" t="s">
        <v>11804</v>
      </c>
      <c r="F2835" s="5" t="s">
        <v>11805</v>
      </c>
      <c r="G2835" s="5" t="s">
        <v>11804</v>
      </c>
      <c r="H2835" s="5" t="s">
        <v>11806</v>
      </c>
      <c r="I2835" s="6" t="s">
        <v>11334</v>
      </c>
      <c r="J2835" s="6">
        <v>80</v>
      </c>
      <c r="K2835" s="6">
        <v>430000000</v>
      </c>
      <c r="L2835" s="5" t="s">
        <v>40</v>
      </c>
      <c r="M2835" s="6" t="s">
        <v>685</v>
      </c>
      <c r="N2835" s="6" t="s">
        <v>11522</v>
      </c>
      <c r="O2835" s="6"/>
      <c r="P2835" s="6" t="s">
        <v>11807</v>
      </c>
      <c r="Q2835" s="6" t="s">
        <v>11357</v>
      </c>
      <c r="R2835" s="6"/>
      <c r="S2835" s="6"/>
      <c r="T2835" s="41"/>
      <c r="U2835" s="41"/>
      <c r="V2835" s="41">
        <v>17773765</v>
      </c>
      <c r="W2835" s="41">
        <f t="shared" si="189"/>
        <v>19906616.800000001</v>
      </c>
      <c r="X2835" s="6"/>
      <c r="Y2835" s="6">
        <v>2016</v>
      </c>
      <c r="Z2835" s="19" t="s">
        <v>9782</v>
      </c>
    </row>
    <row r="2836" spans="1:26" ht="63.75" x14ac:dyDescent="0.2">
      <c r="A2836" s="6" t="s">
        <v>11808</v>
      </c>
      <c r="B2836" s="5" t="s">
        <v>32</v>
      </c>
      <c r="C2836" s="5" t="s">
        <v>11510</v>
      </c>
      <c r="D2836" s="5" t="s">
        <v>11511</v>
      </c>
      <c r="E2836" s="5" t="s">
        <v>11512</v>
      </c>
      <c r="F2836" s="5" t="s">
        <v>11511</v>
      </c>
      <c r="G2836" s="5" t="s">
        <v>11809</v>
      </c>
      <c r="H2836" s="5" t="s">
        <v>11810</v>
      </c>
      <c r="I2836" s="6" t="s">
        <v>11334</v>
      </c>
      <c r="J2836" s="6">
        <v>80</v>
      </c>
      <c r="K2836" s="6">
        <v>430000000</v>
      </c>
      <c r="L2836" s="5" t="s">
        <v>40</v>
      </c>
      <c r="M2836" s="6" t="s">
        <v>685</v>
      </c>
      <c r="N2836" s="6" t="s">
        <v>11259</v>
      </c>
      <c r="O2836" s="6"/>
      <c r="P2836" s="6" t="s">
        <v>11517</v>
      </c>
      <c r="Q2836" s="6" t="s">
        <v>11357</v>
      </c>
      <c r="R2836" s="6"/>
      <c r="S2836" s="6"/>
      <c r="T2836" s="41"/>
      <c r="U2836" s="41"/>
      <c r="V2836" s="45"/>
      <c r="W2836" s="45"/>
      <c r="X2836" s="6"/>
      <c r="Y2836" s="6">
        <v>2016</v>
      </c>
      <c r="Z2836" s="19" t="s">
        <v>9782</v>
      </c>
    </row>
    <row r="2837" spans="1:26" ht="63.75" x14ac:dyDescent="0.2">
      <c r="A2837" s="6" t="s">
        <v>11811</v>
      </c>
      <c r="B2837" s="5" t="s">
        <v>32</v>
      </c>
      <c r="C2837" s="5" t="s">
        <v>11510</v>
      </c>
      <c r="D2837" s="5" t="s">
        <v>11511</v>
      </c>
      <c r="E2837" s="5" t="s">
        <v>11512</v>
      </c>
      <c r="F2837" s="5" t="s">
        <v>11511</v>
      </c>
      <c r="G2837" s="5" t="s">
        <v>11812</v>
      </c>
      <c r="H2837" s="5" t="s">
        <v>11813</v>
      </c>
      <c r="I2837" s="6" t="s">
        <v>11334</v>
      </c>
      <c r="J2837" s="6">
        <v>80</v>
      </c>
      <c r="K2837" s="6">
        <v>430000000</v>
      </c>
      <c r="L2837" s="5" t="s">
        <v>40</v>
      </c>
      <c r="M2837" s="6" t="s">
        <v>6247</v>
      </c>
      <c r="N2837" s="6" t="s">
        <v>11223</v>
      </c>
      <c r="O2837" s="6"/>
      <c r="P2837" s="6" t="s">
        <v>11517</v>
      </c>
      <c r="Q2837" s="6" t="s">
        <v>11357</v>
      </c>
      <c r="R2837" s="6"/>
      <c r="S2837" s="6"/>
      <c r="T2837" s="41"/>
      <c r="U2837" s="41"/>
      <c r="V2837" s="45">
        <v>178610721</v>
      </c>
      <c r="W2837" s="45">
        <f>V2837*1.12</f>
        <v>200044007.52000001</v>
      </c>
      <c r="X2837" s="6"/>
      <c r="Y2837" s="6">
        <v>2016</v>
      </c>
      <c r="Z2837" s="19" t="s">
        <v>11814</v>
      </c>
    </row>
    <row r="2838" spans="1:26" ht="102" x14ac:dyDescent="0.2">
      <c r="A2838" s="6" t="s">
        <v>11815</v>
      </c>
      <c r="B2838" s="5" t="s">
        <v>32</v>
      </c>
      <c r="C2838" s="5" t="s">
        <v>11816</v>
      </c>
      <c r="D2838" s="5" t="s">
        <v>11817</v>
      </c>
      <c r="E2838" s="5" t="s">
        <v>11818</v>
      </c>
      <c r="F2838" s="5" t="s">
        <v>11817</v>
      </c>
      <c r="G2838" s="5" t="s">
        <v>11818</v>
      </c>
      <c r="H2838" s="5" t="s">
        <v>11819</v>
      </c>
      <c r="I2838" s="6" t="s">
        <v>11334</v>
      </c>
      <c r="J2838" s="6">
        <v>80</v>
      </c>
      <c r="K2838" s="6">
        <v>430000000</v>
      </c>
      <c r="L2838" s="5" t="s">
        <v>40</v>
      </c>
      <c r="M2838" s="6" t="s">
        <v>591</v>
      </c>
      <c r="N2838" s="6" t="s">
        <v>11239</v>
      </c>
      <c r="O2838" s="6"/>
      <c r="P2838" s="6" t="s">
        <v>11348</v>
      </c>
      <c r="Q2838" s="6" t="s">
        <v>11209</v>
      </c>
      <c r="R2838" s="6"/>
      <c r="S2838" s="6"/>
      <c r="T2838" s="41"/>
      <c r="U2838" s="41"/>
      <c r="V2838" s="41">
        <v>6384202</v>
      </c>
      <c r="W2838" s="41">
        <f>V2838*1.12</f>
        <v>7150306.2400000002</v>
      </c>
      <c r="X2838" s="6"/>
      <c r="Y2838" s="6">
        <v>2016</v>
      </c>
      <c r="Z2838" s="19" t="s">
        <v>9782</v>
      </c>
    </row>
    <row r="2839" spans="1:26" ht="114.75" x14ac:dyDescent="0.2">
      <c r="A2839" s="6" t="s">
        <v>11820</v>
      </c>
      <c r="B2839" s="5" t="s">
        <v>32</v>
      </c>
      <c r="C2839" s="5" t="s">
        <v>11821</v>
      </c>
      <c r="D2839" s="5" t="s">
        <v>11822</v>
      </c>
      <c r="E2839" s="5" t="s">
        <v>11823</v>
      </c>
      <c r="F2839" s="5" t="s">
        <v>11824</v>
      </c>
      <c r="G2839" s="5" t="s">
        <v>11823</v>
      </c>
      <c r="H2839" s="5" t="s">
        <v>11825</v>
      </c>
      <c r="I2839" s="6" t="s">
        <v>11334</v>
      </c>
      <c r="J2839" s="6">
        <v>80</v>
      </c>
      <c r="K2839" s="6">
        <v>430000000</v>
      </c>
      <c r="L2839" s="5" t="s">
        <v>40</v>
      </c>
      <c r="M2839" s="6" t="s">
        <v>685</v>
      </c>
      <c r="N2839" s="6" t="s">
        <v>11208</v>
      </c>
      <c r="O2839" s="6"/>
      <c r="P2839" s="6" t="s">
        <v>11517</v>
      </c>
      <c r="Q2839" s="6" t="s">
        <v>11357</v>
      </c>
      <c r="R2839" s="6"/>
      <c r="S2839" s="6"/>
      <c r="T2839" s="41"/>
      <c r="U2839" s="41"/>
      <c r="V2839" s="41">
        <v>32180000</v>
      </c>
      <c r="W2839" s="41">
        <f>V2839*1.12</f>
        <v>36041600</v>
      </c>
      <c r="X2839" s="6"/>
      <c r="Y2839" s="6">
        <v>2016</v>
      </c>
      <c r="Z2839" s="19" t="s">
        <v>9782</v>
      </c>
    </row>
    <row r="2840" spans="1:26" ht="153" x14ac:dyDescent="0.2">
      <c r="A2840" s="6" t="s">
        <v>11826</v>
      </c>
      <c r="B2840" s="5" t="s">
        <v>32</v>
      </c>
      <c r="C2840" s="5" t="s">
        <v>11827</v>
      </c>
      <c r="D2840" s="5" t="s">
        <v>11828</v>
      </c>
      <c r="E2840" s="5" t="s">
        <v>11829</v>
      </c>
      <c r="F2840" s="5" t="s">
        <v>11828</v>
      </c>
      <c r="G2840" s="5" t="s">
        <v>11829</v>
      </c>
      <c r="H2840" s="5" t="s">
        <v>11830</v>
      </c>
      <c r="I2840" s="6" t="s">
        <v>11334</v>
      </c>
      <c r="J2840" s="6">
        <v>80</v>
      </c>
      <c r="K2840" s="6">
        <v>430000000</v>
      </c>
      <c r="L2840" s="5" t="s">
        <v>40</v>
      </c>
      <c r="M2840" s="6" t="s">
        <v>685</v>
      </c>
      <c r="N2840" s="6" t="s">
        <v>11208</v>
      </c>
      <c r="O2840" s="6"/>
      <c r="P2840" s="6" t="s">
        <v>11348</v>
      </c>
      <c r="Q2840" s="6" t="s">
        <v>11209</v>
      </c>
      <c r="R2840" s="6"/>
      <c r="S2840" s="6"/>
      <c r="T2840" s="41"/>
      <c r="U2840" s="41"/>
      <c r="V2840" s="41">
        <v>10981949.030431099</v>
      </c>
      <c r="W2840" s="41">
        <f>V2840*1.12</f>
        <v>12299782.914082833</v>
      </c>
      <c r="X2840" s="6"/>
      <c r="Y2840" s="6">
        <v>2016</v>
      </c>
      <c r="Z2840" s="19" t="s">
        <v>9782</v>
      </c>
    </row>
    <row r="2841" spans="1:26" ht="89.25" x14ac:dyDescent="0.2">
      <c r="A2841" s="6" t="s">
        <v>11831</v>
      </c>
      <c r="B2841" s="5" t="s">
        <v>32</v>
      </c>
      <c r="C2841" s="22" t="s">
        <v>11789</v>
      </c>
      <c r="D2841" s="5" t="s">
        <v>11790</v>
      </c>
      <c r="E2841" s="5" t="s">
        <v>11832</v>
      </c>
      <c r="F2841" s="5" t="s">
        <v>11790</v>
      </c>
      <c r="G2841" s="5" t="s">
        <v>11833</v>
      </c>
      <c r="H2841" s="23" t="s">
        <v>11834</v>
      </c>
      <c r="I2841" s="6" t="s">
        <v>39</v>
      </c>
      <c r="J2841" s="6">
        <v>80</v>
      </c>
      <c r="K2841" s="6">
        <v>430000000</v>
      </c>
      <c r="L2841" s="5" t="s">
        <v>40</v>
      </c>
      <c r="M2841" s="6" t="s">
        <v>11835</v>
      </c>
      <c r="N2841" s="6" t="s">
        <v>11239</v>
      </c>
      <c r="O2841" s="6"/>
      <c r="P2841" s="6" t="s">
        <v>11836</v>
      </c>
      <c r="Q2841" s="6" t="s">
        <v>11209</v>
      </c>
      <c r="R2841" s="6"/>
      <c r="S2841" s="6"/>
      <c r="T2841" s="41"/>
      <c r="U2841" s="41"/>
      <c r="V2841" s="41">
        <f>3218538.92/1.12</f>
        <v>2873695.4642857141</v>
      </c>
      <c r="W2841" s="41">
        <f>V2841*1.12</f>
        <v>3218538.92</v>
      </c>
      <c r="X2841" s="6"/>
      <c r="Y2841" s="6"/>
      <c r="Z2841" s="5" t="s">
        <v>11837</v>
      </c>
    </row>
    <row r="2842" spans="1:26" ht="89.25" x14ac:dyDescent="0.2">
      <c r="A2842" s="6" t="s">
        <v>11838</v>
      </c>
      <c r="B2842" s="5" t="s">
        <v>32</v>
      </c>
      <c r="C2842" s="5" t="s">
        <v>11328</v>
      </c>
      <c r="D2842" s="5" t="s">
        <v>11329</v>
      </c>
      <c r="E2842" s="5" t="s">
        <v>11839</v>
      </c>
      <c r="F2842" s="5" t="s">
        <v>11331</v>
      </c>
      <c r="G2842" s="5" t="s">
        <v>11839</v>
      </c>
      <c r="H2842" s="5" t="s">
        <v>11840</v>
      </c>
      <c r="I2842" s="6" t="s">
        <v>11334</v>
      </c>
      <c r="J2842" s="6">
        <v>80</v>
      </c>
      <c r="K2842" s="6">
        <v>430000000</v>
      </c>
      <c r="L2842" s="5" t="s">
        <v>40</v>
      </c>
      <c r="M2842" s="6" t="s">
        <v>591</v>
      </c>
      <c r="N2842" s="6" t="s">
        <v>11239</v>
      </c>
      <c r="O2842" s="6"/>
      <c r="P2842" s="6" t="s">
        <v>11517</v>
      </c>
      <c r="Q2842" s="6" t="s">
        <v>11357</v>
      </c>
      <c r="R2842" s="6"/>
      <c r="S2842" s="6"/>
      <c r="T2842" s="41"/>
      <c r="U2842" s="41"/>
      <c r="V2842" s="45"/>
      <c r="W2842" s="45"/>
      <c r="X2842" s="6"/>
      <c r="Y2842" s="6">
        <v>2016</v>
      </c>
      <c r="Z2842" s="19" t="s">
        <v>9782</v>
      </c>
    </row>
    <row r="2843" spans="1:26" ht="89.25" x14ac:dyDescent="0.2">
      <c r="A2843" s="6" t="s">
        <v>11841</v>
      </c>
      <c r="B2843" s="5" t="s">
        <v>32</v>
      </c>
      <c r="C2843" s="5" t="s">
        <v>11328</v>
      </c>
      <c r="D2843" s="5" t="s">
        <v>11329</v>
      </c>
      <c r="E2843" s="5" t="s">
        <v>11839</v>
      </c>
      <c r="F2843" s="5" t="s">
        <v>11331</v>
      </c>
      <c r="G2843" s="5" t="s">
        <v>11839</v>
      </c>
      <c r="H2843" s="5" t="s">
        <v>11840</v>
      </c>
      <c r="I2843" s="6" t="s">
        <v>39</v>
      </c>
      <c r="J2843" s="6">
        <v>80</v>
      </c>
      <c r="K2843" s="6">
        <v>430000000</v>
      </c>
      <c r="L2843" s="5" t="s">
        <v>40</v>
      </c>
      <c r="M2843" s="6" t="s">
        <v>685</v>
      </c>
      <c r="N2843" s="6" t="s">
        <v>11364</v>
      </c>
      <c r="O2843" s="6"/>
      <c r="P2843" s="6" t="s">
        <v>11787</v>
      </c>
      <c r="Q2843" s="6" t="s">
        <v>11209</v>
      </c>
      <c r="R2843" s="6"/>
      <c r="S2843" s="6"/>
      <c r="T2843" s="41"/>
      <c r="U2843" s="41"/>
      <c r="V2843" s="45">
        <v>16892630</v>
      </c>
      <c r="W2843" s="45">
        <f>V2843*1.12</f>
        <v>18919745.600000001</v>
      </c>
      <c r="X2843" s="6"/>
      <c r="Y2843" s="6">
        <v>2016</v>
      </c>
      <c r="Z2843" s="19" t="s">
        <v>11842</v>
      </c>
    </row>
    <row r="2844" spans="1:26" ht="89.25" x14ac:dyDescent="0.2">
      <c r="A2844" s="6" t="s">
        <v>11843</v>
      </c>
      <c r="B2844" s="5" t="s">
        <v>32</v>
      </c>
      <c r="C2844" s="5" t="s">
        <v>11328</v>
      </c>
      <c r="D2844" s="5" t="s">
        <v>11329</v>
      </c>
      <c r="E2844" s="5" t="s">
        <v>11249</v>
      </c>
      <c r="F2844" s="5" t="s">
        <v>11331</v>
      </c>
      <c r="G2844" s="5" t="s">
        <v>11250</v>
      </c>
      <c r="H2844" s="5" t="s">
        <v>11844</v>
      </c>
      <c r="I2844" s="6" t="s">
        <v>39</v>
      </c>
      <c r="J2844" s="6">
        <v>65</v>
      </c>
      <c r="K2844" s="6">
        <v>430000000</v>
      </c>
      <c r="L2844" s="5" t="s">
        <v>40</v>
      </c>
      <c r="M2844" s="6" t="s">
        <v>685</v>
      </c>
      <c r="N2844" s="6" t="s">
        <v>11364</v>
      </c>
      <c r="O2844" s="6"/>
      <c r="P2844" s="6" t="s">
        <v>11471</v>
      </c>
      <c r="Q2844" s="6" t="s">
        <v>11209</v>
      </c>
      <c r="R2844" s="6"/>
      <c r="S2844" s="6"/>
      <c r="T2844" s="41"/>
      <c r="U2844" s="41"/>
      <c r="V2844" s="45"/>
      <c r="W2844" s="45"/>
      <c r="X2844" s="6"/>
      <c r="Y2844" s="6">
        <v>2016</v>
      </c>
      <c r="Z2844" s="19" t="s">
        <v>9782</v>
      </c>
    </row>
    <row r="2845" spans="1:26" ht="89.25" x14ac:dyDescent="0.2">
      <c r="A2845" s="6" t="s">
        <v>11845</v>
      </c>
      <c r="B2845" s="5" t="s">
        <v>32</v>
      </c>
      <c r="C2845" s="5" t="s">
        <v>11328</v>
      </c>
      <c r="D2845" s="5" t="s">
        <v>11329</v>
      </c>
      <c r="E2845" s="5" t="s">
        <v>11249</v>
      </c>
      <c r="F2845" s="5" t="s">
        <v>11331</v>
      </c>
      <c r="G2845" s="5" t="s">
        <v>11250</v>
      </c>
      <c r="H2845" s="5" t="s">
        <v>11844</v>
      </c>
      <c r="I2845" s="6" t="s">
        <v>47</v>
      </c>
      <c r="J2845" s="6">
        <v>65</v>
      </c>
      <c r="K2845" s="6">
        <v>430000000</v>
      </c>
      <c r="L2845" s="5" t="s">
        <v>40</v>
      </c>
      <c r="M2845" s="6" t="s">
        <v>685</v>
      </c>
      <c r="N2845" s="6" t="s">
        <v>11364</v>
      </c>
      <c r="O2845" s="6"/>
      <c r="P2845" s="6" t="s">
        <v>11471</v>
      </c>
      <c r="Q2845" s="6" t="s">
        <v>11209</v>
      </c>
      <c r="R2845" s="6"/>
      <c r="S2845" s="6"/>
      <c r="T2845" s="41"/>
      <c r="U2845" s="41"/>
      <c r="V2845" s="45">
        <v>2968944.4750000001</v>
      </c>
      <c r="W2845" s="45">
        <f>V2845*1.12</f>
        <v>3325217.8120000004</v>
      </c>
      <c r="X2845" s="6"/>
      <c r="Y2845" s="6">
        <v>2016</v>
      </c>
      <c r="Z2845" s="19" t="s">
        <v>7033</v>
      </c>
    </row>
    <row r="2846" spans="1:26" ht="51" x14ac:dyDescent="0.2">
      <c r="A2846" s="6" t="s">
        <v>11846</v>
      </c>
      <c r="B2846" s="5" t="s">
        <v>32</v>
      </c>
      <c r="C2846" s="5" t="s">
        <v>11847</v>
      </c>
      <c r="D2846" s="5" t="s">
        <v>11699</v>
      </c>
      <c r="E2846" s="5" t="s">
        <v>11703</v>
      </c>
      <c r="F2846" s="5" t="s">
        <v>11699</v>
      </c>
      <c r="G2846" s="5" t="s">
        <v>11703</v>
      </c>
      <c r="H2846" s="5" t="s">
        <v>11704</v>
      </c>
      <c r="I2846" s="6" t="s">
        <v>47</v>
      </c>
      <c r="J2846" s="6">
        <v>65</v>
      </c>
      <c r="K2846" s="6">
        <v>430000000</v>
      </c>
      <c r="L2846" s="5" t="s">
        <v>40</v>
      </c>
      <c r="M2846" s="6" t="s">
        <v>685</v>
      </c>
      <c r="N2846" s="6" t="s">
        <v>11452</v>
      </c>
      <c r="O2846" s="6"/>
      <c r="P2846" s="6" t="s">
        <v>9081</v>
      </c>
      <c r="Q2846" s="6" t="s">
        <v>11209</v>
      </c>
      <c r="R2846" s="6"/>
      <c r="S2846" s="6"/>
      <c r="T2846" s="41"/>
      <c r="U2846" s="41"/>
      <c r="V2846" s="45"/>
      <c r="W2846" s="45"/>
      <c r="X2846" s="6"/>
      <c r="Y2846" s="6">
        <v>2016</v>
      </c>
      <c r="Z2846" s="19" t="s">
        <v>9782</v>
      </c>
    </row>
    <row r="2847" spans="1:26" ht="51" x14ac:dyDescent="0.2">
      <c r="A2847" s="6" t="s">
        <v>11848</v>
      </c>
      <c r="B2847" s="5" t="s">
        <v>32</v>
      </c>
      <c r="C2847" s="5" t="s">
        <v>11847</v>
      </c>
      <c r="D2847" s="5" t="s">
        <v>11699</v>
      </c>
      <c r="E2847" s="5" t="s">
        <v>11703</v>
      </c>
      <c r="F2847" s="5" t="s">
        <v>11699</v>
      </c>
      <c r="G2847" s="5" t="s">
        <v>11703</v>
      </c>
      <c r="H2847" s="5" t="s">
        <v>11704</v>
      </c>
      <c r="I2847" s="6" t="s">
        <v>47</v>
      </c>
      <c r="J2847" s="6">
        <v>65</v>
      </c>
      <c r="K2847" s="6">
        <v>430000000</v>
      </c>
      <c r="L2847" s="5" t="s">
        <v>40</v>
      </c>
      <c r="M2847" s="6" t="s">
        <v>6247</v>
      </c>
      <c r="N2847" s="6" t="s">
        <v>11452</v>
      </c>
      <c r="O2847" s="6"/>
      <c r="P2847" s="6" t="s">
        <v>11849</v>
      </c>
      <c r="Q2847" s="6" t="s">
        <v>11209</v>
      </c>
      <c r="R2847" s="6"/>
      <c r="S2847" s="6"/>
      <c r="T2847" s="41"/>
      <c r="U2847" s="41"/>
      <c r="V2847" s="45">
        <v>343821250</v>
      </c>
      <c r="W2847" s="45">
        <f t="shared" ref="W2847:W2857" si="190">V2847*1.12</f>
        <v>385079800.00000006</v>
      </c>
      <c r="X2847" s="6"/>
      <c r="Y2847" s="6">
        <v>2016</v>
      </c>
      <c r="Z2847" s="19" t="s">
        <v>11261</v>
      </c>
    </row>
    <row r="2848" spans="1:26" ht="89.25" x14ac:dyDescent="0.2">
      <c r="A2848" s="6" t="s">
        <v>11850</v>
      </c>
      <c r="B2848" s="5" t="s">
        <v>32</v>
      </c>
      <c r="C2848" s="5" t="s">
        <v>11328</v>
      </c>
      <c r="D2848" s="5" t="s">
        <v>11329</v>
      </c>
      <c r="E2848" s="5" t="s">
        <v>11330</v>
      </c>
      <c r="F2848" s="5" t="s">
        <v>11331</v>
      </c>
      <c r="G2848" s="5" t="s">
        <v>11851</v>
      </c>
      <c r="H2848" s="5" t="s">
        <v>11852</v>
      </c>
      <c r="I2848" s="6" t="s">
        <v>39</v>
      </c>
      <c r="J2848" s="6">
        <v>100</v>
      </c>
      <c r="K2848" s="6">
        <v>430000000</v>
      </c>
      <c r="L2848" s="5" t="s">
        <v>40</v>
      </c>
      <c r="M2848" s="6" t="s">
        <v>685</v>
      </c>
      <c r="N2848" s="6" t="s">
        <v>11208</v>
      </c>
      <c r="O2848" s="6"/>
      <c r="P2848" s="6" t="s">
        <v>11335</v>
      </c>
      <c r="Q2848" s="6" t="s">
        <v>11209</v>
      </c>
      <c r="R2848" s="6"/>
      <c r="S2848" s="6"/>
      <c r="T2848" s="41"/>
      <c r="U2848" s="41"/>
      <c r="V2848" s="41">
        <v>5087993</v>
      </c>
      <c r="W2848" s="41">
        <f t="shared" si="190"/>
        <v>5698552.1600000001</v>
      </c>
      <c r="X2848" s="6"/>
      <c r="Y2848" s="6">
        <v>2016</v>
      </c>
      <c r="Z2848" s="19" t="s">
        <v>9782</v>
      </c>
    </row>
    <row r="2849" spans="1:26" ht="89.25" x14ac:dyDescent="0.2">
      <c r="A2849" s="6" t="s">
        <v>11853</v>
      </c>
      <c r="B2849" s="5" t="s">
        <v>32</v>
      </c>
      <c r="C2849" s="5" t="s">
        <v>11328</v>
      </c>
      <c r="D2849" s="5" t="s">
        <v>11329</v>
      </c>
      <c r="E2849" s="5" t="s">
        <v>11330</v>
      </c>
      <c r="F2849" s="5" t="s">
        <v>11331</v>
      </c>
      <c r="G2849" s="5" t="s">
        <v>11854</v>
      </c>
      <c r="H2849" s="5" t="s">
        <v>11855</v>
      </c>
      <c r="I2849" s="6" t="s">
        <v>39</v>
      </c>
      <c r="J2849" s="6">
        <v>100</v>
      </c>
      <c r="K2849" s="6">
        <v>430000000</v>
      </c>
      <c r="L2849" s="5" t="s">
        <v>40</v>
      </c>
      <c r="M2849" s="6" t="s">
        <v>685</v>
      </c>
      <c r="N2849" s="6" t="s">
        <v>11208</v>
      </c>
      <c r="O2849" s="6"/>
      <c r="P2849" s="6" t="s">
        <v>11335</v>
      </c>
      <c r="Q2849" s="6" t="s">
        <v>11209</v>
      </c>
      <c r="R2849" s="6"/>
      <c r="S2849" s="6"/>
      <c r="T2849" s="41"/>
      <c r="U2849" s="41"/>
      <c r="V2849" s="41">
        <v>11401415.877155401</v>
      </c>
      <c r="W2849" s="41">
        <f t="shared" si="190"/>
        <v>12769585.782414051</v>
      </c>
      <c r="X2849" s="6"/>
      <c r="Y2849" s="6">
        <v>2016</v>
      </c>
      <c r="Z2849" s="19" t="s">
        <v>9782</v>
      </c>
    </row>
    <row r="2850" spans="1:26" ht="89.25" x14ac:dyDescent="0.2">
      <c r="A2850" s="6" t="s">
        <v>11856</v>
      </c>
      <c r="B2850" s="5" t="s">
        <v>32</v>
      </c>
      <c r="C2850" s="5" t="s">
        <v>11328</v>
      </c>
      <c r="D2850" s="5" t="s">
        <v>11329</v>
      </c>
      <c r="E2850" s="5" t="s">
        <v>11330</v>
      </c>
      <c r="F2850" s="5" t="s">
        <v>11331</v>
      </c>
      <c r="G2850" s="5" t="s">
        <v>11857</v>
      </c>
      <c r="H2850" s="5" t="s">
        <v>11858</v>
      </c>
      <c r="I2850" s="6" t="s">
        <v>39</v>
      </c>
      <c r="J2850" s="6">
        <v>100</v>
      </c>
      <c r="K2850" s="6">
        <v>430000000</v>
      </c>
      <c r="L2850" s="5" t="s">
        <v>40</v>
      </c>
      <c r="M2850" s="6" t="s">
        <v>591</v>
      </c>
      <c r="N2850" s="6" t="s">
        <v>11793</v>
      </c>
      <c r="O2850" s="6"/>
      <c r="P2850" s="6" t="s">
        <v>11335</v>
      </c>
      <c r="Q2850" s="6" t="s">
        <v>11209</v>
      </c>
      <c r="R2850" s="6"/>
      <c r="S2850" s="6"/>
      <c r="T2850" s="41"/>
      <c r="U2850" s="41"/>
      <c r="V2850" s="41">
        <v>12500000</v>
      </c>
      <c r="W2850" s="41">
        <f t="shared" si="190"/>
        <v>14000000.000000002</v>
      </c>
      <c r="X2850" s="6"/>
      <c r="Y2850" s="6">
        <v>2016</v>
      </c>
      <c r="Z2850" s="19" t="s">
        <v>9782</v>
      </c>
    </row>
    <row r="2851" spans="1:26" ht="89.25" x14ac:dyDescent="0.2">
      <c r="A2851" s="6" t="s">
        <v>11859</v>
      </c>
      <c r="B2851" s="5" t="s">
        <v>32</v>
      </c>
      <c r="C2851" s="5" t="s">
        <v>11328</v>
      </c>
      <c r="D2851" s="5" t="s">
        <v>11329</v>
      </c>
      <c r="E2851" s="5" t="s">
        <v>11330</v>
      </c>
      <c r="F2851" s="5" t="s">
        <v>11331</v>
      </c>
      <c r="G2851" s="5" t="s">
        <v>11860</v>
      </c>
      <c r="H2851" s="5" t="s">
        <v>11861</v>
      </c>
      <c r="I2851" s="6" t="s">
        <v>39</v>
      </c>
      <c r="J2851" s="6">
        <v>100</v>
      </c>
      <c r="K2851" s="6">
        <v>430000000</v>
      </c>
      <c r="L2851" s="5" t="s">
        <v>40</v>
      </c>
      <c r="M2851" s="6" t="s">
        <v>685</v>
      </c>
      <c r="N2851" s="6" t="s">
        <v>11208</v>
      </c>
      <c r="O2851" s="6"/>
      <c r="P2851" s="6" t="s">
        <v>11335</v>
      </c>
      <c r="Q2851" s="6" t="s">
        <v>11209</v>
      </c>
      <c r="R2851" s="6"/>
      <c r="S2851" s="6"/>
      <c r="T2851" s="41"/>
      <c r="U2851" s="41"/>
      <c r="V2851" s="41">
        <v>27413528</v>
      </c>
      <c r="W2851" s="41">
        <f t="shared" si="190"/>
        <v>30703151.360000003</v>
      </c>
      <c r="X2851" s="6"/>
      <c r="Y2851" s="6">
        <v>2016</v>
      </c>
      <c r="Z2851" s="19" t="s">
        <v>9782</v>
      </c>
    </row>
    <row r="2852" spans="1:26" ht="89.25" x14ac:dyDescent="0.2">
      <c r="A2852" s="6" t="s">
        <v>11862</v>
      </c>
      <c r="B2852" s="5" t="s">
        <v>32</v>
      </c>
      <c r="C2852" s="5" t="s">
        <v>11328</v>
      </c>
      <c r="D2852" s="5" t="s">
        <v>11329</v>
      </c>
      <c r="E2852" s="5" t="s">
        <v>11330</v>
      </c>
      <c r="F2852" s="5" t="s">
        <v>11331</v>
      </c>
      <c r="G2852" s="5" t="s">
        <v>11863</v>
      </c>
      <c r="H2852" s="5" t="s">
        <v>11864</v>
      </c>
      <c r="I2852" s="6" t="s">
        <v>39</v>
      </c>
      <c r="J2852" s="6">
        <v>100</v>
      </c>
      <c r="K2852" s="6">
        <v>430000000</v>
      </c>
      <c r="L2852" s="5" t="s">
        <v>40</v>
      </c>
      <c r="M2852" s="6" t="s">
        <v>685</v>
      </c>
      <c r="N2852" s="6" t="s">
        <v>11208</v>
      </c>
      <c r="O2852" s="6"/>
      <c r="P2852" s="6" t="s">
        <v>11335</v>
      </c>
      <c r="Q2852" s="6" t="s">
        <v>11209</v>
      </c>
      <c r="R2852" s="6"/>
      <c r="S2852" s="6"/>
      <c r="T2852" s="41"/>
      <c r="U2852" s="41"/>
      <c r="V2852" s="41">
        <v>9521605</v>
      </c>
      <c r="W2852" s="41">
        <f t="shared" si="190"/>
        <v>10664197.600000001</v>
      </c>
      <c r="X2852" s="6"/>
      <c r="Y2852" s="6">
        <v>2016</v>
      </c>
      <c r="Z2852" s="19" t="s">
        <v>9782</v>
      </c>
    </row>
    <row r="2853" spans="1:26" ht="63.75" x14ac:dyDescent="0.2">
      <c r="A2853" s="6" t="s">
        <v>11865</v>
      </c>
      <c r="B2853" s="5" t="s">
        <v>32</v>
      </c>
      <c r="C2853" s="5" t="s">
        <v>11666</v>
      </c>
      <c r="D2853" s="5" t="s">
        <v>11667</v>
      </c>
      <c r="E2853" s="5" t="s">
        <v>11512</v>
      </c>
      <c r="F2853" s="5" t="s">
        <v>11667</v>
      </c>
      <c r="G2853" s="5" t="s">
        <v>11866</v>
      </c>
      <c r="H2853" s="5" t="s">
        <v>11867</v>
      </c>
      <c r="I2853" s="6" t="s">
        <v>11334</v>
      </c>
      <c r="J2853" s="6">
        <v>80</v>
      </c>
      <c r="K2853" s="6">
        <v>430000000</v>
      </c>
      <c r="L2853" s="5" t="s">
        <v>40</v>
      </c>
      <c r="M2853" s="6" t="s">
        <v>685</v>
      </c>
      <c r="N2853" s="6" t="s">
        <v>11868</v>
      </c>
      <c r="O2853" s="6"/>
      <c r="P2853" s="6" t="s">
        <v>11356</v>
      </c>
      <c r="Q2853" s="6" t="s">
        <v>11357</v>
      </c>
      <c r="R2853" s="6"/>
      <c r="S2853" s="6"/>
      <c r="T2853" s="41"/>
      <c r="U2853" s="41"/>
      <c r="V2853" s="41">
        <v>105646549.3</v>
      </c>
      <c r="W2853" s="41">
        <f t="shared" si="190"/>
        <v>118324135.21600001</v>
      </c>
      <c r="X2853" s="6"/>
      <c r="Y2853" s="6">
        <v>2016</v>
      </c>
      <c r="Z2853" s="19" t="s">
        <v>9782</v>
      </c>
    </row>
    <row r="2854" spans="1:26" ht="51" x14ac:dyDescent="0.2">
      <c r="A2854" s="6" t="s">
        <v>11869</v>
      </c>
      <c r="B2854" s="5" t="s">
        <v>32</v>
      </c>
      <c r="C2854" s="5" t="s">
        <v>11241</v>
      </c>
      <c r="D2854" s="5" t="s">
        <v>11242</v>
      </c>
      <c r="E2854" s="5" t="s">
        <v>11243</v>
      </c>
      <c r="F2854" s="5" t="s">
        <v>11242</v>
      </c>
      <c r="G2854" s="5" t="s">
        <v>11870</v>
      </c>
      <c r="H2854" s="5" t="s">
        <v>11871</v>
      </c>
      <c r="I2854" s="6" t="s">
        <v>60</v>
      </c>
      <c r="J2854" s="6">
        <v>80</v>
      </c>
      <c r="K2854" s="6">
        <v>430000000</v>
      </c>
      <c r="L2854" s="5" t="s">
        <v>40</v>
      </c>
      <c r="M2854" s="6" t="s">
        <v>591</v>
      </c>
      <c r="N2854" s="6" t="s">
        <v>11868</v>
      </c>
      <c r="O2854" s="6"/>
      <c r="P2854" s="6" t="s">
        <v>11872</v>
      </c>
      <c r="Q2854" s="6" t="s">
        <v>11209</v>
      </c>
      <c r="R2854" s="6"/>
      <c r="S2854" s="6"/>
      <c r="T2854" s="41"/>
      <c r="U2854" s="41"/>
      <c r="V2854" s="41">
        <v>7000000</v>
      </c>
      <c r="W2854" s="41">
        <f t="shared" si="190"/>
        <v>7840000.0000000009</v>
      </c>
      <c r="X2854" s="6"/>
      <c r="Y2854" s="6">
        <v>2016</v>
      </c>
      <c r="Z2854" s="19" t="s">
        <v>9782</v>
      </c>
    </row>
    <row r="2855" spans="1:26" s="46" customFormat="1" ht="89.25" x14ac:dyDescent="0.2">
      <c r="A2855" s="6" t="s">
        <v>11873</v>
      </c>
      <c r="B2855" s="5" t="s">
        <v>32</v>
      </c>
      <c r="C2855" s="5" t="s">
        <v>11328</v>
      </c>
      <c r="D2855" s="5" t="s">
        <v>11329</v>
      </c>
      <c r="E2855" s="5" t="s">
        <v>11716</v>
      </c>
      <c r="F2855" s="5" t="s">
        <v>11331</v>
      </c>
      <c r="G2855" s="5" t="s">
        <v>11874</v>
      </c>
      <c r="H2855" s="5" t="s">
        <v>11875</v>
      </c>
      <c r="I2855" s="6" t="s">
        <v>39</v>
      </c>
      <c r="J2855" s="6">
        <v>50</v>
      </c>
      <c r="K2855" s="6">
        <v>430000000</v>
      </c>
      <c r="L2855" s="5" t="s">
        <v>40</v>
      </c>
      <c r="M2855" s="6" t="s">
        <v>6247</v>
      </c>
      <c r="N2855" s="6" t="s">
        <v>11452</v>
      </c>
      <c r="O2855" s="6"/>
      <c r="P2855" s="6" t="s">
        <v>9081</v>
      </c>
      <c r="Q2855" s="6" t="s">
        <v>11230</v>
      </c>
      <c r="R2855" s="6"/>
      <c r="S2855" s="6"/>
      <c r="T2855" s="41"/>
      <c r="U2855" s="41"/>
      <c r="V2855" s="45">
        <v>30000000</v>
      </c>
      <c r="W2855" s="45">
        <f t="shared" si="190"/>
        <v>33600000</v>
      </c>
      <c r="X2855" s="6"/>
      <c r="Y2855" s="6">
        <v>2016</v>
      </c>
      <c r="Z2855" s="6" t="s">
        <v>9782</v>
      </c>
    </row>
    <row r="2856" spans="1:26" ht="63.75" x14ac:dyDescent="0.2">
      <c r="A2856" s="6" t="s">
        <v>11876</v>
      </c>
      <c r="B2856" s="5" t="s">
        <v>32</v>
      </c>
      <c r="C2856" s="5" t="s">
        <v>11510</v>
      </c>
      <c r="D2856" s="5" t="s">
        <v>11511</v>
      </c>
      <c r="E2856" s="5" t="s">
        <v>11512</v>
      </c>
      <c r="F2856" s="5" t="s">
        <v>11511</v>
      </c>
      <c r="G2856" s="5" t="s">
        <v>11877</v>
      </c>
      <c r="H2856" s="5" t="s">
        <v>11878</v>
      </c>
      <c r="I2856" s="6" t="s">
        <v>11334</v>
      </c>
      <c r="J2856" s="6">
        <v>80</v>
      </c>
      <c r="K2856" s="6">
        <v>430000000</v>
      </c>
      <c r="L2856" s="5" t="s">
        <v>40</v>
      </c>
      <c r="M2856" s="6" t="s">
        <v>6247</v>
      </c>
      <c r="N2856" s="6" t="s">
        <v>11225</v>
      </c>
      <c r="O2856" s="6"/>
      <c r="P2856" s="6" t="s">
        <v>11517</v>
      </c>
      <c r="Q2856" s="6" t="s">
        <v>11357</v>
      </c>
      <c r="R2856" s="6"/>
      <c r="S2856" s="6"/>
      <c r="T2856" s="41"/>
      <c r="U2856" s="41"/>
      <c r="V2856" s="45">
        <v>62755118</v>
      </c>
      <c r="W2856" s="45">
        <f t="shared" si="190"/>
        <v>70285732.160000011</v>
      </c>
      <c r="X2856" s="6"/>
      <c r="Y2856" s="6">
        <v>2016</v>
      </c>
      <c r="Z2856" s="6" t="s">
        <v>11879</v>
      </c>
    </row>
    <row r="2857" spans="1:26" ht="38.25" x14ac:dyDescent="0.2">
      <c r="A2857" s="6" t="s">
        <v>11880</v>
      </c>
      <c r="B2857" s="5" t="s">
        <v>32</v>
      </c>
      <c r="C2857" s="5" t="s">
        <v>11881</v>
      </c>
      <c r="D2857" s="5" t="s">
        <v>11882</v>
      </c>
      <c r="E2857" s="5" t="s">
        <v>11684</v>
      </c>
      <c r="F2857" s="5" t="s">
        <v>11883</v>
      </c>
      <c r="G2857" s="5" t="s">
        <v>11684</v>
      </c>
      <c r="H2857" s="5" t="s">
        <v>11685</v>
      </c>
      <c r="I2857" s="6" t="s">
        <v>11334</v>
      </c>
      <c r="J2857" s="6">
        <v>70</v>
      </c>
      <c r="K2857" s="6">
        <v>430000000</v>
      </c>
      <c r="L2857" s="5" t="s">
        <v>40</v>
      </c>
      <c r="M2857" s="6" t="s">
        <v>6247</v>
      </c>
      <c r="N2857" s="6" t="s">
        <v>11680</v>
      </c>
      <c r="O2857" s="6"/>
      <c r="P2857" s="6" t="s">
        <v>11884</v>
      </c>
      <c r="Q2857" s="6" t="s">
        <v>11357</v>
      </c>
      <c r="R2857" s="6"/>
      <c r="S2857" s="6"/>
      <c r="T2857" s="41"/>
      <c r="U2857" s="41"/>
      <c r="V2857" s="45">
        <v>442417990</v>
      </c>
      <c r="W2857" s="45">
        <f t="shared" si="190"/>
        <v>495508148.80000007</v>
      </c>
      <c r="X2857" s="6"/>
      <c r="Y2857" s="6">
        <v>2016</v>
      </c>
      <c r="Z2857" s="19" t="s">
        <v>9782</v>
      </c>
    </row>
    <row r="2858" spans="1:26" s="40" customFormat="1" x14ac:dyDescent="0.2">
      <c r="A2858" s="1"/>
      <c r="B2858" s="4" t="s">
        <v>11210</v>
      </c>
      <c r="C2858" s="4"/>
      <c r="D2858" s="4"/>
      <c r="E2858" s="4"/>
      <c r="F2858" s="4"/>
      <c r="G2858" s="4"/>
      <c r="H2858" s="4"/>
      <c r="I2858" s="1"/>
      <c r="J2858" s="1"/>
      <c r="K2858" s="1"/>
      <c r="L2858" s="4"/>
      <c r="M2858" s="1"/>
      <c r="N2858" s="1"/>
      <c r="O2858" s="1"/>
      <c r="P2858" s="1"/>
      <c r="Q2858" s="1"/>
      <c r="R2858" s="1"/>
      <c r="S2858" s="1"/>
      <c r="T2858" s="38"/>
      <c r="U2858" s="38"/>
      <c r="V2858" s="38">
        <f>SUM(V2690:V2857)</f>
        <v>7078214910.9566145</v>
      </c>
      <c r="W2858" s="38">
        <f>SUM(W2690:W2857)</f>
        <v>7927600700.271409</v>
      </c>
      <c r="X2858" s="1"/>
      <c r="Y2858" s="1"/>
      <c r="Z2858" s="39"/>
    </row>
    <row r="2859" spans="1:26" s="40" customFormat="1" x14ac:dyDescent="0.2">
      <c r="A2859" s="1" t="s">
        <v>11885</v>
      </c>
      <c r="B2859" s="4"/>
      <c r="C2859" s="4"/>
      <c r="D2859" s="4"/>
      <c r="E2859" s="4"/>
      <c r="F2859" s="4"/>
      <c r="G2859" s="4"/>
      <c r="H2859" s="4"/>
      <c r="I2859" s="1"/>
      <c r="J2859" s="1"/>
      <c r="K2859" s="1"/>
      <c r="L2859" s="4"/>
      <c r="M2859" s="1"/>
      <c r="N2859" s="1"/>
      <c r="O2859" s="1"/>
      <c r="P2859" s="1"/>
      <c r="Q2859" s="1"/>
      <c r="R2859" s="1"/>
      <c r="S2859" s="1"/>
      <c r="T2859" s="38"/>
      <c r="U2859" s="38"/>
      <c r="V2859" s="38"/>
      <c r="W2859" s="38"/>
      <c r="X2859" s="1"/>
      <c r="Y2859" s="1"/>
      <c r="Z2859" s="39"/>
    </row>
    <row r="2860" spans="1:26" ht="63.75" x14ac:dyDescent="0.2">
      <c r="A2860" s="6" t="s">
        <v>11886</v>
      </c>
      <c r="B2860" s="5" t="s">
        <v>32</v>
      </c>
      <c r="C2860" s="5" t="s">
        <v>11887</v>
      </c>
      <c r="D2860" s="5" t="s">
        <v>11888</v>
      </c>
      <c r="E2860" s="5" t="s">
        <v>11889</v>
      </c>
      <c r="F2860" s="5" t="s">
        <v>11888</v>
      </c>
      <c r="G2860" s="5" t="s">
        <v>11890</v>
      </c>
      <c r="H2860" s="5" t="s">
        <v>11891</v>
      </c>
      <c r="I2860" s="6" t="s">
        <v>39</v>
      </c>
      <c r="J2860" s="6">
        <v>100</v>
      </c>
      <c r="K2860" s="6">
        <v>430000000</v>
      </c>
      <c r="L2860" s="5" t="s">
        <v>40</v>
      </c>
      <c r="M2860" s="6" t="s">
        <v>41</v>
      </c>
      <c r="N2860" s="6" t="s">
        <v>11452</v>
      </c>
      <c r="O2860" s="6"/>
      <c r="P2860" s="6" t="s">
        <v>44</v>
      </c>
      <c r="Q2860" s="6" t="s">
        <v>11230</v>
      </c>
      <c r="R2860" s="6"/>
      <c r="S2860" s="6"/>
      <c r="T2860" s="41"/>
      <c r="U2860" s="41"/>
      <c r="V2860" s="41">
        <v>2640000</v>
      </c>
      <c r="W2860" s="41">
        <f>V2860*1.12</f>
        <v>2956800.0000000005</v>
      </c>
      <c r="X2860" s="6"/>
      <c r="Y2860" s="6">
        <v>2016</v>
      </c>
      <c r="Z2860" s="42"/>
    </row>
    <row r="2861" spans="1:26" ht="76.5" x14ac:dyDescent="0.2">
      <c r="A2861" s="6" t="s">
        <v>11892</v>
      </c>
      <c r="B2861" s="5" t="s">
        <v>32</v>
      </c>
      <c r="C2861" s="5" t="s">
        <v>11893</v>
      </c>
      <c r="D2861" s="5" t="s">
        <v>11894</v>
      </c>
      <c r="E2861" s="5" t="s">
        <v>11895</v>
      </c>
      <c r="F2861" s="5" t="s">
        <v>11894</v>
      </c>
      <c r="G2861" s="5" t="s">
        <v>11896</v>
      </c>
      <c r="H2861" s="5" t="s">
        <v>11897</v>
      </c>
      <c r="I2861" s="6" t="s">
        <v>39</v>
      </c>
      <c r="J2861" s="6">
        <v>60</v>
      </c>
      <c r="K2861" s="6">
        <v>430000000</v>
      </c>
      <c r="L2861" s="5" t="s">
        <v>40</v>
      </c>
      <c r="M2861" s="6" t="s">
        <v>11898</v>
      </c>
      <c r="N2861" s="6" t="s">
        <v>11899</v>
      </c>
      <c r="O2861" s="6"/>
      <c r="P2861" s="6" t="s">
        <v>11900</v>
      </c>
      <c r="Q2861" s="6" t="s">
        <v>11901</v>
      </c>
      <c r="R2861" s="6"/>
      <c r="S2861" s="6"/>
      <c r="T2861" s="41"/>
      <c r="U2861" s="41"/>
      <c r="V2861" s="41"/>
      <c r="W2861" s="41"/>
      <c r="X2861" s="6"/>
      <c r="Y2861" s="6">
        <v>2016</v>
      </c>
      <c r="Z2861" s="42"/>
    </row>
    <row r="2862" spans="1:26" ht="76.5" x14ac:dyDescent="0.2">
      <c r="A2862" s="6" t="s">
        <v>11902</v>
      </c>
      <c r="B2862" s="5" t="s">
        <v>32</v>
      </c>
      <c r="C2862" s="5" t="s">
        <v>11893</v>
      </c>
      <c r="D2862" s="5" t="s">
        <v>11894</v>
      </c>
      <c r="E2862" s="5" t="s">
        <v>11895</v>
      </c>
      <c r="F2862" s="5" t="s">
        <v>11894</v>
      </c>
      <c r="G2862" s="5" t="s">
        <v>11896</v>
      </c>
      <c r="H2862" s="5" t="s">
        <v>11897</v>
      </c>
      <c r="I2862" s="6" t="s">
        <v>39</v>
      </c>
      <c r="J2862" s="6">
        <v>60</v>
      </c>
      <c r="K2862" s="6">
        <v>430000000</v>
      </c>
      <c r="L2862" s="5" t="s">
        <v>40</v>
      </c>
      <c r="M2862" s="6" t="s">
        <v>11898</v>
      </c>
      <c r="N2862" s="6" t="s">
        <v>11899</v>
      </c>
      <c r="O2862" s="6"/>
      <c r="P2862" s="6" t="s">
        <v>11900</v>
      </c>
      <c r="Q2862" s="6" t="s">
        <v>11901</v>
      </c>
      <c r="R2862" s="6"/>
      <c r="S2862" s="6"/>
      <c r="T2862" s="41"/>
      <c r="U2862" s="41"/>
      <c r="V2862" s="41">
        <v>38492069.918602899</v>
      </c>
      <c r="W2862" s="41">
        <f t="shared" ref="W2862:W2891" si="191">V2862*1.12</f>
        <v>43111118.308835253</v>
      </c>
      <c r="X2862" s="6"/>
      <c r="Y2862" s="6">
        <v>2016</v>
      </c>
      <c r="Z2862" s="6" t="s">
        <v>11254</v>
      </c>
    </row>
    <row r="2863" spans="1:26" ht="63.75" x14ac:dyDescent="0.2">
      <c r="A2863" s="6" t="s">
        <v>11903</v>
      </c>
      <c r="B2863" s="5" t="s">
        <v>32</v>
      </c>
      <c r="C2863" s="5" t="s">
        <v>11904</v>
      </c>
      <c r="D2863" s="5" t="s">
        <v>11905</v>
      </c>
      <c r="E2863" s="5" t="s">
        <v>11906</v>
      </c>
      <c r="F2863" s="5" t="s">
        <v>11905</v>
      </c>
      <c r="G2863" s="5" t="s">
        <v>11907</v>
      </c>
      <c r="H2863" s="5" t="s">
        <v>11908</v>
      </c>
      <c r="I2863" s="6" t="s">
        <v>39</v>
      </c>
      <c r="J2863" s="6">
        <v>60</v>
      </c>
      <c r="K2863" s="6">
        <v>430000000</v>
      </c>
      <c r="L2863" s="5" t="s">
        <v>40</v>
      </c>
      <c r="M2863" s="6" t="s">
        <v>41</v>
      </c>
      <c r="N2863" s="6" t="s">
        <v>11909</v>
      </c>
      <c r="O2863" s="6"/>
      <c r="P2863" s="6" t="s">
        <v>11419</v>
      </c>
      <c r="Q2863" s="6" t="s">
        <v>11901</v>
      </c>
      <c r="R2863" s="6"/>
      <c r="S2863" s="6"/>
      <c r="T2863" s="41"/>
      <c r="U2863" s="41"/>
      <c r="V2863" s="41">
        <v>212736.3</v>
      </c>
      <c r="W2863" s="41">
        <f t="shared" si="191"/>
        <v>238264.65600000002</v>
      </c>
      <c r="X2863" s="6"/>
      <c r="Y2863" s="6">
        <v>2016</v>
      </c>
      <c r="Z2863" s="42"/>
    </row>
    <row r="2864" spans="1:26" ht="51" x14ac:dyDescent="0.2">
      <c r="A2864" s="6" t="s">
        <v>11910</v>
      </c>
      <c r="B2864" s="5" t="s">
        <v>32</v>
      </c>
      <c r="C2864" s="5" t="s">
        <v>11911</v>
      </c>
      <c r="D2864" s="5" t="s">
        <v>11912</v>
      </c>
      <c r="E2864" s="5" t="s">
        <v>11913</v>
      </c>
      <c r="F2864" s="5" t="s">
        <v>11912</v>
      </c>
      <c r="G2864" s="5" t="s">
        <v>11914</v>
      </c>
      <c r="H2864" s="5" t="s">
        <v>11915</v>
      </c>
      <c r="I2864" s="6" t="s">
        <v>39</v>
      </c>
      <c r="J2864" s="6">
        <v>40</v>
      </c>
      <c r="K2864" s="6">
        <v>430000000</v>
      </c>
      <c r="L2864" s="5" t="s">
        <v>40</v>
      </c>
      <c r="M2864" s="6" t="s">
        <v>41</v>
      </c>
      <c r="N2864" s="6" t="s">
        <v>11909</v>
      </c>
      <c r="O2864" s="6"/>
      <c r="P2864" s="6" t="s">
        <v>44</v>
      </c>
      <c r="Q2864" s="6" t="s">
        <v>11901</v>
      </c>
      <c r="R2864" s="6"/>
      <c r="S2864" s="6"/>
      <c r="T2864" s="41"/>
      <c r="U2864" s="41"/>
      <c r="V2864" s="41">
        <v>105885321.81675</v>
      </c>
      <c r="W2864" s="41">
        <f t="shared" si="191"/>
        <v>118591560.43476002</v>
      </c>
      <c r="X2864" s="6"/>
      <c r="Y2864" s="6">
        <v>2016</v>
      </c>
      <c r="Z2864" s="42"/>
    </row>
    <row r="2865" spans="1:26" ht="63.75" x14ac:dyDescent="0.2">
      <c r="A2865" s="6" t="s">
        <v>11916</v>
      </c>
      <c r="B2865" s="5" t="s">
        <v>32</v>
      </c>
      <c r="C2865" s="5" t="s">
        <v>11904</v>
      </c>
      <c r="D2865" s="5" t="s">
        <v>11905</v>
      </c>
      <c r="E2865" s="5" t="s">
        <v>11917</v>
      </c>
      <c r="F2865" s="5" t="s">
        <v>11905</v>
      </c>
      <c r="G2865" s="5" t="s">
        <v>11918</v>
      </c>
      <c r="H2865" s="5" t="s">
        <v>11919</v>
      </c>
      <c r="I2865" s="6" t="s">
        <v>39</v>
      </c>
      <c r="J2865" s="6">
        <v>40</v>
      </c>
      <c r="K2865" s="6">
        <v>430000000</v>
      </c>
      <c r="L2865" s="5" t="s">
        <v>40</v>
      </c>
      <c r="M2865" s="6" t="s">
        <v>41</v>
      </c>
      <c r="N2865" s="6" t="s">
        <v>11259</v>
      </c>
      <c r="O2865" s="6"/>
      <c r="P2865" s="6" t="s">
        <v>44</v>
      </c>
      <c r="Q2865" s="6" t="s">
        <v>11901</v>
      </c>
      <c r="R2865" s="6"/>
      <c r="S2865" s="6"/>
      <c r="T2865" s="41"/>
      <c r="U2865" s="41"/>
      <c r="V2865" s="41">
        <v>106161216.3</v>
      </c>
      <c r="W2865" s="41">
        <f t="shared" si="191"/>
        <v>118900562.25600001</v>
      </c>
      <c r="X2865" s="6"/>
      <c r="Y2865" s="6">
        <v>2016</v>
      </c>
      <c r="Z2865" s="42"/>
    </row>
    <row r="2866" spans="1:26" ht="38.25" x14ac:dyDescent="0.2">
      <c r="A2866" s="6" t="s">
        <v>11920</v>
      </c>
      <c r="B2866" s="5" t="s">
        <v>32</v>
      </c>
      <c r="C2866" s="5" t="s">
        <v>11921</v>
      </c>
      <c r="D2866" s="5" t="s">
        <v>11922</v>
      </c>
      <c r="E2866" s="5" t="s">
        <v>11923</v>
      </c>
      <c r="F2866" s="5" t="s">
        <v>11922</v>
      </c>
      <c r="G2866" s="5" t="s">
        <v>11924</v>
      </c>
      <c r="H2866" s="5" t="s">
        <v>11925</v>
      </c>
      <c r="I2866" s="6" t="s">
        <v>39</v>
      </c>
      <c r="J2866" s="6">
        <v>60</v>
      </c>
      <c r="K2866" s="6">
        <v>430000000</v>
      </c>
      <c r="L2866" s="5" t="s">
        <v>40</v>
      </c>
      <c r="M2866" s="6" t="s">
        <v>41</v>
      </c>
      <c r="N2866" s="6" t="s">
        <v>11259</v>
      </c>
      <c r="O2866" s="6"/>
      <c r="P2866" s="6" t="s">
        <v>44</v>
      </c>
      <c r="Q2866" s="6" t="s">
        <v>11901</v>
      </c>
      <c r="R2866" s="6"/>
      <c r="S2866" s="6"/>
      <c r="T2866" s="41"/>
      <c r="U2866" s="41"/>
      <c r="V2866" s="41">
        <v>2875000</v>
      </c>
      <c r="W2866" s="41">
        <f t="shared" si="191"/>
        <v>3220000.0000000005</v>
      </c>
      <c r="X2866" s="6"/>
      <c r="Y2866" s="6">
        <v>2016</v>
      </c>
      <c r="Z2866" s="42"/>
    </row>
    <row r="2867" spans="1:26" ht="63.75" x14ac:dyDescent="0.2">
      <c r="A2867" s="6" t="s">
        <v>11926</v>
      </c>
      <c r="B2867" s="5" t="s">
        <v>32</v>
      </c>
      <c r="C2867" s="5" t="s">
        <v>11904</v>
      </c>
      <c r="D2867" s="5" t="s">
        <v>11905</v>
      </c>
      <c r="E2867" s="5" t="s">
        <v>11927</v>
      </c>
      <c r="F2867" s="5" t="s">
        <v>11905</v>
      </c>
      <c r="G2867" s="5" t="s">
        <v>11928</v>
      </c>
      <c r="H2867" s="5" t="s">
        <v>11929</v>
      </c>
      <c r="I2867" s="6" t="s">
        <v>39</v>
      </c>
      <c r="J2867" s="6">
        <v>100</v>
      </c>
      <c r="K2867" s="6">
        <v>430000000</v>
      </c>
      <c r="L2867" s="5" t="s">
        <v>40</v>
      </c>
      <c r="M2867" s="6" t="s">
        <v>41</v>
      </c>
      <c r="N2867" s="6" t="s">
        <v>11909</v>
      </c>
      <c r="O2867" s="6"/>
      <c r="P2867" s="6" t="s">
        <v>11930</v>
      </c>
      <c r="Q2867" s="6" t="s">
        <v>11901</v>
      </c>
      <c r="R2867" s="6"/>
      <c r="S2867" s="6"/>
      <c r="T2867" s="41"/>
      <c r="U2867" s="41"/>
      <c r="V2867" s="41">
        <v>763560</v>
      </c>
      <c r="W2867" s="41">
        <f t="shared" si="191"/>
        <v>855187.20000000007</v>
      </c>
      <c r="X2867" s="6"/>
      <c r="Y2867" s="6">
        <v>2016</v>
      </c>
      <c r="Z2867" s="42"/>
    </row>
    <row r="2868" spans="1:26" ht="63.75" x14ac:dyDescent="0.2">
      <c r="A2868" s="6" t="s">
        <v>11931</v>
      </c>
      <c r="B2868" s="5" t="s">
        <v>32</v>
      </c>
      <c r="C2868" s="5" t="s">
        <v>11932</v>
      </c>
      <c r="D2868" s="5" t="s">
        <v>11933</v>
      </c>
      <c r="E2868" s="5" t="s">
        <v>11934</v>
      </c>
      <c r="F2868" s="5" t="s">
        <v>11933</v>
      </c>
      <c r="G2868" s="5" t="s">
        <v>11935</v>
      </c>
      <c r="H2868" s="5" t="s">
        <v>11936</v>
      </c>
      <c r="I2868" s="6" t="s">
        <v>47</v>
      </c>
      <c r="J2868" s="6">
        <v>90</v>
      </c>
      <c r="K2868" s="6">
        <v>430000000</v>
      </c>
      <c r="L2868" s="5" t="s">
        <v>40</v>
      </c>
      <c r="M2868" s="6" t="s">
        <v>41</v>
      </c>
      <c r="N2868" s="6" t="s">
        <v>11937</v>
      </c>
      <c r="O2868" s="6"/>
      <c r="P2868" s="6" t="s">
        <v>44</v>
      </c>
      <c r="Q2868" s="6" t="s">
        <v>11230</v>
      </c>
      <c r="R2868" s="6"/>
      <c r="S2868" s="6"/>
      <c r="T2868" s="41"/>
      <c r="U2868" s="41"/>
      <c r="V2868" s="41">
        <v>22472999.199999999</v>
      </c>
      <c r="W2868" s="41">
        <f t="shared" si="191"/>
        <v>25169759.104000002</v>
      </c>
      <c r="X2868" s="6"/>
      <c r="Y2868" s="6">
        <v>2016</v>
      </c>
      <c r="Z2868" s="42"/>
    </row>
    <row r="2869" spans="1:26" ht="63.75" x14ac:dyDescent="0.2">
      <c r="A2869" s="6" t="s">
        <v>11938</v>
      </c>
      <c r="B2869" s="5" t="s">
        <v>32</v>
      </c>
      <c r="C2869" s="5" t="s">
        <v>11939</v>
      </c>
      <c r="D2869" s="5" t="s">
        <v>11940</v>
      </c>
      <c r="E2869" s="5" t="s">
        <v>11941</v>
      </c>
      <c r="F2869" s="5" t="s">
        <v>11940</v>
      </c>
      <c r="G2869" s="5" t="s">
        <v>11942</v>
      </c>
      <c r="H2869" s="5" t="s">
        <v>11943</v>
      </c>
      <c r="I2869" s="6" t="s">
        <v>60</v>
      </c>
      <c r="J2869" s="6">
        <v>80</v>
      </c>
      <c r="K2869" s="6">
        <v>430000000</v>
      </c>
      <c r="L2869" s="5" t="s">
        <v>40</v>
      </c>
      <c r="M2869" s="6" t="s">
        <v>41</v>
      </c>
      <c r="N2869" s="6" t="s">
        <v>11208</v>
      </c>
      <c r="O2869" s="6"/>
      <c r="P2869" s="6" t="s">
        <v>44</v>
      </c>
      <c r="Q2869" s="6" t="s">
        <v>11230</v>
      </c>
      <c r="R2869" s="6"/>
      <c r="S2869" s="6"/>
      <c r="T2869" s="41"/>
      <c r="U2869" s="41"/>
      <c r="V2869" s="41">
        <v>2440920.38</v>
      </c>
      <c r="W2869" s="41">
        <f t="shared" si="191"/>
        <v>2733830.8256000001</v>
      </c>
      <c r="X2869" s="6"/>
      <c r="Y2869" s="6">
        <v>2016</v>
      </c>
      <c r="Z2869" s="42"/>
    </row>
    <row r="2870" spans="1:26" ht="63.75" x14ac:dyDescent="0.2">
      <c r="A2870" s="6" t="s">
        <v>11944</v>
      </c>
      <c r="B2870" s="5" t="s">
        <v>32</v>
      </c>
      <c r="C2870" s="5" t="s">
        <v>11939</v>
      </c>
      <c r="D2870" s="5" t="s">
        <v>11940</v>
      </c>
      <c r="E2870" s="5" t="s">
        <v>11941</v>
      </c>
      <c r="F2870" s="5" t="s">
        <v>11940</v>
      </c>
      <c r="G2870" s="5" t="s">
        <v>11942</v>
      </c>
      <c r="H2870" s="5" t="s">
        <v>11943</v>
      </c>
      <c r="I2870" s="6" t="s">
        <v>60</v>
      </c>
      <c r="J2870" s="6">
        <v>80</v>
      </c>
      <c r="K2870" s="6">
        <v>430000000</v>
      </c>
      <c r="L2870" s="5" t="s">
        <v>40</v>
      </c>
      <c r="M2870" s="6" t="s">
        <v>41</v>
      </c>
      <c r="N2870" s="6" t="s">
        <v>11225</v>
      </c>
      <c r="O2870" s="6"/>
      <c r="P2870" s="6" t="s">
        <v>44</v>
      </c>
      <c r="Q2870" s="6" t="s">
        <v>11230</v>
      </c>
      <c r="R2870" s="6"/>
      <c r="S2870" s="6"/>
      <c r="T2870" s="41"/>
      <c r="U2870" s="41"/>
      <c r="V2870" s="41">
        <v>1253524.26</v>
      </c>
      <c r="W2870" s="41">
        <f t="shared" si="191"/>
        <v>1403947.1712000002</v>
      </c>
      <c r="X2870" s="6"/>
      <c r="Y2870" s="6">
        <v>2016</v>
      </c>
      <c r="Z2870" s="42"/>
    </row>
    <row r="2871" spans="1:26" ht="114.75" x14ac:dyDescent="0.2">
      <c r="A2871" s="6" t="s">
        <v>11945</v>
      </c>
      <c r="B2871" s="5" t="s">
        <v>32</v>
      </c>
      <c r="C2871" s="5" t="s">
        <v>11932</v>
      </c>
      <c r="D2871" s="5" t="s">
        <v>11933</v>
      </c>
      <c r="E2871" s="5" t="s">
        <v>11946</v>
      </c>
      <c r="F2871" s="5" t="s">
        <v>11933</v>
      </c>
      <c r="G2871" s="5" t="s">
        <v>11946</v>
      </c>
      <c r="H2871" s="5" t="s">
        <v>11947</v>
      </c>
      <c r="I2871" s="6" t="s">
        <v>60</v>
      </c>
      <c r="J2871" s="6">
        <v>80</v>
      </c>
      <c r="K2871" s="6">
        <v>430000000</v>
      </c>
      <c r="L2871" s="5" t="s">
        <v>40</v>
      </c>
      <c r="M2871" s="6" t="s">
        <v>41</v>
      </c>
      <c r="N2871" s="6" t="s">
        <v>11259</v>
      </c>
      <c r="O2871" s="6"/>
      <c r="P2871" s="6" t="s">
        <v>44</v>
      </c>
      <c r="Q2871" s="6" t="s">
        <v>11209</v>
      </c>
      <c r="R2871" s="6"/>
      <c r="S2871" s="6"/>
      <c r="T2871" s="41"/>
      <c r="U2871" s="41"/>
      <c r="V2871" s="41">
        <v>1740000</v>
      </c>
      <c r="W2871" s="41">
        <f t="shared" si="191"/>
        <v>1948800.0000000002</v>
      </c>
      <c r="X2871" s="6"/>
      <c r="Y2871" s="6">
        <v>2016</v>
      </c>
      <c r="Z2871" s="42"/>
    </row>
    <row r="2872" spans="1:26" ht="89.25" x14ac:dyDescent="0.2">
      <c r="A2872" s="6" t="s">
        <v>11948</v>
      </c>
      <c r="B2872" s="5" t="s">
        <v>32</v>
      </c>
      <c r="C2872" s="5" t="s">
        <v>11932</v>
      </c>
      <c r="D2872" s="5" t="s">
        <v>11933</v>
      </c>
      <c r="E2872" s="5" t="s">
        <v>11949</v>
      </c>
      <c r="F2872" s="5" t="s">
        <v>11933</v>
      </c>
      <c r="G2872" s="5" t="s">
        <v>11949</v>
      </c>
      <c r="H2872" s="5" t="s">
        <v>11950</v>
      </c>
      <c r="I2872" s="6" t="s">
        <v>47</v>
      </c>
      <c r="J2872" s="6">
        <v>80</v>
      </c>
      <c r="K2872" s="6">
        <v>430000000</v>
      </c>
      <c r="L2872" s="5" t="s">
        <v>40</v>
      </c>
      <c r="M2872" s="6" t="s">
        <v>41</v>
      </c>
      <c r="N2872" s="6" t="s">
        <v>11259</v>
      </c>
      <c r="O2872" s="6"/>
      <c r="P2872" s="6" t="s">
        <v>44</v>
      </c>
      <c r="Q2872" s="6" t="s">
        <v>11209</v>
      </c>
      <c r="R2872" s="6"/>
      <c r="S2872" s="6"/>
      <c r="T2872" s="41"/>
      <c r="U2872" s="41"/>
      <c r="V2872" s="41">
        <v>6905436</v>
      </c>
      <c r="W2872" s="41">
        <f t="shared" si="191"/>
        <v>7734088.3200000003</v>
      </c>
      <c r="X2872" s="6"/>
      <c r="Y2872" s="6">
        <v>2016</v>
      </c>
      <c r="Z2872" s="42"/>
    </row>
    <row r="2873" spans="1:26" ht="89.25" x14ac:dyDescent="0.2">
      <c r="A2873" s="6" t="s">
        <v>11951</v>
      </c>
      <c r="B2873" s="5" t="s">
        <v>32</v>
      </c>
      <c r="C2873" s="5" t="s">
        <v>11932</v>
      </c>
      <c r="D2873" s="5" t="s">
        <v>11933</v>
      </c>
      <c r="E2873" s="5" t="s">
        <v>11952</v>
      </c>
      <c r="F2873" s="5" t="s">
        <v>11933</v>
      </c>
      <c r="G2873" s="5" t="s">
        <v>11952</v>
      </c>
      <c r="H2873" s="5" t="s">
        <v>11953</v>
      </c>
      <c r="I2873" s="6" t="s">
        <v>60</v>
      </c>
      <c r="J2873" s="6">
        <v>80</v>
      </c>
      <c r="K2873" s="6">
        <v>430000000</v>
      </c>
      <c r="L2873" s="5" t="s">
        <v>40</v>
      </c>
      <c r="M2873" s="6" t="s">
        <v>41</v>
      </c>
      <c r="N2873" s="6" t="s">
        <v>11259</v>
      </c>
      <c r="O2873" s="6"/>
      <c r="P2873" s="6" t="s">
        <v>44</v>
      </c>
      <c r="Q2873" s="6" t="s">
        <v>11209</v>
      </c>
      <c r="R2873" s="6"/>
      <c r="S2873" s="6"/>
      <c r="T2873" s="41"/>
      <c r="U2873" s="41"/>
      <c r="V2873" s="41">
        <v>1800000</v>
      </c>
      <c r="W2873" s="41">
        <f t="shared" si="191"/>
        <v>2016000.0000000002</v>
      </c>
      <c r="X2873" s="6"/>
      <c r="Y2873" s="6">
        <v>2016</v>
      </c>
      <c r="Z2873" s="42"/>
    </row>
    <row r="2874" spans="1:26" ht="63.75" x14ac:dyDescent="0.2">
      <c r="A2874" s="6" t="s">
        <v>11954</v>
      </c>
      <c r="B2874" s="5" t="s">
        <v>32</v>
      </c>
      <c r="C2874" s="5" t="s">
        <v>11932</v>
      </c>
      <c r="D2874" s="5" t="s">
        <v>11933</v>
      </c>
      <c r="E2874" s="5" t="s">
        <v>11955</v>
      </c>
      <c r="F2874" s="5" t="s">
        <v>11933</v>
      </c>
      <c r="G2874" s="5" t="s">
        <v>11955</v>
      </c>
      <c r="H2874" s="5" t="s">
        <v>11956</v>
      </c>
      <c r="I2874" s="6" t="s">
        <v>60</v>
      </c>
      <c r="J2874" s="6">
        <v>80</v>
      </c>
      <c r="K2874" s="6">
        <v>430000000</v>
      </c>
      <c r="L2874" s="5" t="s">
        <v>40</v>
      </c>
      <c r="M2874" s="6" t="s">
        <v>41</v>
      </c>
      <c r="N2874" s="6" t="s">
        <v>11441</v>
      </c>
      <c r="O2874" s="6"/>
      <c r="P2874" s="6" t="s">
        <v>44</v>
      </c>
      <c r="Q2874" s="6" t="s">
        <v>11209</v>
      </c>
      <c r="R2874" s="6"/>
      <c r="S2874" s="6"/>
      <c r="T2874" s="41"/>
      <c r="U2874" s="41"/>
      <c r="V2874" s="41">
        <v>1360000</v>
      </c>
      <c r="W2874" s="41">
        <f t="shared" si="191"/>
        <v>1523200.0000000002</v>
      </c>
      <c r="X2874" s="6"/>
      <c r="Y2874" s="6">
        <v>2016</v>
      </c>
      <c r="Z2874" s="42"/>
    </row>
    <row r="2875" spans="1:26" ht="102" x14ac:dyDescent="0.2">
      <c r="A2875" s="6" t="s">
        <v>11957</v>
      </c>
      <c r="B2875" s="5" t="s">
        <v>32</v>
      </c>
      <c r="C2875" s="5" t="s">
        <v>11847</v>
      </c>
      <c r="D2875" s="5" t="s">
        <v>11699</v>
      </c>
      <c r="E2875" s="5" t="s">
        <v>11753</v>
      </c>
      <c r="F2875" s="5" t="s">
        <v>11699</v>
      </c>
      <c r="G2875" s="5" t="s">
        <v>11754</v>
      </c>
      <c r="H2875" s="5" t="s">
        <v>11958</v>
      </c>
      <c r="I2875" s="6" t="s">
        <v>60</v>
      </c>
      <c r="J2875" s="6">
        <v>90</v>
      </c>
      <c r="K2875" s="6">
        <v>430000000</v>
      </c>
      <c r="L2875" s="5" t="s">
        <v>40</v>
      </c>
      <c r="M2875" s="6" t="s">
        <v>41</v>
      </c>
      <c r="N2875" s="6" t="s">
        <v>11259</v>
      </c>
      <c r="O2875" s="6"/>
      <c r="P2875" s="6" t="s">
        <v>44</v>
      </c>
      <c r="Q2875" s="6" t="s">
        <v>11230</v>
      </c>
      <c r="R2875" s="6"/>
      <c r="S2875" s="6"/>
      <c r="T2875" s="41"/>
      <c r="U2875" s="41"/>
      <c r="V2875" s="41">
        <v>4851600</v>
      </c>
      <c r="W2875" s="41">
        <f t="shared" si="191"/>
        <v>5433792.0000000009</v>
      </c>
      <c r="X2875" s="6"/>
      <c r="Y2875" s="6">
        <v>2016</v>
      </c>
      <c r="Z2875" s="42"/>
    </row>
    <row r="2876" spans="1:26" ht="63.75" x14ac:dyDescent="0.2">
      <c r="A2876" s="6" t="s">
        <v>11959</v>
      </c>
      <c r="B2876" s="5" t="s">
        <v>32</v>
      </c>
      <c r="C2876" s="5" t="s">
        <v>11847</v>
      </c>
      <c r="D2876" s="5" t="s">
        <v>11699</v>
      </c>
      <c r="E2876" s="5" t="s">
        <v>11731</v>
      </c>
      <c r="F2876" s="5" t="s">
        <v>11699</v>
      </c>
      <c r="G2876" s="5" t="s">
        <v>11731</v>
      </c>
      <c r="H2876" s="5" t="s">
        <v>11960</v>
      </c>
      <c r="I2876" s="6" t="s">
        <v>60</v>
      </c>
      <c r="J2876" s="6">
        <v>100</v>
      </c>
      <c r="K2876" s="6">
        <v>430000000</v>
      </c>
      <c r="L2876" s="5" t="s">
        <v>40</v>
      </c>
      <c r="M2876" s="6" t="s">
        <v>41</v>
      </c>
      <c r="N2876" s="6" t="s">
        <v>11259</v>
      </c>
      <c r="O2876" s="6"/>
      <c r="P2876" s="6" t="s">
        <v>9081</v>
      </c>
      <c r="Q2876" s="6" t="s">
        <v>11230</v>
      </c>
      <c r="R2876" s="6"/>
      <c r="S2876" s="6"/>
      <c r="T2876" s="41"/>
      <c r="U2876" s="41"/>
      <c r="V2876" s="41">
        <v>4000000</v>
      </c>
      <c r="W2876" s="41">
        <f t="shared" si="191"/>
        <v>4480000</v>
      </c>
      <c r="X2876" s="6"/>
      <c r="Y2876" s="6">
        <v>2016</v>
      </c>
      <c r="Z2876" s="42"/>
    </row>
    <row r="2877" spans="1:26" ht="51" x14ac:dyDescent="0.2">
      <c r="A2877" s="6" t="s">
        <v>11961</v>
      </c>
      <c r="B2877" s="5" t="s">
        <v>32</v>
      </c>
      <c r="C2877" s="5" t="s">
        <v>11789</v>
      </c>
      <c r="D2877" s="5" t="s">
        <v>11790</v>
      </c>
      <c r="E2877" s="5" t="s">
        <v>11962</v>
      </c>
      <c r="F2877" s="5" t="s">
        <v>11790</v>
      </c>
      <c r="G2877" s="5" t="s">
        <v>11962</v>
      </c>
      <c r="H2877" s="5" t="s">
        <v>11963</v>
      </c>
      <c r="I2877" s="6" t="s">
        <v>39</v>
      </c>
      <c r="J2877" s="6">
        <v>60</v>
      </c>
      <c r="K2877" s="6">
        <v>430000000</v>
      </c>
      <c r="L2877" s="5" t="s">
        <v>40</v>
      </c>
      <c r="M2877" s="6" t="s">
        <v>41</v>
      </c>
      <c r="N2877" s="6" t="s">
        <v>11723</v>
      </c>
      <c r="O2877" s="6"/>
      <c r="P2877" s="6" t="s">
        <v>44</v>
      </c>
      <c r="Q2877" s="6" t="s">
        <v>11230</v>
      </c>
      <c r="R2877" s="6"/>
      <c r="S2877" s="6"/>
      <c r="T2877" s="41"/>
      <c r="U2877" s="41"/>
      <c r="V2877" s="41">
        <v>707472.96</v>
      </c>
      <c r="W2877" s="41">
        <f t="shared" si="191"/>
        <v>792369.71519999998</v>
      </c>
      <c r="X2877" s="6"/>
      <c r="Y2877" s="6">
        <v>2016</v>
      </c>
      <c r="Z2877" s="42"/>
    </row>
    <row r="2878" spans="1:26" ht="51" x14ac:dyDescent="0.2">
      <c r="A2878" s="6" t="s">
        <v>11964</v>
      </c>
      <c r="B2878" s="5" t="s">
        <v>32</v>
      </c>
      <c r="C2878" s="5" t="s">
        <v>11965</v>
      </c>
      <c r="D2878" s="5" t="s">
        <v>11966</v>
      </c>
      <c r="E2878" s="5" t="s">
        <v>11967</v>
      </c>
      <c r="F2878" s="5" t="s">
        <v>11966</v>
      </c>
      <c r="G2878" s="5" t="s">
        <v>11967</v>
      </c>
      <c r="H2878" s="5" t="s">
        <v>11968</v>
      </c>
      <c r="I2878" s="6" t="s">
        <v>39</v>
      </c>
      <c r="J2878" s="6">
        <v>90</v>
      </c>
      <c r="K2878" s="6">
        <v>430000000</v>
      </c>
      <c r="L2878" s="5" t="s">
        <v>40</v>
      </c>
      <c r="M2878" s="6" t="s">
        <v>41</v>
      </c>
      <c r="N2878" s="6" t="s">
        <v>11969</v>
      </c>
      <c r="O2878" s="6"/>
      <c r="P2878" s="6" t="s">
        <v>44</v>
      </c>
      <c r="Q2878" s="6" t="s">
        <v>11230</v>
      </c>
      <c r="R2878" s="6"/>
      <c r="S2878" s="6"/>
      <c r="T2878" s="41"/>
      <c r="U2878" s="41"/>
      <c r="V2878" s="41">
        <v>1172529.54</v>
      </c>
      <c r="W2878" s="41">
        <f t="shared" si="191"/>
        <v>1313233.0848000001</v>
      </c>
      <c r="X2878" s="6"/>
      <c r="Y2878" s="6">
        <v>2016</v>
      </c>
      <c r="Z2878" s="42"/>
    </row>
    <row r="2879" spans="1:26" ht="51" x14ac:dyDescent="0.2">
      <c r="A2879" s="6" t="s">
        <v>11970</v>
      </c>
      <c r="B2879" s="5" t="s">
        <v>32</v>
      </c>
      <c r="C2879" s="5" t="s">
        <v>11971</v>
      </c>
      <c r="D2879" s="5" t="s">
        <v>11972</v>
      </c>
      <c r="E2879" s="5" t="s">
        <v>11973</v>
      </c>
      <c r="F2879" s="5" t="s">
        <v>11972</v>
      </c>
      <c r="G2879" s="5" t="s">
        <v>11974</v>
      </c>
      <c r="H2879" s="5" t="s">
        <v>11975</v>
      </c>
      <c r="I2879" s="6" t="s">
        <v>39</v>
      </c>
      <c r="J2879" s="6">
        <v>80</v>
      </c>
      <c r="K2879" s="6">
        <v>430000000</v>
      </c>
      <c r="L2879" s="5" t="s">
        <v>40</v>
      </c>
      <c r="M2879" s="6" t="s">
        <v>41</v>
      </c>
      <c r="N2879" s="6" t="s">
        <v>11223</v>
      </c>
      <c r="O2879" s="6"/>
      <c r="P2879" s="6" t="s">
        <v>9081</v>
      </c>
      <c r="Q2879" s="6" t="s">
        <v>11230</v>
      </c>
      <c r="R2879" s="6"/>
      <c r="S2879" s="6"/>
      <c r="T2879" s="41"/>
      <c r="U2879" s="41"/>
      <c r="V2879" s="41">
        <v>490440.92</v>
      </c>
      <c r="W2879" s="41">
        <f t="shared" si="191"/>
        <v>549293.83039999998</v>
      </c>
      <c r="X2879" s="6"/>
      <c r="Y2879" s="6">
        <v>2016</v>
      </c>
      <c r="Z2879" s="42"/>
    </row>
    <row r="2880" spans="1:26" ht="51" x14ac:dyDescent="0.2">
      <c r="A2880" s="6" t="s">
        <v>11976</v>
      </c>
      <c r="B2880" s="5" t="s">
        <v>32</v>
      </c>
      <c r="C2880" s="5" t="s">
        <v>11971</v>
      </c>
      <c r="D2880" s="5" t="s">
        <v>11972</v>
      </c>
      <c r="E2880" s="5" t="s">
        <v>11973</v>
      </c>
      <c r="F2880" s="5" t="s">
        <v>11972</v>
      </c>
      <c r="G2880" s="5" t="s">
        <v>11974</v>
      </c>
      <c r="H2880" s="5" t="s">
        <v>11975</v>
      </c>
      <c r="I2880" s="6" t="s">
        <v>39</v>
      </c>
      <c r="J2880" s="6">
        <v>80</v>
      </c>
      <c r="K2880" s="6">
        <v>430000000</v>
      </c>
      <c r="L2880" s="5" t="s">
        <v>40</v>
      </c>
      <c r="M2880" s="6" t="s">
        <v>41</v>
      </c>
      <c r="N2880" s="6" t="s">
        <v>11225</v>
      </c>
      <c r="O2880" s="6"/>
      <c r="P2880" s="6" t="s">
        <v>9081</v>
      </c>
      <c r="Q2880" s="6" t="s">
        <v>11230</v>
      </c>
      <c r="R2880" s="6"/>
      <c r="S2880" s="6"/>
      <c r="T2880" s="41"/>
      <c r="U2880" s="41"/>
      <c r="V2880" s="41">
        <v>490440.92</v>
      </c>
      <c r="W2880" s="41">
        <f t="shared" si="191"/>
        <v>549293.83039999998</v>
      </c>
      <c r="X2880" s="6"/>
      <c r="Y2880" s="6">
        <v>2016</v>
      </c>
      <c r="Z2880" s="42"/>
    </row>
    <row r="2881" spans="1:26" ht="51" x14ac:dyDescent="0.2">
      <c r="A2881" s="6" t="s">
        <v>11977</v>
      </c>
      <c r="B2881" s="5" t="s">
        <v>32</v>
      </c>
      <c r="C2881" s="5" t="s">
        <v>11978</v>
      </c>
      <c r="D2881" s="5" t="s">
        <v>11979</v>
      </c>
      <c r="E2881" s="5" t="s">
        <v>11980</v>
      </c>
      <c r="F2881" s="5" t="s">
        <v>11979</v>
      </c>
      <c r="G2881" s="5" t="s">
        <v>11981</v>
      </c>
      <c r="H2881" s="5" t="s">
        <v>11982</v>
      </c>
      <c r="I2881" s="6" t="s">
        <v>60</v>
      </c>
      <c r="J2881" s="6">
        <v>100</v>
      </c>
      <c r="K2881" s="6">
        <v>430000000</v>
      </c>
      <c r="L2881" s="5" t="s">
        <v>40</v>
      </c>
      <c r="M2881" s="6" t="s">
        <v>41</v>
      </c>
      <c r="N2881" s="6" t="s">
        <v>11223</v>
      </c>
      <c r="O2881" s="6"/>
      <c r="P2881" s="6" t="s">
        <v>44</v>
      </c>
      <c r="Q2881" s="6" t="s">
        <v>11230</v>
      </c>
      <c r="R2881" s="6"/>
      <c r="S2881" s="6"/>
      <c r="T2881" s="41"/>
      <c r="U2881" s="41"/>
      <c r="V2881" s="41">
        <v>1045000</v>
      </c>
      <c r="W2881" s="41">
        <f t="shared" si="191"/>
        <v>1170400</v>
      </c>
      <c r="X2881" s="6"/>
      <c r="Y2881" s="6">
        <v>2016</v>
      </c>
      <c r="Z2881" s="42"/>
    </row>
    <row r="2882" spans="1:26" ht="51" x14ac:dyDescent="0.2">
      <c r="A2882" s="6" t="s">
        <v>11983</v>
      </c>
      <c r="B2882" s="5" t="s">
        <v>32</v>
      </c>
      <c r="C2882" s="5" t="s">
        <v>11978</v>
      </c>
      <c r="D2882" s="5" t="s">
        <v>11979</v>
      </c>
      <c r="E2882" s="5" t="s">
        <v>11980</v>
      </c>
      <c r="F2882" s="5" t="s">
        <v>11979</v>
      </c>
      <c r="G2882" s="5" t="s">
        <v>11981</v>
      </c>
      <c r="H2882" s="5" t="s">
        <v>11984</v>
      </c>
      <c r="I2882" s="6" t="s">
        <v>60</v>
      </c>
      <c r="J2882" s="6">
        <v>100</v>
      </c>
      <c r="K2882" s="6">
        <v>430000000</v>
      </c>
      <c r="L2882" s="5" t="s">
        <v>40</v>
      </c>
      <c r="M2882" s="6" t="s">
        <v>41</v>
      </c>
      <c r="N2882" s="6" t="s">
        <v>11225</v>
      </c>
      <c r="O2882" s="6"/>
      <c r="P2882" s="6" t="s">
        <v>44</v>
      </c>
      <c r="Q2882" s="6" t="s">
        <v>11230</v>
      </c>
      <c r="R2882" s="6"/>
      <c r="S2882" s="6"/>
      <c r="T2882" s="41"/>
      <c r="U2882" s="41"/>
      <c r="V2882" s="41">
        <v>807500</v>
      </c>
      <c r="W2882" s="41">
        <f t="shared" si="191"/>
        <v>904400.00000000012</v>
      </c>
      <c r="X2882" s="6"/>
      <c r="Y2882" s="6">
        <v>2016</v>
      </c>
      <c r="Z2882" s="42"/>
    </row>
    <row r="2883" spans="1:26" ht="76.5" x14ac:dyDescent="0.2">
      <c r="A2883" s="6" t="s">
        <v>11985</v>
      </c>
      <c r="B2883" s="5" t="s">
        <v>32</v>
      </c>
      <c r="C2883" s="5" t="s">
        <v>11986</v>
      </c>
      <c r="D2883" s="5" t="s">
        <v>11987</v>
      </c>
      <c r="E2883" s="5" t="s">
        <v>11988</v>
      </c>
      <c r="F2883" s="5" t="s">
        <v>11987</v>
      </c>
      <c r="G2883" s="5" t="s">
        <v>11988</v>
      </c>
      <c r="H2883" s="5" t="s">
        <v>11989</v>
      </c>
      <c r="I2883" s="6" t="s">
        <v>60</v>
      </c>
      <c r="J2883" s="6">
        <v>100</v>
      </c>
      <c r="K2883" s="6">
        <v>430000000</v>
      </c>
      <c r="L2883" s="5" t="s">
        <v>40</v>
      </c>
      <c r="M2883" s="6" t="s">
        <v>41</v>
      </c>
      <c r="N2883" s="6" t="s">
        <v>11990</v>
      </c>
      <c r="O2883" s="6"/>
      <c r="P2883" s="6" t="s">
        <v>44</v>
      </c>
      <c r="Q2883" s="6" t="s">
        <v>11230</v>
      </c>
      <c r="R2883" s="6"/>
      <c r="S2883" s="6"/>
      <c r="T2883" s="41"/>
      <c r="U2883" s="41"/>
      <c r="V2883" s="41">
        <v>1320500</v>
      </c>
      <c r="W2883" s="41">
        <f t="shared" si="191"/>
        <v>1478960.0000000002</v>
      </c>
      <c r="X2883" s="6"/>
      <c r="Y2883" s="6">
        <v>2016</v>
      </c>
      <c r="Z2883" s="42"/>
    </row>
    <row r="2884" spans="1:26" ht="63.75" x14ac:dyDescent="0.2">
      <c r="A2884" s="6" t="s">
        <v>11991</v>
      </c>
      <c r="B2884" s="5" t="s">
        <v>32</v>
      </c>
      <c r="C2884" s="5" t="s">
        <v>11847</v>
      </c>
      <c r="D2884" s="5" t="s">
        <v>11699</v>
      </c>
      <c r="E2884" s="5" t="s">
        <v>11992</v>
      </c>
      <c r="F2884" s="5" t="s">
        <v>11699</v>
      </c>
      <c r="G2884" s="5" t="s">
        <v>11988</v>
      </c>
      <c r="H2884" s="5" t="s">
        <v>11993</v>
      </c>
      <c r="I2884" s="6" t="s">
        <v>60</v>
      </c>
      <c r="J2884" s="6">
        <v>100</v>
      </c>
      <c r="K2884" s="6">
        <v>430000000</v>
      </c>
      <c r="L2884" s="5" t="s">
        <v>40</v>
      </c>
      <c r="M2884" s="6" t="s">
        <v>41</v>
      </c>
      <c r="N2884" s="6" t="s">
        <v>11259</v>
      </c>
      <c r="O2884" s="6"/>
      <c r="P2884" s="6" t="s">
        <v>11994</v>
      </c>
      <c r="Q2884" s="6" t="s">
        <v>11230</v>
      </c>
      <c r="R2884" s="6"/>
      <c r="S2884" s="6"/>
      <c r="T2884" s="41"/>
      <c r="U2884" s="41"/>
      <c r="V2884" s="41">
        <v>703000</v>
      </c>
      <c r="W2884" s="41">
        <f t="shared" si="191"/>
        <v>787360.00000000012</v>
      </c>
      <c r="X2884" s="6"/>
      <c r="Y2884" s="6">
        <v>2016</v>
      </c>
      <c r="Z2884" s="42"/>
    </row>
    <row r="2885" spans="1:26" ht="51" x14ac:dyDescent="0.2">
      <c r="A2885" s="6" t="s">
        <v>11995</v>
      </c>
      <c r="B2885" s="5" t="s">
        <v>32</v>
      </c>
      <c r="C2885" s="5" t="s">
        <v>11996</v>
      </c>
      <c r="D2885" s="5" t="s">
        <v>11997</v>
      </c>
      <c r="E2885" s="5" t="s">
        <v>11998</v>
      </c>
      <c r="F2885" s="5" t="s">
        <v>11997</v>
      </c>
      <c r="G2885" s="5" t="s">
        <v>11998</v>
      </c>
      <c r="H2885" s="5" t="s">
        <v>11999</v>
      </c>
      <c r="I2885" s="6" t="s">
        <v>47</v>
      </c>
      <c r="J2885" s="6">
        <v>80</v>
      </c>
      <c r="K2885" s="6">
        <v>430000000</v>
      </c>
      <c r="L2885" s="5" t="s">
        <v>40</v>
      </c>
      <c r="M2885" s="6" t="s">
        <v>41</v>
      </c>
      <c r="N2885" s="6" t="s">
        <v>11239</v>
      </c>
      <c r="O2885" s="6"/>
      <c r="P2885" s="6" t="s">
        <v>9081</v>
      </c>
      <c r="Q2885" s="6" t="s">
        <v>11230</v>
      </c>
      <c r="R2885" s="6"/>
      <c r="S2885" s="6"/>
      <c r="T2885" s="41"/>
      <c r="U2885" s="41"/>
      <c r="V2885" s="41">
        <v>28983705</v>
      </c>
      <c r="W2885" s="41">
        <f t="shared" si="191"/>
        <v>32461749.600000001</v>
      </c>
      <c r="X2885" s="6"/>
      <c r="Y2885" s="6">
        <v>2016</v>
      </c>
      <c r="Z2885" s="42"/>
    </row>
    <row r="2886" spans="1:26" ht="153" x14ac:dyDescent="0.2">
      <c r="A2886" s="6" t="s">
        <v>12000</v>
      </c>
      <c r="B2886" s="5" t="s">
        <v>32</v>
      </c>
      <c r="C2886" s="5" t="s">
        <v>11986</v>
      </c>
      <c r="D2886" s="5" t="s">
        <v>11987</v>
      </c>
      <c r="E2886" s="5" t="s">
        <v>12001</v>
      </c>
      <c r="F2886" s="5" t="s">
        <v>11987</v>
      </c>
      <c r="G2886" s="5" t="s">
        <v>12001</v>
      </c>
      <c r="H2886" s="5" t="s">
        <v>12002</v>
      </c>
      <c r="I2886" s="6" t="s">
        <v>60</v>
      </c>
      <c r="J2886" s="6">
        <v>100</v>
      </c>
      <c r="K2886" s="6">
        <v>430000000</v>
      </c>
      <c r="L2886" s="5" t="s">
        <v>40</v>
      </c>
      <c r="M2886" s="6" t="s">
        <v>41</v>
      </c>
      <c r="N2886" s="6" t="s">
        <v>11223</v>
      </c>
      <c r="O2886" s="6"/>
      <c r="P2886" s="6" t="s">
        <v>44</v>
      </c>
      <c r="Q2886" s="6" t="s">
        <v>11230</v>
      </c>
      <c r="R2886" s="6"/>
      <c r="S2886" s="6"/>
      <c r="T2886" s="41"/>
      <c r="U2886" s="41"/>
      <c r="V2886" s="41">
        <v>1800000</v>
      </c>
      <c r="W2886" s="41">
        <f t="shared" si="191"/>
        <v>2016000.0000000002</v>
      </c>
      <c r="X2886" s="6"/>
      <c r="Y2886" s="6">
        <v>2016</v>
      </c>
      <c r="Z2886" s="42"/>
    </row>
    <row r="2887" spans="1:26" ht="153" x14ac:dyDescent="0.2">
      <c r="A2887" s="6" t="s">
        <v>12003</v>
      </c>
      <c r="B2887" s="5" t="s">
        <v>32</v>
      </c>
      <c r="C2887" s="5" t="s">
        <v>11986</v>
      </c>
      <c r="D2887" s="5" t="s">
        <v>11987</v>
      </c>
      <c r="E2887" s="5" t="s">
        <v>12001</v>
      </c>
      <c r="F2887" s="5" t="s">
        <v>11987</v>
      </c>
      <c r="G2887" s="5" t="s">
        <v>12001</v>
      </c>
      <c r="H2887" s="5" t="s">
        <v>12002</v>
      </c>
      <c r="I2887" s="6" t="s">
        <v>60</v>
      </c>
      <c r="J2887" s="6">
        <v>100</v>
      </c>
      <c r="K2887" s="6">
        <v>430000000</v>
      </c>
      <c r="L2887" s="5" t="s">
        <v>40</v>
      </c>
      <c r="M2887" s="6" t="s">
        <v>41</v>
      </c>
      <c r="N2887" s="6" t="s">
        <v>11225</v>
      </c>
      <c r="O2887" s="6"/>
      <c r="P2887" s="6" t="s">
        <v>44</v>
      </c>
      <c r="Q2887" s="6" t="s">
        <v>11230</v>
      </c>
      <c r="R2887" s="6"/>
      <c r="S2887" s="6"/>
      <c r="T2887" s="41"/>
      <c r="U2887" s="41"/>
      <c r="V2887" s="41">
        <v>2700000</v>
      </c>
      <c r="W2887" s="41">
        <f t="shared" si="191"/>
        <v>3024000.0000000005</v>
      </c>
      <c r="X2887" s="6"/>
      <c r="Y2887" s="6">
        <v>2016</v>
      </c>
      <c r="Z2887" s="42"/>
    </row>
    <row r="2888" spans="1:26" ht="51" x14ac:dyDescent="0.2">
      <c r="A2888" s="6" t="s">
        <v>12004</v>
      </c>
      <c r="B2888" s="5" t="s">
        <v>32</v>
      </c>
      <c r="C2888" s="5" t="s">
        <v>12005</v>
      </c>
      <c r="D2888" s="5" t="s">
        <v>12006</v>
      </c>
      <c r="E2888" s="5" t="s">
        <v>12007</v>
      </c>
      <c r="F2888" s="5" t="s">
        <v>12006</v>
      </c>
      <c r="G2888" s="5" t="s">
        <v>12008</v>
      </c>
      <c r="H2888" s="5" t="s">
        <v>12009</v>
      </c>
      <c r="I2888" s="6" t="s">
        <v>39</v>
      </c>
      <c r="J2888" s="6">
        <v>80</v>
      </c>
      <c r="K2888" s="6">
        <v>430000000</v>
      </c>
      <c r="L2888" s="5" t="s">
        <v>40</v>
      </c>
      <c r="M2888" s="6" t="s">
        <v>41</v>
      </c>
      <c r="N2888" s="6" t="s">
        <v>11723</v>
      </c>
      <c r="O2888" s="6"/>
      <c r="P2888" s="6" t="s">
        <v>11419</v>
      </c>
      <c r="Q2888" s="6" t="s">
        <v>11230</v>
      </c>
      <c r="R2888" s="6"/>
      <c r="S2888" s="6"/>
      <c r="T2888" s="41"/>
      <c r="U2888" s="41"/>
      <c r="V2888" s="41">
        <v>3517032</v>
      </c>
      <c r="W2888" s="41">
        <f t="shared" si="191"/>
        <v>3939075.8400000003</v>
      </c>
      <c r="X2888" s="6"/>
      <c r="Y2888" s="6">
        <v>2016</v>
      </c>
      <c r="Z2888" s="42"/>
    </row>
    <row r="2889" spans="1:26" ht="51" x14ac:dyDescent="0.2">
      <c r="A2889" s="6" t="s">
        <v>12010</v>
      </c>
      <c r="B2889" s="5" t="s">
        <v>32</v>
      </c>
      <c r="C2889" s="5" t="s">
        <v>12011</v>
      </c>
      <c r="D2889" s="5" t="s">
        <v>12012</v>
      </c>
      <c r="E2889" s="5" t="s">
        <v>12013</v>
      </c>
      <c r="F2889" s="5" t="s">
        <v>12012</v>
      </c>
      <c r="G2889" s="5" t="s">
        <v>12013</v>
      </c>
      <c r="H2889" s="5" t="s">
        <v>12014</v>
      </c>
      <c r="I2889" s="6" t="s">
        <v>39</v>
      </c>
      <c r="J2889" s="6">
        <v>80</v>
      </c>
      <c r="K2889" s="6">
        <v>430000000</v>
      </c>
      <c r="L2889" s="5" t="s">
        <v>40</v>
      </c>
      <c r="M2889" s="6" t="s">
        <v>41</v>
      </c>
      <c r="N2889" s="6" t="s">
        <v>11259</v>
      </c>
      <c r="O2889" s="6"/>
      <c r="P2889" s="6" t="s">
        <v>11419</v>
      </c>
      <c r="Q2889" s="6" t="s">
        <v>11230</v>
      </c>
      <c r="R2889" s="6"/>
      <c r="S2889" s="6"/>
      <c r="T2889" s="41"/>
      <c r="U2889" s="41"/>
      <c r="V2889" s="41">
        <v>300000</v>
      </c>
      <c r="W2889" s="41">
        <f t="shared" si="191"/>
        <v>336000.00000000006</v>
      </c>
      <c r="X2889" s="6"/>
      <c r="Y2889" s="6">
        <v>2016</v>
      </c>
      <c r="Z2889" s="42"/>
    </row>
    <row r="2890" spans="1:26" ht="51" x14ac:dyDescent="0.2">
      <c r="A2890" s="6" t="s">
        <v>12015</v>
      </c>
      <c r="B2890" s="5" t="s">
        <v>32</v>
      </c>
      <c r="C2890" s="5" t="s">
        <v>11971</v>
      </c>
      <c r="D2890" s="5" t="s">
        <v>11972</v>
      </c>
      <c r="E2890" s="5" t="s">
        <v>11973</v>
      </c>
      <c r="F2890" s="5" t="s">
        <v>11972</v>
      </c>
      <c r="G2890" s="5" t="s">
        <v>11974</v>
      </c>
      <c r="H2890" s="5" t="s">
        <v>12016</v>
      </c>
      <c r="I2890" s="6" t="s">
        <v>47</v>
      </c>
      <c r="J2890" s="6">
        <v>65</v>
      </c>
      <c r="K2890" s="6">
        <v>430000000</v>
      </c>
      <c r="L2890" s="5" t="s">
        <v>40</v>
      </c>
      <c r="M2890" s="6" t="s">
        <v>41</v>
      </c>
      <c r="N2890" s="6" t="s">
        <v>11259</v>
      </c>
      <c r="O2890" s="6"/>
      <c r="P2890" s="6" t="s">
        <v>11419</v>
      </c>
      <c r="Q2890" s="6" t="s">
        <v>11230</v>
      </c>
      <c r="R2890" s="6"/>
      <c r="S2890" s="6"/>
      <c r="T2890" s="41"/>
      <c r="U2890" s="41"/>
      <c r="V2890" s="41">
        <v>9300000</v>
      </c>
      <c r="W2890" s="41">
        <f t="shared" si="191"/>
        <v>10416000.000000002</v>
      </c>
      <c r="X2890" s="6"/>
      <c r="Y2890" s="6">
        <v>2016</v>
      </c>
      <c r="Z2890" s="42"/>
    </row>
    <row r="2891" spans="1:26" ht="63.75" x14ac:dyDescent="0.2">
      <c r="A2891" s="6" t="s">
        <v>12017</v>
      </c>
      <c r="B2891" s="5" t="s">
        <v>32</v>
      </c>
      <c r="C2891" s="5" t="s">
        <v>11986</v>
      </c>
      <c r="D2891" s="5" t="s">
        <v>11987</v>
      </c>
      <c r="E2891" s="5" t="s">
        <v>12018</v>
      </c>
      <c r="F2891" s="5" t="s">
        <v>11987</v>
      </c>
      <c r="G2891" s="5" t="s">
        <v>12018</v>
      </c>
      <c r="H2891" s="5" t="s">
        <v>12019</v>
      </c>
      <c r="I2891" s="6" t="s">
        <v>60</v>
      </c>
      <c r="J2891" s="6">
        <v>100</v>
      </c>
      <c r="K2891" s="6">
        <v>430000000</v>
      </c>
      <c r="L2891" s="5" t="s">
        <v>40</v>
      </c>
      <c r="M2891" s="6" t="s">
        <v>41</v>
      </c>
      <c r="N2891" s="6" t="s">
        <v>11259</v>
      </c>
      <c r="O2891" s="6"/>
      <c r="P2891" s="6" t="s">
        <v>44</v>
      </c>
      <c r="Q2891" s="6" t="s">
        <v>11209</v>
      </c>
      <c r="R2891" s="6"/>
      <c r="S2891" s="6"/>
      <c r="T2891" s="41"/>
      <c r="U2891" s="41"/>
      <c r="V2891" s="41">
        <v>1900000</v>
      </c>
      <c r="W2891" s="41">
        <f t="shared" si="191"/>
        <v>2128000</v>
      </c>
      <c r="X2891" s="6"/>
      <c r="Y2891" s="6">
        <v>2016</v>
      </c>
      <c r="Z2891" s="42"/>
    </row>
    <row r="2892" spans="1:26" ht="51" x14ac:dyDescent="0.2">
      <c r="A2892" s="6" t="s">
        <v>12020</v>
      </c>
      <c r="B2892" s="5" t="s">
        <v>32</v>
      </c>
      <c r="C2892" s="5" t="s">
        <v>12021</v>
      </c>
      <c r="D2892" s="5" t="s">
        <v>12022</v>
      </c>
      <c r="E2892" s="5" t="s">
        <v>12023</v>
      </c>
      <c r="F2892" s="5" t="s">
        <v>12022</v>
      </c>
      <c r="G2892" s="5" t="s">
        <v>12023</v>
      </c>
      <c r="H2892" s="5" t="s">
        <v>12024</v>
      </c>
      <c r="I2892" s="6" t="s">
        <v>39</v>
      </c>
      <c r="J2892" s="6">
        <v>100</v>
      </c>
      <c r="K2892" s="6">
        <v>430000000</v>
      </c>
      <c r="L2892" s="5" t="s">
        <v>40</v>
      </c>
      <c r="M2892" s="6" t="s">
        <v>41</v>
      </c>
      <c r="N2892" s="6" t="s">
        <v>11452</v>
      </c>
      <c r="O2892" s="6"/>
      <c r="P2892" s="6" t="s">
        <v>9081</v>
      </c>
      <c r="Q2892" s="6" t="s">
        <v>11230</v>
      </c>
      <c r="R2892" s="6"/>
      <c r="S2892" s="6"/>
      <c r="T2892" s="41"/>
      <c r="U2892" s="41"/>
      <c r="V2892" s="41"/>
      <c r="W2892" s="41"/>
      <c r="X2892" s="6"/>
      <c r="Y2892" s="6">
        <v>2016</v>
      </c>
      <c r="Z2892" s="6" t="s">
        <v>1629</v>
      </c>
    </row>
    <row r="2893" spans="1:26" ht="63.75" x14ac:dyDescent="0.2">
      <c r="A2893" s="6" t="s">
        <v>12025</v>
      </c>
      <c r="B2893" s="5" t="s">
        <v>32</v>
      </c>
      <c r="C2893" s="5" t="s">
        <v>12026</v>
      </c>
      <c r="D2893" s="5" t="s">
        <v>12027</v>
      </c>
      <c r="E2893" s="5" t="s">
        <v>12028</v>
      </c>
      <c r="F2893" s="5" t="s">
        <v>12027</v>
      </c>
      <c r="G2893" s="5" t="s">
        <v>12029</v>
      </c>
      <c r="H2893" s="5" t="s">
        <v>12030</v>
      </c>
      <c r="I2893" s="6" t="s">
        <v>47</v>
      </c>
      <c r="J2893" s="6">
        <v>90</v>
      </c>
      <c r="K2893" s="6">
        <v>430000000</v>
      </c>
      <c r="L2893" s="5" t="s">
        <v>40</v>
      </c>
      <c r="M2893" s="6" t="s">
        <v>41</v>
      </c>
      <c r="N2893" s="6" t="s">
        <v>12031</v>
      </c>
      <c r="O2893" s="6"/>
      <c r="P2893" s="6" t="s">
        <v>9081</v>
      </c>
      <c r="Q2893" s="6" t="s">
        <v>11230</v>
      </c>
      <c r="R2893" s="6"/>
      <c r="S2893" s="6"/>
      <c r="T2893" s="41"/>
      <c r="U2893" s="41"/>
      <c r="V2893" s="41">
        <v>5000000</v>
      </c>
      <c r="W2893" s="41">
        <f>V2893*1.12</f>
        <v>5600000.0000000009</v>
      </c>
      <c r="X2893" s="6"/>
      <c r="Y2893" s="6">
        <v>2016</v>
      </c>
      <c r="Z2893" s="42"/>
    </row>
    <row r="2894" spans="1:26" ht="51" x14ac:dyDescent="0.2">
      <c r="A2894" s="6" t="s">
        <v>12032</v>
      </c>
      <c r="B2894" s="5" t="s">
        <v>32</v>
      </c>
      <c r="C2894" s="5" t="s">
        <v>12021</v>
      </c>
      <c r="D2894" s="5" t="s">
        <v>12022</v>
      </c>
      <c r="E2894" s="5" t="s">
        <v>12023</v>
      </c>
      <c r="F2894" s="5" t="s">
        <v>12022</v>
      </c>
      <c r="G2894" s="5" t="s">
        <v>12023</v>
      </c>
      <c r="H2894" s="5" t="s">
        <v>12033</v>
      </c>
      <c r="I2894" s="6" t="s">
        <v>39</v>
      </c>
      <c r="J2894" s="6">
        <v>90</v>
      </c>
      <c r="K2894" s="6">
        <v>430000000</v>
      </c>
      <c r="L2894" s="5" t="s">
        <v>40</v>
      </c>
      <c r="M2894" s="6" t="s">
        <v>41</v>
      </c>
      <c r="N2894" s="6" t="s">
        <v>11723</v>
      </c>
      <c r="O2894" s="6"/>
      <c r="P2894" s="6" t="s">
        <v>9081</v>
      </c>
      <c r="Q2894" s="6" t="s">
        <v>11230</v>
      </c>
      <c r="R2894" s="6"/>
      <c r="S2894" s="6"/>
      <c r="T2894" s="41"/>
      <c r="U2894" s="41"/>
      <c r="V2894" s="41"/>
      <c r="W2894" s="41"/>
      <c r="X2894" s="6"/>
      <c r="Y2894" s="6">
        <v>2016</v>
      </c>
      <c r="Z2894" s="6"/>
    </row>
    <row r="2895" spans="1:26" ht="51" x14ac:dyDescent="0.2">
      <c r="A2895" s="6" t="s">
        <v>12034</v>
      </c>
      <c r="B2895" s="5" t="s">
        <v>32</v>
      </c>
      <c r="C2895" s="5" t="s">
        <v>12021</v>
      </c>
      <c r="D2895" s="5" t="s">
        <v>12022</v>
      </c>
      <c r="E2895" s="5" t="s">
        <v>12023</v>
      </c>
      <c r="F2895" s="5" t="s">
        <v>12022</v>
      </c>
      <c r="G2895" s="5" t="s">
        <v>12023</v>
      </c>
      <c r="H2895" s="5" t="s">
        <v>12035</v>
      </c>
      <c r="I2895" s="6" t="s">
        <v>39</v>
      </c>
      <c r="J2895" s="6">
        <v>90</v>
      </c>
      <c r="K2895" s="6">
        <v>430000000</v>
      </c>
      <c r="L2895" s="5" t="s">
        <v>40</v>
      </c>
      <c r="M2895" s="6" t="s">
        <v>591</v>
      </c>
      <c r="N2895" s="6" t="s">
        <v>11723</v>
      </c>
      <c r="O2895" s="6"/>
      <c r="P2895" s="6" t="s">
        <v>9081</v>
      </c>
      <c r="Q2895" s="6" t="s">
        <v>11230</v>
      </c>
      <c r="R2895" s="6"/>
      <c r="S2895" s="6"/>
      <c r="T2895" s="41"/>
      <c r="U2895" s="41"/>
      <c r="V2895" s="41">
        <v>6300000</v>
      </c>
      <c r="W2895" s="41">
        <f t="shared" ref="W2895:W2902" si="192">V2895*1.12</f>
        <v>7056000.0000000009</v>
      </c>
      <c r="X2895" s="6"/>
      <c r="Y2895" s="6">
        <v>2016</v>
      </c>
      <c r="Z2895" s="6" t="s">
        <v>11302</v>
      </c>
    </row>
    <row r="2896" spans="1:26" ht="51" x14ac:dyDescent="0.2">
      <c r="A2896" s="6" t="s">
        <v>12036</v>
      </c>
      <c r="B2896" s="5" t="s">
        <v>32</v>
      </c>
      <c r="C2896" s="5" t="s">
        <v>12021</v>
      </c>
      <c r="D2896" s="5" t="s">
        <v>12022</v>
      </c>
      <c r="E2896" s="5" t="s">
        <v>12023</v>
      </c>
      <c r="F2896" s="5" t="s">
        <v>12022</v>
      </c>
      <c r="G2896" s="5" t="s">
        <v>12023</v>
      </c>
      <c r="H2896" s="5" t="s">
        <v>12037</v>
      </c>
      <c r="I2896" s="6" t="s">
        <v>39</v>
      </c>
      <c r="J2896" s="6">
        <v>90</v>
      </c>
      <c r="K2896" s="6">
        <v>430000000</v>
      </c>
      <c r="L2896" s="5" t="s">
        <v>40</v>
      </c>
      <c r="M2896" s="6" t="s">
        <v>41</v>
      </c>
      <c r="N2896" s="6" t="s">
        <v>12038</v>
      </c>
      <c r="O2896" s="6"/>
      <c r="P2896" s="6" t="s">
        <v>9081</v>
      </c>
      <c r="Q2896" s="6" t="s">
        <v>11230</v>
      </c>
      <c r="R2896" s="6"/>
      <c r="S2896" s="6"/>
      <c r="T2896" s="41"/>
      <c r="U2896" s="41"/>
      <c r="V2896" s="41">
        <v>2450000</v>
      </c>
      <c r="W2896" s="41">
        <f t="shared" si="192"/>
        <v>2744000.0000000005</v>
      </c>
      <c r="X2896" s="6"/>
      <c r="Y2896" s="6">
        <v>2016</v>
      </c>
      <c r="Z2896" s="42"/>
    </row>
    <row r="2897" spans="1:26" ht="51" x14ac:dyDescent="0.2">
      <c r="A2897" s="6" t="s">
        <v>12039</v>
      </c>
      <c r="B2897" s="5" t="s">
        <v>32</v>
      </c>
      <c r="C2897" s="5" t="s">
        <v>12021</v>
      </c>
      <c r="D2897" s="5" t="s">
        <v>12022</v>
      </c>
      <c r="E2897" s="5" t="s">
        <v>12023</v>
      </c>
      <c r="F2897" s="5" t="s">
        <v>12022</v>
      </c>
      <c r="G2897" s="5" t="s">
        <v>12023</v>
      </c>
      <c r="H2897" s="5" t="s">
        <v>12040</v>
      </c>
      <c r="I2897" s="6" t="s">
        <v>39</v>
      </c>
      <c r="J2897" s="6">
        <v>90</v>
      </c>
      <c r="K2897" s="6">
        <v>430000000</v>
      </c>
      <c r="L2897" s="5" t="s">
        <v>40</v>
      </c>
      <c r="M2897" s="6" t="s">
        <v>41</v>
      </c>
      <c r="N2897" s="6" t="s">
        <v>12041</v>
      </c>
      <c r="O2897" s="6"/>
      <c r="P2897" s="6" t="s">
        <v>9081</v>
      </c>
      <c r="Q2897" s="6" t="s">
        <v>11230</v>
      </c>
      <c r="R2897" s="6"/>
      <c r="S2897" s="6"/>
      <c r="T2897" s="41"/>
      <c r="U2897" s="41"/>
      <c r="V2897" s="41">
        <v>2450000</v>
      </c>
      <c r="W2897" s="41">
        <f t="shared" si="192"/>
        <v>2744000.0000000005</v>
      </c>
      <c r="X2897" s="6"/>
      <c r="Y2897" s="6">
        <v>2016</v>
      </c>
      <c r="Z2897" s="42"/>
    </row>
    <row r="2898" spans="1:26" ht="51" x14ac:dyDescent="0.2">
      <c r="A2898" s="6" t="s">
        <v>12042</v>
      </c>
      <c r="B2898" s="5" t="s">
        <v>32</v>
      </c>
      <c r="C2898" s="5" t="s">
        <v>12021</v>
      </c>
      <c r="D2898" s="5" t="s">
        <v>12022</v>
      </c>
      <c r="E2898" s="5" t="s">
        <v>12023</v>
      </c>
      <c r="F2898" s="5" t="s">
        <v>12022</v>
      </c>
      <c r="G2898" s="5" t="s">
        <v>12023</v>
      </c>
      <c r="H2898" s="5" t="s">
        <v>12043</v>
      </c>
      <c r="I2898" s="6" t="s">
        <v>39</v>
      </c>
      <c r="J2898" s="6">
        <v>90</v>
      </c>
      <c r="K2898" s="6">
        <v>430000000</v>
      </c>
      <c r="L2898" s="5" t="s">
        <v>40</v>
      </c>
      <c r="M2898" s="6" t="s">
        <v>41</v>
      </c>
      <c r="N2898" s="6" t="s">
        <v>12038</v>
      </c>
      <c r="O2898" s="6"/>
      <c r="P2898" s="6" t="s">
        <v>9081</v>
      </c>
      <c r="Q2898" s="6" t="s">
        <v>11230</v>
      </c>
      <c r="R2898" s="6"/>
      <c r="S2898" s="6"/>
      <c r="T2898" s="41"/>
      <c r="U2898" s="41"/>
      <c r="V2898" s="41">
        <v>2450000</v>
      </c>
      <c r="W2898" s="41">
        <f t="shared" si="192"/>
        <v>2744000.0000000005</v>
      </c>
      <c r="X2898" s="6"/>
      <c r="Y2898" s="6">
        <v>2016</v>
      </c>
      <c r="Z2898" s="42"/>
    </row>
    <row r="2899" spans="1:26" ht="51" x14ac:dyDescent="0.2">
      <c r="A2899" s="6" t="s">
        <v>12044</v>
      </c>
      <c r="B2899" s="5" t="s">
        <v>32</v>
      </c>
      <c r="C2899" s="5" t="s">
        <v>12021</v>
      </c>
      <c r="D2899" s="5" t="s">
        <v>12022</v>
      </c>
      <c r="E2899" s="5" t="s">
        <v>12023</v>
      </c>
      <c r="F2899" s="5" t="s">
        <v>12022</v>
      </c>
      <c r="G2899" s="5" t="s">
        <v>12023</v>
      </c>
      <c r="H2899" s="5" t="s">
        <v>12045</v>
      </c>
      <c r="I2899" s="6" t="s">
        <v>39</v>
      </c>
      <c r="J2899" s="6">
        <v>90</v>
      </c>
      <c r="K2899" s="6">
        <v>430000000</v>
      </c>
      <c r="L2899" s="5" t="s">
        <v>40</v>
      </c>
      <c r="M2899" s="6" t="s">
        <v>41</v>
      </c>
      <c r="N2899" s="6" t="s">
        <v>12046</v>
      </c>
      <c r="O2899" s="6"/>
      <c r="P2899" s="6" t="s">
        <v>9081</v>
      </c>
      <c r="Q2899" s="6" t="s">
        <v>11230</v>
      </c>
      <c r="R2899" s="6"/>
      <c r="S2899" s="6"/>
      <c r="T2899" s="41"/>
      <c r="U2899" s="41"/>
      <c r="V2899" s="41">
        <v>2450000</v>
      </c>
      <c r="W2899" s="41">
        <f t="shared" si="192"/>
        <v>2744000.0000000005</v>
      </c>
      <c r="X2899" s="6"/>
      <c r="Y2899" s="6">
        <v>2016</v>
      </c>
      <c r="Z2899" s="42"/>
    </row>
    <row r="2900" spans="1:26" ht="51" x14ac:dyDescent="0.2">
      <c r="A2900" s="6" t="s">
        <v>12047</v>
      </c>
      <c r="B2900" s="5" t="s">
        <v>32</v>
      </c>
      <c r="C2900" s="5" t="s">
        <v>11847</v>
      </c>
      <c r="D2900" s="5" t="s">
        <v>11699</v>
      </c>
      <c r="E2900" s="5" t="s">
        <v>12048</v>
      </c>
      <c r="F2900" s="5" t="s">
        <v>11699</v>
      </c>
      <c r="G2900" s="5" t="s">
        <v>12048</v>
      </c>
      <c r="H2900" s="5" t="s">
        <v>12049</v>
      </c>
      <c r="I2900" s="6" t="s">
        <v>47</v>
      </c>
      <c r="J2900" s="6">
        <v>90</v>
      </c>
      <c r="K2900" s="6">
        <v>430000000</v>
      </c>
      <c r="L2900" s="5" t="s">
        <v>40</v>
      </c>
      <c r="M2900" s="6" t="s">
        <v>41</v>
      </c>
      <c r="N2900" s="6" t="s">
        <v>12050</v>
      </c>
      <c r="O2900" s="6"/>
      <c r="P2900" s="6" t="s">
        <v>6631</v>
      </c>
      <c r="Q2900" s="6" t="s">
        <v>11230</v>
      </c>
      <c r="R2900" s="6"/>
      <c r="S2900" s="6"/>
      <c r="T2900" s="41"/>
      <c r="U2900" s="41"/>
      <c r="V2900" s="41">
        <v>25150000</v>
      </c>
      <c r="W2900" s="41">
        <f t="shared" si="192"/>
        <v>28168000.000000004</v>
      </c>
      <c r="X2900" s="6"/>
      <c r="Y2900" s="6">
        <v>2016</v>
      </c>
      <c r="Z2900" s="42"/>
    </row>
    <row r="2901" spans="1:26" ht="51" x14ac:dyDescent="0.2">
      <c r="A2901" s="6" t="s">
        <v>12051</v>
      </c>
      <c r="B2901" s="5" t="s">
        <v>32</v>
      </c>
      <c r="C2901" s="5" t="s">
        <v>12052</v>
      </c>
      <c r="D2901" s="5" t="s">
        <v>12053</v>
      </c>
      <c r="E2901" s="5" t="s">
        <v>12054</v>
      </c>
      <c r="F2901" s="5" t="s">
        <v>12053</v>
      </c>
      <c r="G2901" s="5" t="s">
        <v>12055</v>
      </c>
      <c r="H2901" s="5" t="s">
        <v>12056</v>
      </c>
      <c r="I2901" s="6" t="s">
        <v>39</v>
      </c>
      <c r="J2901" s="6">
        <v>90</v>
      </c>
      <c r="K2901" s="6">
        <v>430000000</v>
      </c>
      <c r="L2901" s="5" t="s">
        <v>40</v>
      </c>
      <c r="M2901" s="6" t="s">
        <v>41</v>
      </c>
      <c r="N2901" s="6" t="s">
        <v>11452</v>
      </c>
      <c r="O2901" s="6"/>
      <c r="P2901" s="6" t="s">
        <v>9081</v>
      </c>
      <c r="Q2901" s="6" t="s">
        <v>11230</v>
      </c>
      <c r="R2901" s="6"/>
      <c r="S2901" s="6"/>
      <c r="T2901" s="41"/>
      <c r="U2901" s="41"/>
      <c r="V2901" s="41">
        <v>25000000</v>
      </c>
      <c r="W2901" s="41">
        <f t="shared" si="192"/>
        <v>28000000.000000004</v>
      </c>
      <c r="X2901" s="6" t="s">
        <v>11195</v>
      </c>
      <c r="Y2901" s="6">
        <v>2016</v>
      </c>
      <c r="Z2901" s="42"/>
    </row>
    <row r="2902" spans="1:26" ht="76.5" x14ac:dyDescent="0.2">
      <c r="A2902" s="6" t="s">
        <v>12057</v>
      </c>
      <c r="B2902" s="5" t="s">
        <v>32</v>
      </c>
      <c r="C2902" s="5" t="s">
        <v>12058</v>
      </c>
      <c r="D2902" s="5" t="s">
        <v>12059</v>
      </c>
      <c r="E2902" s="5" t="s">
        <v>12060</v>
      </c>
      <c r="F2902" s="5" t="s">
        <v>12061</v>
      </c>
      <c r="G2902" s="5" t="s">
        <v>12062</v>
      </c>
      <c r="H2902" s="5" t="s">
        <v>12063</v>
      </c>
      <c r="I2902" s="6" t="s">
        <v>39</v>
      </c>
      <c r="J2902" s="6">
        <v>100</v>
      </c>
      <c r="K2902" s="6">
        <v>430000000</v>
      </c>
      <c r="L2902" s="5" t="s">
        <v>40</v>
      </c>
      <c r="M2902" s="6" t="s">
        <v>41</v>
      </c>
      <c r="N2902" s="6" t="s">
        <v>11452</v>
      </c>
      <c r="O2902" s="6"/>
      <c r="P2902" s="6" t="s">
        <v>9081</v>
      </c>
      <c r="Q2902" s="6" t="s">
        <v>11230</v>
      </c>
      <c r="R2902" s="6"/>
      <c r="S2902" s="6"/>
      <c r="T2902" s="41"/>
      <c r="U2902" s="41"/>
      <c r="V2902" s="41">
        <v>993600</v>
      </c>
      <c r="W2902" s="41">
        <f t="shared" si="192"/>
        <v>1112832</v>
      </c>
      <c r="X2902" s="6"/>
      <c r="Y2902" s="6">
        <v>2016</v>
      </c>
      <c r="Z2902" s="42"/>
    </row>
    <row r="2903" spans="1:26" ht="51" x14ac:dyDescent="0.2">
      <c r="A2903" s="6" t="s">
        <v>12064</v>
      </c>
      <c r="B2903" s="5" t="s">
        <v>32</v>
      </c>
      <c r="C2903" s="5" t="s">
        <v>12065</v>
      </c>
      <c r="D2903" s="5" t="s">
        <v>12066</v>
      </c>
      <c r="E2903" s="5" t="s">
        <v>12067</v>
      </c>
      <c r="F2903" s="5" t="s">
        <v>12066</v>
      </c>
      <c r="G2903" s="5" t="s">
        <v>12067</v>
      </c>
      <c r="H2903" s="5" t="s">
        <v>12068</v>
      </c>
      <c r="I2903" s="6" t="s">
        <v>47</v>
      </c>
      <c r="J2903" s="6">
        <v>90</v>
      </c>
      <c r="K2903" s="6">
        <v>430000000</v>
      </c>
      <c r="L2903" s="5" t="s">
        <v>40</v>
      </c>
      <c r="M2903" s="6" t="s">
        <v>41</v>
      </c>
      <c r="N2903" s="6" t="s">
        <v>12069</v>
      </c>
      <c r="O2903" s="6"/>
      <c r="P2903" s="6" t="s">
        <v>9081</v>
      </c>
      <c r="Q2903" s="6" t="s">
        <v>11230</v>
      </c>
      <c r="R2903" s="6"/>
      <c r="S2903" s="6"/>
      <c r="T2903" s="41"/>
      <c r="U2903" s="41"/>
      <c r="V2903" s="41"/>
      <c r="W2903" s="41"/>
      <c r="X2903" s="6"/>
      <c r="Y2903" s="6">
        <v>2016</v>
      </c>
      <c r="Z2903" s="6"/>
    </row>
    <row r="2904" spans="1:26" ht="51" x14ac:dyDescent="0.2">
      <c r="A2904" s="6" t="s">
        <v>12070</v>
      </c>
      <c r="B2904" s="5" t="s">
        <v>32</v>
      </c>
      <c r="C2904" s="5" t="s">
        <v>12065</v>
      </c>
      <c r="D2904" s="5" t="s">
        <v>12066</v>
      </c>
      <c r="E2904" s="5" t="s">
        <v>12067</v>
      </c>
      <c r="F2904" s="5" t="s">
        <v>12066</v>
      </c>
      <c r="G2904" s="5" t="s">
        <v>12067</v>
      </c>
      <c r="H2904" s="5" t="s">
        <v>12068</v>
      </c>
      <c r="I2904" s="6" t="s">
        <v>47</v>
      </c>
      <c r="J2904" s="6">
        <v>90</v>
      </c>
      <c r="K2904" s="6">
        <v>430000000</v>
      </c>
      <c r="L2904" s="5" t="s">
        <v>40</v>
      </c>
      <c r="M2904" s="6" t="s">
        <v>591</v>
      </c>
      <c r="N2904" s="6" t="s">
        <v>12069</v>
      </c>
      <c r="O2904" s="6"/>
      <c r="P2904" s="6" t="s">
        <v>9081</v>
      </c>
      <c r="Q2904" s="6" t="s">
        <v>11230</v>
      </c>
      <c r="R2904" s="6"/>
      <c r="S2904" s="6"/>
      <c r="T2904" s="41"/>
      <c r="U2904" s="41"/>
      <c r="V2904" s="41">
        <v>151912800</v>
      </c>
      <c r="W2904" s="41">
        <f>V2904*1.12</f>
        <v>170142336.00000003</v>
      </c>
      <c r="X2904" s="6"/>
      <c r="Y2904" s="6">
        <v>2016</v>
      </c>
      <c r="Z2904" s="6" t="s">
        <v>11302</v>
      </c>
    </row>
    <row r="2905" spans="1:26" ht="76.5" x14ac:dyDescent="0.2">
      <c r="A2905" s="6" t="s">
        <v>12071</v>
      </c>
      <c r="B2905" s="5" t="s">
        <v>32</v>
      </c>
      <c r="C2905" s="5" t="s">
        <v>12065</v>
      </c>
      <c r="D2905" s="5" t="s">
        <v>12066</v>
      </c>
      <c r="E2905" s="5" t="s">
        <v>12072</v>
      </c>
      <c r="F2905" s="5" t="s">
        <v>12066</v>
      </c>
      <c r="G2905" s="5" t="s">
        <v>12072</v>
      </c>
      <c r="H2905" s="5" t="s">
        <v>12073</v>
      </c>
      <c r="I2905" s="6" t="s">
        <v>47</v>
      </c>
      <c r="J2905" s="6">
        <v>90</v>
      </c>
      <c r="K2905" s="6">
        <v>430000000</v>
      </c>
      <c r="L2905" s="5" t="s">
        <v>40</v>
      </c>
      <c r="M2905" s="6" t="s">
        <v>41</v>
      </c>
      <c r="N2905" s="6" t="s">
        <v>12069</v>
      </c>
      <c r="O2905" s="6"/>
      <c r="P2905" s="6" t="s">
        <v>9081</v>
      </c>
      <c r="Q2905" s="6" t="s">
        <v>11230</v>
      </c>
      <c r="R2905" s="6"/>
      <c r="S2905" s="6"/>
      <c r="T2905" s="41"/>
      <c r="U2905" s="41"/>
      <c r="V2905" s="41"/>
      <c r="W2905" s="41"/>
      <c r="X2905" s="6"/>
      <c r="Y2905" s="6">
        <v>2016</v>
      </c>
      <c r="Z2905" s="6"/>
    </row>
    <row r="2906" spans="1:26" ht="76.5" x14ac:dyDescent="0.2">
      <c r="A2906" s="6" t="s">
        <v>12074</v>
      </c>
      <c r="B2906" s="5" t="s">
        <v>32</v>
      </c>
      <c r="C2906" s="5" t="s">
        <v>12065</v>
      </c>
      <c r="D2906" s="5" t="s">
        <v>12066</v>
      </c>
      <c r="E2906" s="5" t="s">
        <v>12072</v>
      </c>
      <c r="F2906" s="5" t="s">
        <v>12066</v>
      </c>
      <c r="G2906" s="5" t="s">
        <v>12072</v>
      </c>
      <c r="H2906" s="5" t="s">
        <v>12073</v>
      </c>
      <c r="I2906" s="6" t="s">
        <v>47</v>
      </c>
      <c r="J2906" s="6">
        <v>90</v>
      </c>
      <c r="K2906" s="6">
        <v>430000000</v>
      </c>
      <c r="L2906" s="5" t="s">
        <v>40</v>
      </c>
      <c r="M2906" s="6" t="s">
        <v>591</v>
      </c>
      <c r="N2906" s="6" t="s">
        <v>12069</v>
      </c>
      <c r="O2906" s="6"/>
      <c r="P2906" s="6" t="s">
        <v>9081</v>
      </c>
      <c r="Q2906" s="6" t="s">
        <v>11230</v>
      </c>
      <c r="R2906" s="6"/>
      <c r="S2906" s="6"/>
      <c r="T2906" s="41"/>
      <c r="U2906" s="41"/>
      <c r="V2906" s="41">
        <v>124956000</v>
      </c>
      <c r="W2906" s="41">
        <f>V2906*1.12</f>
        <v>139950720</v>
      </c>
      <c r="X2906" s="6"/>
      <c r="Y2906" s="6">
        <v>2016</v>
      </c>
      <c r="Z2906" s="6" t="s">
        <v>11302</v>
      </c>
    </row>
    <row r="2907" spans="1:26" ht="102" x14ac:dyDescent="0.2">
      <c r="A2907" s="6" t="s">
        <v>12075</v>
      </c>
      <c r="B2907" s="5" t="s">
        <v>32</v>
      </c>
      <c r="C2907" s="5" t="s">
        <v>12065</v>
      </c>
      <c r="D2907" s="5" t="s">
        <v>12066</v>
      </c>
      <c r="E2907" s="5" t="s">
        <v>12076</v>
      </c>
      <c r="F2907" s="5" t="s">
        <v>12066</v>
      </c>
      <c r="G2907" s="5" t="s">
        <v>12077</v>
      </c>
      <c r="H2907" s="5" t="s">
        <v>12078</v>
      </c>
      <c r="I2907" s="6" t="s">
        <v>39</v>
      </c>
      <c r="J2907" s="6">
        <v>90</v>
      </c>
      <c r="K2907" s="6">
        <v>430000000</v>
      </c>
      <c r="L2907" s="5" t="s">
        <v>40</v>
      </c>
      <c r="M2907" s="6" t="s">
        <v>41</v>
      </c>
      <c r="N2907" s="6" t="s">
        <v>12050</v>
      </c>
      <c r="O2907" s="6"/>
      <c r="P2907" s="6" t="s">
        <v>9081</v>
      </c>
      <c r="Q2907" s="6" t="s">
        <v>11230</v>
      </c>
      <c r="R2907" s="6"/>
      <c r="S2907" s="6"/>
      <c r="T2907" s="41"/>
      <c r="U2907" s="41"/>
      <c r="V2907" s="41">
        <v>25000000</v>
      </c>
      <c r="W2907" s="41">
        <f>V2907*1.12</f>
        <v>28000000.000000004</v>
      </c>
      <c r="X2907" s="6" t="s">
        <v>11195</v>
      </c>
      <c r="Y2907" s="6">
        <v>2016</v>
      </c>
      <c r="Z2907" s="42"/>
    </row>
    <row r="2908" spans="1:26" ht="51" x14ac:dyDescent="0.2">
      <c r="A2908" s="6" t="s">
        <v>12079</v>
      </c>
      <c r="B2908" s="5" t="s">
        <v>32</v>
      </c>
      <c r="C2908" s="5" t="s">
        <v>12080</v>
      </c>
      <c r="D2908" s="5" t="s">
        <v>12081</v>
      </c>
      <c r="E2908" s="5" t="s">
        <v>12082</v>
      </c>
      <c r="F2908" s="5" t="s">
        <v>12081</v>
      </c>
      <c r="G2908" s="5" t="s">
        <v>12082</v>
      </c>
      <c r="H2908" s="5" t="s">
        <v>12083</v>
      </c>
      <c r="I2908" s="6" t="s">
        <v>39</v>
      </c>
      <c r="J2908" s="6">
        <v>100</v>
      </c>
      <c r="K2908" s="6">
        <v>430000000</v>
      </c>
      <c r="L2908" s="5" t="s">
        <v>40</v>
      </c>
      <c r="M2908" s="6" t="s">
        <v>41</v>
      </c>
      <c r="N2908" s="6" t="s">
        <v>11259</v>
      </c>
      <c r="O2908" s="6"/>
      <c r="P2908" s="6" t="s">
        <v>44</v>
      </c>
      <c r="Q2908" s="6" t="s">
        <v>11230</v>
      </c>
      <c r="R2908" s="6"/>
      <c r="S2908" s="6"/>
      <c r="T2908" s="41"/>
      <c r="U2908" s="41"/>
      <c r="V2908" s="41">
        <v>3303696</v>
      </c>
      <c r="W2908" s="41">
        <f>V2908*1.12</f>
        <v>3700139.5200000005</v>
      </c>
      <c r="X2908" s="6"/>
      <c r="Y2908" s="6">
        <v>2016</v>
      </c>
      <c r="Z2908" s="42"/>
    </row>
    <row r="2909" spans="1:26" ht="76.5" x14ac:dyDescent="0.2">
      <c r="A2909" s="6" t="s">
        <v>12084</v>
      </c>
      <c r="B2909" s="5" t="s">
        <v>32</v>
      </c>
      <c r="C2909" s="5" t="s">
        <v>12085</v>
      </c>
      <c r="D2909" s="5" t="s">
        <v>12086</v>
      </c>
      <c r="E2909" s="5" t="s">
        <v>12087</v>
      </c>
      <c r="F2909" s="5" t="s">
        <v>12086</v>
      </c>
      <c r="G2909" s="5" t="s">
        <v>12087</v>
      </c>
      <c r="H2909" s="5" t="s">
        <v>12088</v>
      </c>
      <c r="I2909" s="6" t="s">
        <v>39</v>
      </c>
      <c r="J2909" s="6">
        <v>100</v>
      </c>
      <c r="K2909" s="6">
        <v>430000000</v>
      </c>
      <c r="L2909" s="5" t="s">
        <v>40</v>
      </c>
      <c r="M2909" s="6" t="s">
        <v>9580</v>
      </c>
      <c r="N2909" s="6" t="s">
        <v>11259</v>
      </c>
      <c r="O2909" s="6"/>
      <c r="P2909" s="6" t="s">
        <v>44</v>
      </c>
      <c r="Q2909" s="6" t="s">
        <v>11230</v>
      </c>
      <c r="R2909" s="6"/>
      <c r="S2909" s="6"/>
      <c r="T2909" s="41"/>
      <c r="U2909" s="41"/>
      <c r="V2909" s="41">
        <v>1200000</v>
      </c>
      <c r="W2909" s="41">
        <f>V2909*1.12</f>
        <v>1344000.0000000002</v>
      </c>
      <c r="X2909" s="6"/>
      <c r="Y2909" s="6">
        <v>2016</v>
      </c>
      <c r="Z2909" s="42"/>
    </row>
    <row r="2910" spans="1:26" ht="51" x14ac:dyDescent="0.2">
      <c r="A2910" s="6" t="s">
        <v>12089</v>
      </c>
      <c r="B2910" s="5" t="s">
        <v>32</v>
      </c>
      <c r="C2910" s="5" t="s">
        <v>12090</v>
      </c>
      <c r="D2910" s="5" t="s">
        <v>12091</v>
      </c>
      <c r="E2910" s="5" t="s">
        <v>12092</v>
      </c>
      <c r="F2910" s="5" t="s">
        <v>12091</v>
      </c>
      <c r="G2910" s="5" t="s">
        <v>12093</v>
      </c>
      <c r="H2910" s="5" t="s">
        <v>12094</v>
      </c>
      <c r="I2910" s="6" t="s">
        <v>60</v>
      </c>
      <c r="J2910" s="6">
        <v>100</v>
      </c>
      <c r="K2910" s="6">
        <v>430000000</v>
      </c>
      <c r="L2910" s="5" t="s">
        <v>40</v>
      </c>
      <c r="M2910" s="6" t="s">
        <v>41</v>
      </c>
      <c r="N2910" s="6" t="s">
        <v>11259</v>
      </c>
      <c r="O2910" s="6"/>
      <c r="P2910" s="6" t="s">
        <v>44</v>
      </c>
      <c r="Q2910" s="6" t="s">
        <v>11230</v>
      </c>
      <c r="R2910" s="6"/>
      <c r="S2910" s="6"/>
      <c r="T2910" s="41"/>
      <c r="U2910" s="41"/>
      <c r="V2910" s="41">
        <v>2802500</v>
      </c>
      <c r="W2910" s="41">
        <f>V2910*1.12</f>
        <v>3138800.0000000005</v>
      </c>
      <c r="X2910" s="6"/>
      <c r="Y2910" s="6">
        <v>2016</v>
      </c>
      <c r="Z2910" s="42"/>
    </row>
    <row r="2911" spans="1:26" ht="51" x14ac:dyDescent="0.2">
      <c r="A2911" s="6" t="s">
        <v>12095</v>
      </c>
      <c r="B2911" s="5" t="s">
        <v>32</v>
      </c>
      <c r="C2911" s="5" t="s">
        <v>11847</v>
      </c>
      <c r="D2911" s="5" t="s">
        <v>11699</v>
      </c>
      <c r="E2911" s="5" t="s">
        <v>12096</v>
      </c>
      <c r="F2911" s="5" t="s">
        <v>11699</v>
      </c>
      <c r="G2911" s="5" t="s">
        <v>12096</v>
      </c>
      <c r="H2911" s="5" t="s">
        <v>12097</v>
      </c>
      <c r="I2911" s="6" t="s">
        <v>60</v>
      </c>
      <c r="J2911" s="6">
        <v>100</v>
      </c>
      <c r="K2911" s="6">
        <v>430000000</v>
      </c>
      <c r="L2911" s="5" t="s">
        <v>40</v>
      </c>
      <c r="M2911" s="6" t="s">
        <v>41</v>
      </c>
      <c r="N2911" s="6" t="s">
        <v>12098</v>
      </c>
      <c r="O2911" s="6"/>
      <c r="P2911" s="6" t="s">
        <v>44</v>
      </c>
      <c r="Q2911" s="6" t="s">
        <v>11230</v>
      </c>
      <c r="R2911" s="6"/>
      <c r="S2911" s="6"/>
      <c r="T2911" s="41"/>
      <c r="U2911" s="41"/>
      <c r="V2911" s="41"/>
      <c r="W2911" s="41"/>
      <c r="X2911" s="6"/>
      <c r="Y2911" s="6">
        <v>2016</v>
      </c>
      <c r="Z2911" s="42"/>
    </row>
    <row r="2912" spans="1:26" ht="51" x14ac:dyDescent="0.2">
      <c r="A2912" s="6" t="s">
        <v>12099</v>
      </c>
      <c r="B2912" s="5" t="s">
        <v>32</v>
      </c>
      <c r="C2912" s="5" t="s">
        <v>11847</v>
      </c>
      <c r="D2912" s="5" t="s">
        <v>11699</v>
      </c>
      <c r="E2912" s="5" t="s">
        <v>12096</v>
      </c>
      <c r="F2912" s="5" t="s">
        <v>11699</v>
      </c>
      <c r="G2912" s="5" t="s">
        <v>12096</v>
      </c>
      <c r="H2912" s="5" t="s">
        <v>12097</v>
      </c>
      <c r="I2912" s="6" t="s">
        <v>60</v>
      </c>
      <c r="J2912" s="6">
        <v>100</v>
      </c>
      <c r="K2912" s="6">
        <v>430000000</v>
      </c>
      <c r="L2912" s="5" t="s">
        <v>40</v>
      </c>
      <c r="M2912" s="6" t="s">
        <v>41</v>
      </c>
      <c r="N2912" s="6" t="s">
        <v>12098</v>
      </c>
      <c r="O2912" s="6"/>
      <c r="P2912" s="6" t="s">
        <v>44</v>
      </c>
      <c r="Q2912" s="6" t="s">
        <v>11230</v>
      </c>
      <c r="R2912" s="6"/>
      <c r="S2912" s="6"/>
      <c r="T2912" s="41"/>
      <c r="U2912" s="41"/>
      <c r="V2912" s="41">
        <v>2999200</v>
      </c>
      <c r="W2912" s="41">
        <f>V2912*1.12</f>
        <v>3359104.0000000005</v>
      </c>
      <c r="X2912" s="6"/>
      <c r="Y2912" s="6">
        <v>2016</v>
      </c>
      <c r="Z2912" s="6" t="s">
        <v>11254</v>
      </c>
    </row>
    <row r="2913" spans="1:26" ht="51" x14ac:dyDescent="0.2">
      <c r="A2913" s="6" t="s">
        <v>12100</v>
      </c>
      <c r="B2913" s="5" t="s">
        <v>32</v>
      </c>
      <c r="C2913" s="5" t="s">
        <v>12101</v>
      </c>
      <c r="D2913" s="5" t="s">
        <v>12102</v>
      </c>
      <c r="E2913" s="5" t="s">
        <v>12103</v>
      </c>
      <c r="F2913" s="5" t="s">
        <v>12102</v>
      </c>
      <c r="G2913" s="5" t="s">
        <v>12103</v>
      </c>
      <c r="H2913" s="5" t="s">
        <v>12104</v>
      </c>
      <c r="I2913" s="6" t="s">
        <v>47</v>
      </c>
      <c r="J2913" s="6">
        <v>100</v>
      </c>
      <c r="K2913" s="6">
        <v>430000000</v>
      </c>
      <c r="L2913" s="5" t="s">
        <v>40</v>
      </c>
      <c r="M2913" s="6" t="s">
        <v>94</v>
      </c>
      <c r="N2913" s="6" t="s">
        <v>11259</v>
      </c>
      <c r="O2913" s="6"/>
      <c r="P2913" s="6" t="s">
        <v>9081</v>
      </c>
      <c r="Q2913" s="6" t="s">
        <v>11230</v>
      </c>
      <c r="R2913" s="6"/>
      <c r="S2913" s="6"/>
      <c r="T2913" s="41"/>
      <c r="U2913" s="41"/>
      <c r="V2913" s="41">
        <v>23400000</v>
      </c>
      <c r="W2913" s="41">
        <f>V2913*1.12</f>
        <v>26208000.000000004</v>
      </c>
      <c r="X2913" s="6"/>
      <c r="Y2913" s="6">
        <v>2016</v>
      </c>
      <c r="Z2913" s="42"/>
    </row>
    <row r="2914" spans="1:26" ht="51" x14ac:dyDescent="0.2">
      <c r="A2914" s="6" t="s">
        <v>12105</v>
      </c>
      <c r="B2914" s="5" t="s">
        <v>32</v>
      </c>
      <c r="C2914" s="5" t="s">
        <v>12101</v>
      </c>
      <c r="D2914" s="5" t="s">
        <v>12106</v>
      </c>
      <c r="E2914" s="5" t="s">
        <v>12107</v>
      </c>
      <c r="F2914" s="5" t="s">
        <v>12106</v>
      </c>
      <c r="G2914" s="5" t="s">
        <v>12107</v>
      </c>
      <c r="H2914" s="5" t="s">
        <v>12106</v>
      </c>
      <c r="I2914" s="6" t="s">
        <v>60</v>
      </c>
      <c r="J2914" s="6">
        <v>100</v>
      </c>
      <c r="K2914" s="6">
        <v>430000000</v>
      </c>
      <c r="L2914" s="5" t="s">
        <v>40</v>
      </c>
      <c r="M2914" s="6" t="s">
        <v>6560</v>
      </c>
      <c r="N2914" s="6" t="s">
        <v>11259</v>
      </c>
      <c r="O2914" s="6"/>
      <c r="P2914" s="6" t="s">
        <v>9081</v>
      </c>
      <c r="Q2914" s="6" t="s">
        <v>11230</v>
      </c>
      <c r="R2914" s="6"/>
      <c r="S2914" s="6"/>
      <c r="T2914" s="41"/>
      <c r="U2914" s="41"/>
      <c r="V2914" s="41"/>
      <c r="W2914" s="41"/>
      <c r="X2914" s="6"/>
      <c r="Y2914" s="6">
        <v>2016</v>
      </c>
      <c r="Z2914" s="6"/>
    </row>
    <row r="2915" spans="1:26" ht="51" x14ac:dyDescent="0.2">
      <c r="A2915" s="6" t="s">
        <v>12108</v>
      </c>
      <c r="B2915" s="5" t="s">
        <v>32</v>
      </c>
      <c r="C2915" s="5" t="s">
        <v>12101</v>
      </c>
      <c r="D2915" s="5" t="s">
        <v>12106</v>
      </c>
      <c r="E2915" s="5" t="s">
        <v>12107</v>
      </c>
      <c r="F2915" s="5" t="s">
        <v>12106</v>
      </c>
      <c r="G2915" s="5" t="s">
        <v>12107</v>
      </c>
      <c r="H2915" s="5" t="s">
        <v>12106</v>
      </c>
      <c r="I2915" s="6" t="s">
        <v>60</v>
      </c>
      <c r="J2915" s="6">
        <v>100</v>
      </c>
      <c r="K2915" s="6">
        <v>430000000</v>
      </c>
      <c r="L2915" s="5" t="s">
        <v>40</v>
      </c>
      <c r="M2915" s="6" t="s">
        <v>685</v>
      </c>
      <c r="N2915" s="6" t="s">
        <v>11259</v>
      </c>
      <c r="O2915" s="6"/>
      <c r="P2915" s="6" t="s">
        <v>9081</v>
      </c>
      <c r="Q2915" s="6" t="s">
        <v>11230</v>
      </c>
      <c r="R2915" s="6"/>
      <c r="S2915" s="6"/>
      <c r="T2915" s="41"/>
      <c r="U2915" s="41"/>
      <c r="V2915" s="41">
        <v>2790000</v>
      </c>
      <c r="W2915" s="41">
        <f>V2915*1.12</f>
        <v>3124800.0000000005</v>
      </c>
      <c r="X2915" s="6"/>
      <c r="Y2915" s="6">
        <v>2016</v>
      </c>
      <c r="Z2915" s="6" t="s">
        <v>686</v>
      </c>
    </row>
    <row r="2916" spans="1:26" ht="51" x14ac:dyDescent="0.2">
      <c r="A2916" s="6" t="s">
        <v>12109</v>
      </c>
      <c r="B2916" s="5" t="s">
        <v>32</v>
      </c>
      <c r="C2916" s="5" t="s">
        <v>12101</v>
      </c>
      <c r="D2916" s="5" t="s">
        <v>12102</v>
      </c>
      <c r="E2916" s="5" t="s">
        <v>12103</v>
      </c>
      <c r="F2916" s="5" t="s">
        <v>12102</v>
      </c>
      <c r="G2916" s="5" t="s">
        <v>12103</v>
      </c>
      <c r="H2916" s="5" t="s">
        <v>12110</v>
      </c>
      <c r="I2916" s="6" t="s">
        <v>47</v>
      </c>
      <c r="J2916" s="6">
        <v>100</v>
      </c>
      <c r="K2916" s="6">
        <v>430000000</v>
      </c>
      <c r="L2916" s="5" t="s">
        <v>40</v>
      </c>
      <c r="M2916" s="6" t="s">
        <v>6560</v>
      </c>
      <c r="N2916" s="6" t="s">
        <v>11259</v>
      </c>
      <c r="O2916" s="6"/>
      <c r="P2916" s="6" t="s">
        <v>9081</v>
      </c>
      <c r="Q2916" s="6" t="s">
        <v>11230</v>
      </c>
      <c r="R2916" s="6"/>
      <c r="S2916" s="6"/>
      <c r="T2916" s="41"/>
      <c r="U2916" s="41"/>
      <c r="V2916" s="41"/>
      <c r="W2916" s="41"/>
      <c r="X2916" s="6"/>
      <c r="Y2916" s="6">
        <v>2016</v>
      </c>
      <c r="Z2916" s="6"/>
    </row>
    <row r="2917" spans="1:26" ht="51" x14ac:dyDescent="0.2">
      <c r="A2917" s="6" t="s">
        <v>12111</v>
      </c>
      <c r="B2917" s="5" t="s">
        <v>32</v>
      </c>
      <c r="C2917" s="5" t="s">
        <v>12101</v>
      </c>
      <c r="D2917" s="5" t="s">
        <v>12102</v>
      </c>
      <c r="E2917" s="5" t="s">
        <v>12103</v>
      </c>
      <c r="F2917" s="5" t="s">
        <v>12102</v>
      </c>
      <c r="G2917" s="5" t="s">
        <v>12103</v>
      </c>
      <c r="H2917" s="5" t="s">
        <v>12110</v>
      </c>
      <c r="I2917" s="6" t="s">
        <v>47</v>
      </c>
      <c r="J2917" s="6">
        <v>100</v>
      </c>
      <c r="K2917" s="6">
        <v>430000000</v>
      </c>
      <c r="L2917" s="5" t="s">
        <v>40</v>
      </c>
      <c r="M2917" s="6" t="s">
        <v>685</v>
      </c>
      <c r="N2917" s="6" t="s">
        <v>11259</v>
      </c>
      <c r="O2917" s="6"/>
      <c r="P2917" s="6" t="s">
        <v>9081</v>
      </c>
      <c r="Q2917" s="6" t="s">
        <v>11230</v>
      </c>
      <c r="R2917" s="6"/>
      <c r="S2917" s="6"/>
      <c r="T2917" s="41"/>
      <c r="U2917" s="41"/>
      <c r="V2917" s="41">
        <v>9900000</v>
      </c>
      <c r="W2917" s="41">
        <f>V2917*1.12</f>
        <v>11088000.000000002</v>
      </c>
      <c r="X2917" s="6"/>
      <c r="Y2917" s="6">
        <v>2016</v>
      </c>
      <c r="Z2917" s="6" t="s">
        <v>686</v>
      </c>
    </row>
    <row r="2918" spans="1:26" ht="51" x14ac:dyDescent="0.2">
      <c r="A2918" s="6" t="s">
        <v>12112</v>
      </c>
      <c r="B2918" s="5" t="s">
        <v>32</v>
      </c>
      <c r="C2918" s="5" t="s">
        <v>12113</v>
      </c>
      <c r="D2918" s="5" t="s">
        <v>12114</v>
      </c>
      <c r="E2918" s="5" t="s">
        <v>12115</v>
      </c>
      <c r="F2918" s="5" t="s">
        <v>12114</v>
      </c>
      <c r="G2918" s="5" t="s">
        <v>12116</v>
      </c>
      <c r="H2918" s="5" t="s">
        <v>12117</v>
      </c>
      <c r="I2918" s="6" t="s">
        <v>60</v>
      </c>
      <c r="J2918" s="6">
        <v>100</v>
      </c>
      <c r="K2918" s="6">
        <v>430000000</v>
      </c>
      <c r="L2918" s="5" t="s">
        <v>40</v>
      </c>
      <c r="M2918" s="6" t="s">
        <v>41</v>
      </c>
      <c r="N2918" s="6" t="s">
        <v>11259</v>
      </c>
      <c r="O2918" s="6"/>
      <c r="P2918" s="6" t="s">
        <v>44</v>
      </c>
      <c r="Q2918" s="6" t="s">
        <v>11230</v>
      </c>
      <c r="R2918" s="6"/>
      <c r="S2918" s="6"/>
      <c r="T2918" s="41"/>
      <c r="U2918" s="41"/>
      <c r="V2918" s="41">
        <v>800100</v>
      </c>
      <c r="W2918" s="41">
        <f>V2918*1.12</f>
        <v>896112.00000000012</v>
      </c>
      <c r="X2918" s="6"/>
      <c r="Y2918" s="6">
        <v>2016</v>
      </c>
      <c r="Z2918" s="42"/>
    </row>
    <row r="2919" spans="1:26" ht="76.5" x14ac:dyDescent="0.2">
      <c r="A2919" s="6" t="s">
        <v>12118</v>
      </c>
      <c r="B2919" s="5" t="s">
        <v>32</v>
      </c>
      <c r="C2919" s="5" t="s">
        <v>12119</v>
      </c>
      <c r="D2919" s="5" t="s">
        <v>12120</v>
      </c>
      <c r="E2919" s="5" t="s">
        <v>12121</v>
      </c>
      <c r="F2919" s="5" t="s">
        <v>12120</v>
      </c>
      <c r="G2919" s="5" t="s">
        <v>12121</v>
      </c>
      <c r="H2919" s="5" t="s">
        <v>12122</v>
      </c>
      <c r="I2919" s="6" t="s">
        <v>60</v>
      </c>
      <c r="J2919" s="6">
        <v>100</v>
      </c>
      <c r="K2919" s="6">
        <v>430000000</v>
      </c>
      <c r="L2919" s="5" t="s">
        <v>40</v>
      </c>
      <c r="M2919" s="6" t="s">
        <v>41</v>
      </c>
      <c r="N2919" s="6" t="s">
        <v>12123</v>
      </c>
      <c r="O2919" s="6"/>
      <c r="P2919" s="6" t="s">
        <v>44</v>
      </c>
      <c r="Q2919" s="6" t="s">
        <v>11230</v>
      </c>
      <c r="R2919" s="6"/>
      <c r="S2919" s="6"/>
      <c r="T2919" s="41"/>
      <c r="U2919" s="41"/>
      <c r="V2919" s="41"/>
      <c r="W2919" s="41"/>
      <c r="X2919" s="6"/>
      <c r="Y2919" s="6">
        <v>2016</v>
      </c>
      <c r="Z2919" s="6"/>
    </row>
    <row r="2920" spans="1:26" ht="76.5" x14ac:dyDescent="0.2">
      <c r="A2920" s="6" t="s">
        <v>12124</v>
      </c>
      <c r="B2920" s="5" t="s">
        <v>32</v>
      </c>
      <c r="C2920" s="5" t="s">
        <v>12119</v>
      </c>
      <c r="D2920" s="5" t="s">
        <v>12120</v>
      </c>
      <c r="E2920" s="5" t="s">
        <v>12121</v>
      </c>
      <c r="F2920" s="5" t="s">
        <v>12120</v>
      </c>
      <c r="G2920" s="5" t="s">
        <v>12121</v>
      </c>
      <c r="H2920" s="5" t="s">
        <v>12122</v>
      </c>
      <c r="I2920" s="6" t="s">
        <v>60</v>
      </c>
      <c r="J2920" s="6">
        <v>100</v>
      </c>
      <c r="K2920" s="6">
        <v>430000000</v>
      </c>
      <c r="L2920" s="5" t="s">
        <v>40</v>
      </c>
      <c r="M2920" s="6" t="s">
        <v>41</v>
      </c>
      <c r="N2920" s="6" t="s">
        <v>12123</v>
      </c>
      <c r="O2920" s="6"/>
      <c r="P2920" s="6" t="s">
        <v>44</v>
      </c>
      <c r="Q2920" s="6" t="s">
        <v>11230</v>
      </c>
      <c r="R2920" s="6"/>
      <c r="S2920" s="6"/>
      <c r="T2920" s="41"/>
      <c r="U2920" s="41"/>
      <c r="V2920" s="41">
        <v>5413950</v>
      </c>
      <c r="W2920" s="41">
        <f>V2920*1.12</f>
        <v>6063624.0000000009</v>
      </c>
      <c r="X2920" s="6"/>
      <c r="Y2920" s="6">
        <v>2016</v>
      </c>
      <c r="Z2920" s="6" t="s">
        <v>11254</v>
      </c>
    </row>
    <row r="2921" spans="1:26" ht="51" x14ac:dyDescent="0.2">
      <c r="A2921" s="6" t="s">
        <v>12125</v>
      </c>
      <c r="B2921" s="5" t="s">
        <v>32</v>
      </c>
      <c r="C2921" s="5" t="s">
        <v>12126</v>
      </c>
      <c r="D2921" s="5" t="s">
        <v>12127</v>
      </c>
      <c r="E2921" s="5" t="s">
        <v>12128</v>
      </c>
      <c r="F2921" s="5" t="s">
        <v>12127</v>
      </c>
      <c r="G2921" s="5" t="s">
        <v>12129</v>
      </c>
      <c r="H2921" s="5" t="s">
        <v>12130</v>
      </c>
      <c r="I2921" s="6" t="s">
        <v>39</v>
      </c>
      <c r="J2921" s="6">
        <v>100</v>
      </c>
      <c r="K2921" s="6">
        <v>430000000</v>
      </c>
      <c r="L2921" s="5" t="s">
        <v>40</v>
      </c>
      <c r="M2921" s="6" t="s">
        <v>41</v>
      </c>
      <c r="N2921" s="6" t="s">
        <v>11259</v>
      </c>
      <c r="O2921" s="6"/>
      <c r="P2921" s="6" t="s">
        <v>44</v>
      </c>
      <c r="Q2921" s="6" t="s">
        <v>11230</v>
      </c>
      <c r="R2921" s="6"/>
      <c r="S2921" s="6"/>
      <c r="T2921" s="41"/>
      <c r="U2921" s="41"/>
      <c r="V2921" s="41"/>
      <c r="W2921" s="41"/>
      <c r="X2921" s="6"/>
      <c r="Y2921" s="6">
        <v>2016</v>
      </c>
      <c r="Z2921" s="6"/>
    </row>
    <row r="2922" spans="1:26" ht="51" x14ac:dyDescent="0.2">
      <c r="A2922" s="6" t="s">
        <v>12131</v>
      </c>
      <c r="B2922" s="5" t="s">
        <v>32</v>
      </c>
      <c r="C2922" s="5" t="s">
        <v>12126</v>
      </c>
      <c r="D2922" s="5" t="s">
        <v>12127</v>
      </c>
      <c r="E2922" s="5" t="s">
        <v>12128</v>
      </c>
      <c r="F2922" s="5" t="s">
        <v>12127</v>
      </c>
      <c r="G2922" s="5" t="s">
        <v>12129</v>
      </c>
      <c r="H2922" s="5" t="s">
        <v>12130</v>
      </c>
      <c r="I2922" s="6" t="s">
        <v>47</v>
      </c>
      <c r="J2922" s="6">
        <v>100</v>
      </c>
      <c r="K2922" s="6">
        <v>430000000</v>
      </c>
      <c r="L2922" s="5" t="s">
        <v>40</v>
      </c>
      <c r="M2922" s="6" t="s">
        <v>9580</v>
      </c>
      <c r="N2922" s="6" t="s">
        <v>11259</v>
      </c>
      <c r="O2922" s="6"/>
      <c r="P2922" s="6" t="s">
        <v>11419</v>
      </c>
      <c r="Q2922" s="6" t="s">
        <v>11230</v>
      </c>
      <c r="R2922" s="6"/>
      <c r="S2922" s="6"/>
      <c r="T2922" s="41"/>
      <c r="U2922" s="41"/>
      <c r="V2922" s="41">
        <v>10000000</v>
      </c>
      <c r="W2922" s="41">
        <f>V2922*1.12</f>
        <v>11200000.000000002</v>
      </c>
      <c r="X2922" s="6"/>
      <c r="Y2922" s="6">
        <v>2016</v>
      </c>
      <c r="Z2922" s="6" t="s">
        <v>1080</v>
      </c>
    </row>
    <row r="2923" spans="1:26" ht="89.25" x14ac:dyDescent="0.2">
      <c r="A2923" s="6" t="s">
        <v>12132</v>
      </c>
      <c r="B2923" s="5" t="s">
        <v>32</v>
      </c>
      <c r="C2923" s="5" t="s">
        <v>12133</v>
      </c>
      <c r="D2923" s="5" t="s">
        <v>12134</v>
      </c>
      <c r="E2923" s="5" t="s">
        <v>12135</v>
      </c>
      <c r="F2923" s="5" t="s">
        <v>12136</v>
      </c>
      <c r="G2923" s="5" t="s">
        <v>12137</v>
      </c>
      <c r="H2923" s="5" t="s">
        <v>12138</v>
      </c>
      <c r="I2923" s="6" t="s">
        <v>47</v>
      </c>
      <c r="J2923" s="6">
        <v>70</v>
      </c>
      <c r="K2923" s="6">
        <v>430000000</v>
      </c>
      <c r="L2923" s="5" t="s">
        <v>40</v>
      </c>
      <c r="M2923" s="6" t="s">
        <v>41</v>
      </c>
      <c r="N2923" s="6" t="s">
        <v>12139</v>
      </c>
      <c r="O2923" s="6"/>
      <c r="P2923" s="6" t="s">
        <v>11419</v>
      </c>
      <c r="Q2923" s="6" t="s">
        <v>11230</v>
      </c>
      <c r="R2923" s="6"/>
      <c r="S2923" s="6"/>
      <c r="T2923" s="41"/>
      <c r="U2923" s="41"/>
      <c r="V2923" s="41">
        <v>8670000</v>
      </c>
      <c r="W2923" s="41">
        <f>V2923*1.12</f>
        <v>9710400</v>
      </c>
      <c r="X2923" s="6"/>
      <c r="Y2923" s="6">
        <v>2016</v>
      </c>
      <c r="Z2923" s="42"/>
    </row>
    <row r="2924" spans="1:26" ht="51" x14ac:dyDescent="0.2">
      <c r="A2924" s="6" t="s">
        <v>12140</v>
      </c>
      <c r="B2924" s="5" t="s">
        <v>32</v>
      </c>
      <c r="C2924" s="5" t="s">
        <v>12141</v>
      </c>
      <c r="D2924" s="5" t="s">
        <v>12142</v>
      </c>
      <c r="E2924" s="5" t="s">
        <v>12143</v>
      </c>
      <c r="F2924" s="5" t="s">
        <v>12142</v>
      </c>
      <c r="G2924" s="5" t="s">
        <v>12143</v>
      </c>
      <c r="H2924" s="5" t="s">
        <v>12144</v>
      </c>
      <c r="I2924" s="6" t="s">
        <v>39</v>
      </c>
      <c r="J2924" s="6">
        <v>90</v>
      </c>
      <c r="K2924" s="6">
        <v>430000000</v>
      </c>
      <c r="L2924" s="5" t="s">
        <v>40</v>
      </c>
      <c r="M2924" s="6" t="s">
        <v>41</v>
      </c>
      <c r="N2924" s="6" t="s">
        <v>11909</v>
      </c>
      <c r="O2924" s="6"/>
      <c r="P2924" s="6" t="s">
        <v>44</v>
      </c>
      <c r="Q2924" s="6" t="s">
        <v>11230</v>
      </c>
      <c r="R2924" s="6"/>
      <c r="S2924" s="6"/>
      <c r="T2924" s="41"/>
      <c r="U2924" s="41"/>
      <c r="V2924" s="41"/>
      <c r="W2924" s="41"/>
      <c r="X2924" s="6"/>
      <c r="Y2924" s="6">
        <v>2016</v>
      </c>
      <c r="Z2924" s="8"/>
    </row>
    <row r="2925" spans="1:26" ht="51" x14ac:dyDescent="0.2">
      <c r="A2925" s="6" t="s">
        <v>12145</v>
      </c>
      <c r="B2925" s="5" t="s">
        <v>32</v>
      </c>
      <c r="C2925" s="5" t="s">
        <v>12141</v>
      </c>
      <c r="D2925" s="5" t="s">
        <v>12142</v>
      </c>
      <c r="E2925" s="5" t="s">
        <v>12143</v>
      </c>
      <c r="F2925" s="5" t="s">
        <v>12142</v>
      </c>
      <c r="G2925" s="5" t="s">
        <v>12143</v>
      </c>
      <c r="H2925" s="5" t="s">
        <v>12144</v>
      </c>
      <c r="I2925" s="6" t="s">
        <v>47</v>
      </c>
      <c r="J2925" s="6">
        <v>90</v>
      </c>
      <c r="K2925" s="6">
        <v>430000000</v>
      </c>
      <c r="L2925" s="5" t="s">
        <v>40</v>
      </c>
      <c r="M2925" s="6" t="s">
        <v>6560</v>
      </c>
      <c r="N2925" s="6" t="s">
        <v>11909</v>
      </c>
      <c r="O2925" s="6"/>
      <c r="P2925" s="6" t="s">
        <v>44</v>
      </c>
      <c r="Q2925" s="6" t="s">
        <v>11230</v>
      </c>
      <c r="R2925" s="6"/>
      <c r="S2925" s="6"/>
      <c r="T2925" s="41"/>
      <c r="U2925" s="41"/>
      <c r="V2925" s="41"/>
      <c r="W2925" s="41"/>
      <c r="X2925" s="6"/>
      <c r="Y2925" s="6">
        <v>2016</v>
      </c>
      <c r="Z2925" s="6" t="s">
        <v>11302</v>
      </c>
    </row>
    <row r="2926" spans="1:26" ht="51" x14ac:dyDescent="0.2">
      <c r="A2926" s="6" t="s">
        <v>12146</v>
      </c>
      <c r="B2926" s="5" t="s">
        <v>32</v>
      </c>
      <c r="C2926" s="5" t="s">
        <v>12141</v>
      </c>
      <c r="D2926" s="5" t="s">
        <v>12142</v>
      </c>
      <c r="E2926" s="5" t="s">
        <v>12143</v>
      </c>
      <c r="F2926" s="5" t="s">
        <v>12142</v>
      </c>
      <c r="G2926" s="5" t="s">
        <v>12143</v>
      </c>
      <c r="H2926" s="5" t="s">
        <v>12144</v>
      </c>
      <c r="I2926" s="6" t="s">
        <v>47</v>
      </c>
      <c r="J2926" s="6">
        <v>90</v>
      </c>
      <c r="K2926" s="6">
        <v>430000000</v>
      </c>
      <c r="L2926" s="5" t="s">
        <v>40</v>
      </c>
      <c r="M2926" s="6" t="s">
        <v>6560</v>
      </c>
      <c r="N2926" s="6" t="s">
        <v>11909</v>
      </c>
      <c r="O2926" s="6"/>
      <c r="P2926" s="6" t="s">
        <v>44</v>
      </c>
      <c r="Q2926" s="6" t="s">
        <v>11230</v>
      </c>
      <c r="R2926" s="6"/>
      <c r="S2926" s="6"/>
      <c r="T2926" s="41"/>
      <c r="U2926" s="41"/>
      <c r="V2926" s="41">
        <v>61250802.689999998</v>
      </c>
      <c r="W2926" s="41">
        <v>68600899.012799993</v>
      </c>
      <c r="X2926" s="6"/>
      <c r="Y2926" s="6">
        <v>2016</v>
      </c>
      <c r="Z2926" s="6" t="s">
        <v>11254</v>
      </c>
    </row>
    <row r="2927" spans="1:26" ht="51" x14ac:dyDescent="0.2">
      <c r="A2927" s="6" t="s">
        <v>12147</v>
      </c>
      <c r="B2927" s="5" t="s">
        <v>32</v>
      </c>
      <c r="C2927" s="5" t="s">
        <v>12148</v>
      </c>
      <c r="D2927" s="5" t="s">
        <v>12149</v>
      </c>
      <c r="E2927" s="5" t="s">
        <v>12150</v>
      </c>
      <c r="F2927" s="5" t="s">
        <v>12149</v>
      </c>
      <c r="G2927" s="5" t="s">
        <v>12150</v>
      </c>
      <c r="H2927" s="5" t="s">
        <v>12151</v>
      </c>
      <c r="I2927" s="6" t="s">
        <v>39</v>
      </c>
      <c r="J2927" s="6">
        <v>100</v>
      </c>
      <c r="K2927" s="6">
        <v>430000000</v>
      </c>
      <c r="L2927" s="5" t="s">
        <v>40</v>
      </c>
      <c r="M2927" s="6" t="s">
        <v>94</v>
      </c>
      <c r="N2927" s="6" t="s">
        <v>11259</v>
      </c>
      <c r="O2927" s="6"/>
      <c r="P2927" s="6" t="s">
        <v>9081</v>
      </c>
      <c r="Q2927" s="6" t="s">
        <v>11230</v>
      </c>
      <c r="R2927" s="6"/>
      <c r="S2927" s="6"/>
      <c r="T2927" s="41"/>
      <c r="U2927" s="41"/>
      <c r="V2927" s="41">
        <v>6660000</v>
      </c>
      <c r="W2927" s="41">
        <f t="shared" ref="W2927:W2933" si="193">V2927*1.12</f>
        <v>7459200.0000000009</v>
      </c>
      <c r="X2927" s="6"/>
      <c r="Y2927" s="6">
        <v>2016</v>
      </c>
      <c r="Z2927" s="42"/>
    </row>
    <row r="2928" spans="1:26" ht="51" x14ac:dyDescent="0.2">
      <c r="A2928" s="6" t="s">
        <v>12152</v>
      </c>
      <c r="B2928" s="5" t="s">
        <v>32</v>
      </c>
      <c r="C2928" s="5" t="s">
        <v>12148</v>
      </c>
      <c r="D2928" s="5" t="s">
        <v>12149</v>
      </c>
      <c r="E2928" s="5" t="s">
        <v>12150</v>
      </c>
      <c r="F2928" s="5" t="s">
        <v>12149</v>
      </c>
      <c r="G2928" s="5" t="s">
        <v>12150</v>
      </c>
      <c r="H2928" s="5" t="s">
        <v>12153</v>
      </c>
      <c r="I2928" s="6" t="s">
        <v>39</v>
      </c>
      <c r="J2928" s="6">
        <v>100</v>
      </c>
      <c r="K2928" s="6">
        <v>430000000</v>
      </c>
      <c r="L2928" s="5" t="s">
        <v>40</v>
      </c>
      <c r="M2928" s="6" t="s">
        <v>94</v>
      </c>
      <c r="N2928" s="6" t="s">
        <v>11259</v>
      </c>
      <c r="O2928" s="6"/>
      <c r="P2928" s="6" t="s">
        <v>9081</v>
      </c>
      <c r="Q2928" s="6" t="s">
        <v>11230</v>
      </c>
      <c r="R2928" s="6"/>
      <c r="S2928" s="6"/>
      <c r="T2928" s="41"/>
      <c r="U2928" s="41"/>
      <c r="V2928" s="41">
        <v>8935500</v>
      </c>
      <c r="W2928" s="41">
        <f t="shared" si="193"/>
        <v>10007760.000000002</v>
      </c>
      <c r="X2928" s="6"/>
      <c r="Y2928" s="6">
        <v>2016</v>
      </c>
      <c r="Z2928" s="42"/>
    </row>
    <row r="2929" spans="1:26" ht="51" x14ac:dyDescent="0.2">
      <c r="A2929" s="6" t="s">
        <v>12154</v>
      </c>
      <c r="B2929" s="5" t="s">
        <v>32</v>
      </c>
      <c r="C2929" s="5" t="s">
        <v>12148</v>
      </c>
      <c r="D2929" s="5" t="s">
        <v>12149</v>
      </c>
      <c r="E2929" s="5" t="s">
        <v>12155</v>
      </c>
      <c r="F2929" s="5" t="s">
        <v>12149</v>
      </c>
      <c r="G2929" s="5" t="s">
        <v>12155</v>
      </c>
      <c r="H2929" s="5" t="s">
        <v>12156</v>
      </c>
      <c r="I2929" s="6" t="s">
        <v>39</v>
      </c>
      <c r="J2929" s="6">
        <v>100</v>
      </c>
      <c r="K2929" s="6">
        <v>430000000</v>
      </c>
      <c r="L2929" s="5" t="s">
        <v>40</v>
      </c>
      <c r="M2929" s="6" t="s">
        <v>94</v>
      </c>
      <c r="N2929" s="6" t="s">
        <v>11259</v>
      </c>
      <c r="O2929" s="6"/>
      <c r="P2929" s="6" t="s">
        <v>9081</v>
      </c>
      <c r="Q2929" s="6" t="s">
        <v>11230</v>
      </c>
      <c r="R2929" s="6"/>
      <c r="S2929" s="6"/>
      <c r="T2929" s="41"/>
      <c r="U2929" s="41"/>
      <c r="V2929" s="41">
        <v>1500000</v>
      </c>
      <c r="W2929" s="41">
        <f t="shared" si="193"/>
        <v>1680000.0000000002</v>
      </c>
      <c r="X2929" s="6"/>
      <c r="Y2929" s="6">
        <v>2016</v>
      </c>
      <c r="Z2929" s="42"/>
    </row>
    <row r="2930" spans="1:26" ht="51" x14ac:dyDescent="0.2">
      <c r="A2930" s="6" t="s">
        <v>12157</v>
      </c>
      <c r="B2930" s="5" t="s">
        <v>32</v>
      </c>
      <c r="C2930" s="5" t="s">
        <v>12148</v>
      </c>
      <c r="D2930" s="5" t="s">
        <v>12149</v>
      </c>
      <c r="E2930" s="5" t="s">
        <v>12150</v>
      </c>
      <c r="F2930" s="5" t="s">
        <v>12149</v>
      </c>
      <c r="G2930" s="5" t="s">
        <v>12150</v>
      </c>
      <c r="H2930" s="5" t="s">
        <v>12158</v>
      </c>
      <c r="I2930" s="6" t="s">
        <v>39</v>
      </c>
      <c r="J2930" s="6">
        <v>100</v>
      </c>
      <c r="K2930" s="6">
        <v>430000000</v>
      </c>
      <c r="L2930" s="5" t="s">
        <v>40</v>
      </c>
      <c r="M2930" s="6" t="s">
        <v>94</v>
      </c>
      <c r="N2930" s="6" t="s">
        <v>11259</v>
      </c>
      <c r="O2930" s="6"/>
      <c r="P2930" s="6" t="s">
        <v>9081</v>
      </c>
      <c r="Q2930" s="6" t="s">
        <v>11230</v>
      </c>
      <c r="R2930" s="6"/>
      <c r="S2930" s="6"/>
      <c r="T2930" s="41"/>
      <c r="U2930" s="41"/>
      <c r="V2930" s="41">
        <v>999000</v>
      </c>
      <c r="W2930" s="41">
        <f t="shared" si="193"/>
        <v>1118880</v>
      </c>
      <c r="X2930" s="6"/>
      <c r="Y2930" s="6">
        <v>2016</v>
      </c>
      <c r="Z2930" s="42"/>
    </row>
    <row r="2931" spans="1:26" ht="51" x14ac:dyDescent="0.2">
      <c r="A2931" s="6" t="s">
        <v>12159</v>
      </c>
      <c r="B2931" s="5" t="s">
        <v>32</v>
      </c>
      <c r="C2931" s="5" t="s">
        <v>12148</v>
      </c>
      <c r="D2931" s="5" t="s">
        <v>12149</v>
      </c>
      <c r="E2931" s="5" t="s">
        <v>12150</v>
      </c>
      <c r="F2931" s="5" t="s">
        <v>12149</v>
      </c>
      <c r="G2931" s="5" t="s">
        <v>12150</v>
      </c>
      <c r="H2931" s="5" t="s">
        <v>12160</v>
      </c>
      <c r="I2931" s="6" t="s">
        <v>39</v>
      </c>
      <c r="J2931" s="6">
        <v>100</v>
      </c>
      <c r="K2931" s="6">
        <v>430000000</v>
      </c>
      <c r="L2931" s="5" t="s">
        <v>40</v>
      </c>
      <c r="M2931" s="6" t="s">
        <v>94</v>
      </c>
      <c r="N2931" s="6" t="s">
        <v>11259</v>
      </c>
      <c r="O2931" s="6"/>
      <c r="P2931" s="6" t="s">
        <v>9081</v>
      </c>
      <c r="Q2931" s="6" t="s">
        <v>11230</v>
      </c>
      <c r="R2931" s="6"/>
      <c r="S2931" s="6"/>
      <c r="T2931" s="41"/>
      <c r="U2931" s="41"/>
      <c r="V2931" s="41">
        <v>1118600</v>
      </c>
      <c r="W2931" s="41">
        <f t="shared" si="193"/>
        <v>1252832.0000000002</v>
      </c>
      <c r="X2931" s="6"/>
      <c r="Y2931" s="6">
        <v>2016</v>
      </c>
      <c r="Z2931" s="42"/>
    </row>
    <row r="2932" spans="1:26" ht="51" x14ac:dyDescent="0.2">
      <c r="A2932" s="6" t="s">
        <v>12161</v>
      </c>
      <c r="B2932" s="5" t="s">
        <v>32</v>
      </c>
      <c r="C2932" s="5" t="s">
        <v>12162</v>
      </c>
      <c r="D2932" s="5" t="s">
        <v>12163</v>
      </c>
      <c r="E2932" s="5" t="s">
        <v>12150</v>
      </c>
      <c r="F2932" s="5" t="s">
        <v>12163</v>
      </c>
      <c r="G2932" s="5" t="s">
        <v>12150</v>
      </c>
      <c r="H2932" s="5" t="s">
        <v>12164</v>
      </c>
      <c r="I2932" s="6" t="s">
        <v>39</v>
      </c>
      <c r="J2932" s="6">
        <v>100</v>
      </c>
      <c r="K2932" s="6">
        <v>430000000</v>
      </c>
      <c r="L2932" s="5" t="s">
        <v>40</v>
      </c>
      <c r="M2932" s="6" t="s">
        <v>94</v>
      </c>
      <c r="N2932" s="6" t="s">
        <v>11259</v>
      </c>
      <c r="O2932" s="6"/>
      <c r="P2932" s="6" t="s">
        <v>9081</v>
      </c>
      <c r="Q2932" s="6" t="s">
        <v>11230</v>
      </c>
      <c r="R2932" s="6"/>
      <c r="S2932" s="6"/>
      <c r="T2932" s="41"/>
      <c r="U2932" s="41"/>
      <c r="V2932" s="41">
        <v>2775000</v>
      </c>
      <c r="W2932" s="41">
        <f t="shared" si="193"/>
        <v>3108000.0000000005</v>
      </c>
      <c r="X2932" s="6"/>
      <c r="Y2932" s="6">
        <v>2016</v>
      </c>
      <c r="Z2932" s="42"/>
    </row>
    <row r="2933" spans="1:26" ht="89.25" x14ac:dyDescent="0.2">
      <c r="A2933" s="6" t="s">
        <v>12165</v>
      </c>
      <c r="B2933" s="5" t="s">
        <v>32</v>
      </c>
      <c r="C2933" s="5" t="s">
        <v>12148</v>
      </c>
      <c r="D2933" s="5" t="s">
        <v>12149</v>
      </c>
      <c r="E2933" s="5" t="s">
        <v>12166</v>
      </c>
      <c r="F2933" s="5" t="s">
        <v>12149</v>
      </c>
      <c r="G2933" s="5" t="s">
        <v>12167</v>
      </c>
      <c r="H2933" s="5" t="s">
        <v>12168</v>
      </c>
      <c r="I2933" s="6" t="s">
        <v>39</v>
      </c>
      <c r="J2933" s="6">
        <v>100</v>
      </c>
      <c r="K2933" s="6">
        <v>430000000</v>
      </c>
      <c r="L2933" s="5" t="s">
        <v>40</v>
      </c>
      <c r="M2933" s="6" t="s">
        <v>94</v>
      </c>
      <c r="N2933" s="6" t="s">
        <v>11259</v>
      </c>
      <c r="O2933" s="6"/>
      <c r="P2933" s="6" t="s">
        <v>9081</v>
      </c>
      <c r="Q2933" s="6" t="s">
        <v>11230</v>
      </c>
      <c r="R2933" s="6"/>
      <c r="S2933" s="6"/>
      <c r="T2933" s="41"/>
      <c r="U2933" s="41"/>
      <c r="V2933" s="41">
        <v>625000</v>
      </c>
      <c r="W2933" s="41">
        <f t="shared" si="193"/>
        <v>700000.00000000012</v>
      </c>
      <c r="X2933" s="6"/>
      <c r="Y2933" s="6">
        <v>2016</v>
      </c>
      <c r="Z2933" s="42"/>
    </row>
    <row r="2934" spans="1:26" ht="51" x14ac:dyDescent="0.2">
      <c r="A2934" s="6" t="s">
        <v>12169</v>
      </c>
      <c r="B2934" s="5" t="s">
        <v>32</v>
      </c>
      <c r="C2934" s="5" t="s">
        <v>12170</v>
      </c>
      <c r="D2934" s="5" t="s">
        <v>12171</v>
      </c>
      <c r="E2934" s="5" t="s">
        <v>12172</v>
      </c>
      <c r="F2934" s="5" t="s">
        <v>12171</v>
      </c>
      <c r="G2934" s="5" t="s">
        <v>12172</v>
      </c>
      <c r="H2934" s="5" t="s">
        <v>12173</v>
      </c>
      <c r="I2934" s="6" t="s">
        <v>60</v>
      </c>
      <c r="J2934" s="6">
        <v>100</v>
      </c>
      <c r="K2934" s="6">
        <v>430000000</v>
      </c>
      <c r="L2934" s="5" t="s">
        <v>40</v>
      </c>
      <c r="M2934" s="6" t="s">
        <v>6560</v>
      </c>
      <c r="N2934" s="6" t="s">
        <v>11259</v>
      </c>
      <c r="O2934" s="6"/>
      <c r="P2934" s="6" t="s">
        <v>9081</v>
      </c>
      <c r="Q2934" s="6" t="s">
        <v>11230</v>
      </c>
      <c r="R2934" s="6"/>
      <c r="S2934" s="6"/>
      <c r="T2934" s="41"/>
      <c r="U2934" s="41"/>
      <c r="V2934" s="41"/>
      <c r="W2934" s="41"/>
      <c r="X2934" s="6"/>
      <c r="Y2934" s="6">
        <v>2016</v>
      </c>
      <c r="Z2934" s="6"/>
    </row>
    <row r="2935" spans="1:26" ht="51" x14ac:dyDescent="0.2">
      <c r="A2935" s="6" t="s">
        <v>12174</v>
      </c>
      <c r="B2935" s="5" t="s">
        <v>32</v>
      </c>
      <c r="C2935" s="5" t="s">
        <v>12170</v>
      </c>
      <c r="D2935" s="5" t="s">
        <v>12171</v>
      </c>
      <c r="E2935" s="5" t="s">
        <v>12172</v>
      </c>
      <c r="F2935" s="5" t="s">
        <v>12171</v>
      </c>
      <c r="G2935" s="5" t="s">
        <v>12172</v>
      </c>
      <c r="H2935" s="5" t="s">
        <v>12173</v>
      </c>
      <c r="I2935" s="6" t="s">
        <v>60</v>
      </c>
      <c r="J2935" s="6">
        <v>100</v>
      </c>
      <c r="K2935" s="6">
        <v>430000000</v>
      </c>
      <c r="L2935" s="5" t="s">
        <v>40</v>
      </c>
      <c r="M2935" s="6" t="s">
        <v>9766</v>
      </c>
      <c r="N2935" s="6" t="s">
        <v>11259</v>
      </c>
      <c r="O2935" s="6"/>
      <c r="P2935" s="6" t="s">
        <v>9081</v>
      </c>
      <c r="Q2935" s="6" t="s">
        <v>11230</v>
      </c>
      <c r="R2935" s="6"/>
      <c r="S2935" s="6"/>
      <c r="T2935" s="41"/>
      <c r="U2935" s="41"/>
      <c r="V2935" s="41">
        <v>1674000</v>
      </c>
      <c r="W2935" s="41">
        <f>V2935*1.12</f>
        <v>1874880.0000000002</v>
      </c>
      <c r="X2935" s="6"/>
      <c r="Y2935" s="6">
        <v>2016</v>
      </c>
      <c r="Z2935" s="6" t="s">
        <v>686</v>
      </c>
    </row>
    <row r="2936" spans="1:26" ht="51" x14ac:dyDescent="0.2">
      <c r="A2936" s="6" t="s">
        <v>12175</v>
      </c>
      <c r="B2936" s="5" t="s">
        <v>32</v>
      </c>
      <c r="C2936" s="5" t="s">
        <v>12176</v>
      </c>
      <c r="D2936" s="5" t="s">
        <v>12177</v>
      </c>
      <c r="E2936" s="5" t="s">
        <v>12178</v>
      </c>
      <c r="F2936" s="5" t="s">
        <v>12179</v>
      </c>
      <c r="G2936" s="5" t="s">
        <v>12180</v>
      </c>
      <c r="H2936" s="5" t="s">
        <v>12181</v>
      </c>
      <c r="I2936" s="6" t="s">
        <v>39</v>
      </c>
      <c r="J2936" s="6">
        <v>100</v>
      </c>
      <c r="K2936" s="6">
        <v>430000000</v>
      </c>
      <c r="L2936" s="5" t="s">
        <v>40</v>
      </c>
      <c r="M2936" s="6" t="s">
        <v>94</v>
      </c>
      <c r="N2936" s="6" t="s">
        <v>11259</v>
      </c>
      <c r="O2936" s="6"/>
      <c r="P2936" s="6" t="s">
        <v>9081</v>
      </c>
      <c r="Q2936" s="6" t="s">
        <v>11209</v>
      </c>
      <c r="R2936" s="6"/>
      <c r="S2936" s="6"/>
      <c r="T2936" s="41"/>
      <c r="U2936" s="41"/>
      <c r="V2936" s="41">
        <v>910000</v>
      </c>
      <c r="W2936" s="41">
        <f>V2936*1.12</f>
        <v>1019200.0000000001</v>
      </c>
      <c r="X2936" s="6"/>
      <c r="Y2936" s="6">
        <v>2016</v>
      </c>
      <c r="Z2936" s="42"/>
    </row>
    <row r="2937" spans="1:26" ht="51" x14ac:dyDescent="0.2">
      <c r="A2937" s="6" t="s">
        <v>12182</v>
      </c>
      <c r="B2937" s="5" t="s">
        <v>32</v>
      </c>
      <c r="C2937" s="5" t="s">
        <v>12148</v>
      </c>
      <c r="D2937" s="5" t="s">
        <v>12149</v>
      </c>
      <c r="E2937" s="5" t="s">
        <v>12150</v>
      </c>
      <c r="F2937" s="5" t="s">
        <v>12149</v>
      </c>
      <c r="G2937" s="5" t="s">
        <v>12150</v>
      </c>
      <c r="H2937" s="5" t="s">
        <v>12183</v>
      </c>
      <c r="I2937" s="6" t="s">
        <v>39</v>
      </c>
      <c r="J2937" s="6">
        <v>100</v>
      </c>
      <c r="K2937" s="6">
        <v>430000000</v>
      </c>
      <c r="L2937" s="5" t="s">
        <v>40</v>
      </c>
      <c r="M2937" s="6" t="s">
        <v>9766</v>
      </c>
      <c r="N2937" s="6" t="s">
        <v>11259</v>
      </c>
      <c r="O2937" s="6"/>
      <c r="P2937" s="6" t="s">
        <v>12184</v>
      </c>
      <c r="Q2937" s="6" t="s">
        <v>11230</v>
      </c>
      <c r="R2937" s="6"/>
      <c r="S2937" s="6"/>
      <c r="T2937" s="41"/>
      <c r="U2937" s="41"/>
      <c r="V2937" s="41">
        <v>500000</v>
      </c>
      <c r="W2937" s="41">
        <f>V2937*1.12</f>
        <v>560000</v>
      </c>
      <c r="X2937" s="6"/>
      <c r="Y2937" s="6">
        <v>2016</v>
      </c>
      <c r="Z2937" s="42"/>
    </row>
    <row r="2938" spans="1:26" ht="76.5" x14ac:dyDescent="0.2">
      <c r="A2938" s="6" t="s">
        <v>12185</v>
      </c>
      <c r="B2938" s="5" t="s">
        <v>32</v>
      </c>
      <c r="C2938" s="5" t="s">
        <v>12148</v>
      </c>
      <c r="D2938" s="5" t="s">
        <v>12149</v>
      </c>
      <c r="E2938" s="5" t="s">
        <v>12186</v>
      </c>
      <c r="F2938" s="5" t="s">
        <v>12149</v>
      </c>
      <c r="G2938" s="5" t="s">
        <v>12186</v>
      </c>
      <c r="H2938" s="5" t="s">
        <v>12187</v>
      </c>
      <c r="I2938" s="6" t="s">
        <v>60</v>
      </c>
      <c r="J2938" s="6">
        <v>100</v>
      </c>
      <c r="K2938" s="6">
        <v>430000000</v>
      </c>
      <c r="L2938" s="5" t="s">
        <v>40</v>
      </c>
      <c r="M2938" s="6" t="s">
        <v>9766</v>
      </c>
      <c r="N2938" s="6" t="s">
        <v>11259</v>
      </c>
      <c r="O2938" s="6"/>
      <c r="P2938" s="6" t="s">
        <v>9081</v>
      </c>
      <c r="Q2938" s="6" t="s">
        <v>11230</v>
      </c>
      <c r="R2938" s="6"/>
      <c r="S2938" s="6"/>
      <c r="T2938" s="41"/>
      <c r="U2938" s="41"/>
      <c r="V2938" s="41">
        <v>1845000</v>
      </c>
      <c r="W2938" s="41">
        <f>V2938*1.12</f>
        <v>2066400.0000000002</v>
      </c>
      <c r="X2938" s="6"/>
      <c r="Y2938" s="6">
        <v>2016</v>
      </c>
      <c r="Z2938" s="42"/>
    </row>
    <row r="2939" spans="1:26" ht="89.25" x14ac:dyDescent="0.2">
      <c r="A2939" s="6" t="s">
        <v>12188</v>
      </c>
      <c r="B2939" s="5" t="s">
        <v>32</v>
      </c>
      <c r="C2939" s="5" t="s">
        <v>12141</v>
      </c>
      <c r="D2939" s="5" t="s">
        <v>12142</v>
      </c>
      <c r="E2939" s="5" t="s">
        <v>12189</v>
      </c>
      <c r="F2939" s="5" t="s">
        <v>12142</v>
      </c>
      <c r="G2939" s="5" t="s">
        <v>12189</v>
      </c>
      <c r="H2939" s="5" t="s">
        <v>12190</v>
      </c>
      <c r="I2939" s="6" t="s">
        <v>47</v>
      </c>
      <c r="J2939" s="6">
        <v>100</v>
      </c>
      <c r="K2939" s="6">
        <v>430000000</v>
      </c>
      <c r="L2939" s="5" t="s">
        <v>40</v>
      </c>
      <c r="M2939" s="6" t="s">
        <v>41</v>
      </c>
      <c r="N2939" s="6" t="s">
        <v>11729</v>
      </c>
      <c r="O2939" s="6"/>
      <c r="P2939" s="6" t="s">
        <v>44</v>
      </c>
      <c r="Q2939" s="6" t="s">
        <v>11230</v>
      </c>
      <c r="R2939" s="6"/>
      <c r="S2939" s="6"/>
      <c r="T2939" s="41"/>
      <c r="U2939" s="41"/>
      <c r="V2939" s="41"/>
      <c r="W2939" s="41"/>
      <c r="X2939" s="6"/>
      <c r="Y2939" s="6">
        <v>2016</v>
      </c>
      <c r="Z2939" s="6" t="s">
        <v>1629</v>
      </c>
    </row>
    <row r="2940" spans="1:26" ht="89.25" x14ac:dyDescent="0.2">
      <c r="A2940" s="6" t="s">
        <v>12191</v>
      </c>
      <c r="B2940" s="5" t="s">
        <v>32</v>
      </c>
      <c r="C2940" s="5" t="s">
        <v>12148</v>
      </c>
      <c r="D2940" s="5" t="s">
        <v>12149</v>
      </c>
      <c r="E2940" s="5" t="s">
        <v>12149</v>
      </c>
      <c r="F2940" s="5" t="s">
        <v>12149</v>
      </c>
      <c r="G2940" s="5" t="s">
        <v>12150</v>
      </c>
      <c r="H2940" s="5" t="s">
        <v>12192</v>
      </c>
      <c r="I2940" s="6" t="s">
        <v>39</v>
      </c>
      <c r="J2940" s="6">
        <v>100</v>
      </c>
      <c r="K2940" s="6">
        <v>430000000</v>
      </c>
      <c r="L2940" s="5" t="s">
        <v>40</v>
      </c>
      <c r="M2940" s="6" t="s">
        <v>9766</v>
      </c>
      <c r="N2940" s="6" t="s">
        <v>11259</v>
      </c>
      <c r="O2940" s="6"/>
      <c r="P2940" s="6" t="s">
        <v>12184</v>
      </c>
      <c r="Q2940" s="6" t="s">
        <v>11230</v>
      </c>
      <c r="R2940" s="6"/>
      <c r="S2940" s="6"/>
      <c r="T2940" s="41"/>
      <c r="U2940" s="41"/>
      <c r="V2940" s="41">
        <v>2880000</v>
      </c>
      <c r="W2940" s="41">
        <f>V2940*1.12</f>
        <v>3225600.0000000005</v>
      </c>
      <c r="X2940" s="6"/>
      <c r="Y2940" s="6">
        <v>2016</v>
      </c>
      <c r="Z2940" s="42"/>
    </row>
    <row r="2941" spans="1:26" ht="89.25" x14ac:dyDescent="0.2">
      <c r="A2941" s="6" t="s">
        <v>12193</v>
      </c>
      <c r="B2941" s="5" t="s">
        <v>32</v>
      </c>
      <c r="C2941" s="5" t="s">
        <v>12148</v>
      </c>
      <c r="D2941" s="5" t="s">
        <v>12149</v>
      </c>
      <c r="E2941" s="5" t="s">
        <v>12149</v>
      </c>
      <c r="F2941" s="5" t="s">
        <v>12149</v>
      </c>
      <c r="G2941" s="5" t="s">
        <v>12150</v>
      </c>
      <c r="H2941" s="5" t="s">
        <v>12194</v>
      </c>
      <c r="I2941" s="6" t="s">
        <v>39</v>
      </c>
      <c r="J2941" s="6">
        <v>100</v>
      </c>
      <c r="K2941" s="6">
        <v>430000000</v>
      </c>
      <c r="L2941" s="5" t="s">
        <v>40</v>
      </c>
      <c r="M2941" s="6" t="s">
        <v>9766</v>
      </c>
      <c r="N2941" s="6" t="s">
        <v>11259</v>
      </c>
      <c r="O2941" s="6"/>
      <c r="P2941" s="6" t="s">
        <v>12184</v>
      </c>
      <c r="Q2941" s="6" t="s">
        <v>11230</v>
      </c>
      <c r="R2941" s="6"/>
      <c r="S2941" s="6"/>
      <c r="T2941" s="41"/>
      <c r="U2941" s="41"/>
      <c r="V2941" s="41">
        <v>1250000</v>
      </c>
      <c r="W2941" s="41">
        <f>V2941*1.12</f>
        <v>1400000.0000000002</v>
      </c>
      <c r="X2941" s="6"/>
      <c r="Y2941" s="6">
        <v>2016</v>
      </c>
      <c r="Z2941" s="42"/>
    </row>
    <row r="2942" spans="1:26" ht="51" x14ac:dyDescent="0.2">
      <c r="A2942" s="6" t="s">
        <v>12195</v>
      </c>
      <c r="B2942" s="5" t="s">
        <v>32</v>
      </c>
      <c r="C2942" s="5" t="s">
        <v>12196</v>
      </c>
      <c r="D2942" s="5" t="s">
        <v>12197</v>
      </c>
      <c r="E2942" s="5" t="s">
        <v>12198</v>
      </c>
      <c r="F2942" s="5" t="s">
        <v>12197</v>
      </c>
      <c r="G2942" s="5" t="s">
        <v>12198</v>
      </c>
      <c r="H2942" s="5" t="s">
        <v>12199</v>
      </c>
      <c r="I2942" s="6" t="s">
        <v>60</v>
      </c>
      <c r="J2942" s="6">
        <v>100</v>
      </c>
      <c r="K2942" s="6">
        <v>430000000</v>
      </c>
      <c r="L2942" s="5" t="s">
        <v>40</v>
      </c>
      <c r="M2942" s="6" t="s">
        <v>41</v>
      </c>
      <c r="N2942" s="6" t="s">
        <v>11452</v>
      </c>
      <c r="O2942" s="6"/>
      <c r="P2942" s="6" t="s">
        <v>11419</v>
      </c>
      <c r="Q2942" s="6" t="s">
        <v>11230</v>
      </c>
      <c r="R2942" s="6"/>
      <c r="S2942" s="6"/>
      <c r="T2942" s="41"/>
      <c r="U2942" s="41"/>
      <c r="V2942" s="41"/>
      <c r="W2942" s="41"/>
      <c r="X2942" s="6"/>
      <c r="Y2942" s="6">
        <v>2016</v>
      </c>
      <c r="Z2942" s="6" t="s">
        <v>1629</v>
      </c>
    </row>
    <row r="2943" spans="1:26" ht="51" x14ac:dyDescent="0.2">
      <c r="A2943" s="6" t="s">
        <v>12200</v>
      </c>
      <c r="B2943" s="5" t="s">
        <v>32</v>
      </c>
      <c r="C2943" s="5" t="s">
        <v>12196</v>
      </c>
      <c r="D2943" s="5" t="s">
        <v>12197</v>
      </c>
      <c r="E2943" s="5" t="s">
        <v>12198</v>
      </c>
      <c r="F2943" s="5" t="s">
        <v>12197</v>
      </c>
      <c r="G2943" s="5" t="s">
        <v>12198</v>
      </c>
      <c r="H2943" s="5" t="s">
        <v>12201</v>
      </c>
      <c r="I2943" s="6" t="s">
        <v>60</v>
      </c>
      <c r="J2943" s="6">
        <v>100</v>
      </c>
      <c r="K2943" s="6">
        <v>430000000</v>
      </c>
      <c r="L2943" s="5" t="s">
        <v>40</v>
      </c>
      <c r="M2943" s="6" t="s">
        <v>41</v>
      </c>
      <c r="N2943" s="6" t="s">
        <v>12202</v>
      </c>
      <c r="O2943" s="6"/>
      <c r="P2943" s="6" t="s">
        <v>11419</v>
      </c>
      <c r="Q2943" s="6" t="s">
        <v>11230</v>
      </c>
      <c r="R2943" s="6"/>
      <c r="S2943" s="6"/>
      <c r="T2943" s="41"/>
      <c r="U2943" s="41"/>
      <c r="V2943" s="41"/>
      <c r="W2943" s="41"/>
      <c r="X2943" s="6"/>
      <c r="Y2943" s="6">
        <v>2016</v>
      </c>
      <c r="Z2943" s="6" t="s">
        <v>1629</v>
      </c>
    </row>
    <row r="2944" spans="1:26" ht="51" x14ac:dyDescent="0.2">
      <c r="A2944" s="6" t="s">
        <v>12203</v>
      </c>
      <c r="B2944" s="5" t="s">
        <v>32</v>
      </c>
      <c r="C2944" s="5" t="s">
        <v>12196</v>
      </c>
      <c r="D2944" s="5" t="s">
        <v>12197</v>
      </c>
      <c r="E2944" s="5" t="s">
        <v>12198</v>
      </c>
      <c r="F2944" s="5" t="s">
        <v>12197</v>
      </c>
      <c r="G2944" s="5" t="s">
        <v>12198</v>
      </c>
      <c r="H2944" s="5" t="s">
        <v>12204</v>
      </c>
      <c r="I2944" s="6" t="s">
        <v>60</v>
      </c>
      <c r="J2944" s="6">
        <v>100</v>
      </c>
      <c r="K2944" s="6">
        <v>430000000</v>
      </c>
      <c r="L2944" s="5" t="s">
        <v>40</v>
      </c>
      <c r="M2944" s="6" t="s">
        <v>41</v>
      </c>
      <c r="N2944" s="6" t="s">
        <v>11470</v>
      </c>
      <c r="O2944" s="6"/>
      <c r="P2944" s="6" t="s">
        <v>11419</v>
      </c>
      <c r="Q2944" s="6" t="s">
        <v>11230</v>
      </c>
      <c r="R2944" s="6"/>
      <c r="S2944" s="6"/>
      <c r="T2944" s="41"/>
      <c r="U2944" s="41"/>
      <c r="V2944" s="41"/>
      <c r="W2944" s="41"/>
      <c r="X2944" s="6"/>
      <c r="Y2944" s="6">
        <v>2016</v>
      </c>
      <c r="Z2944" s="6" t="s">
        <v>1629</v>
      </c>
    </row>
    <row r="2945" spans="1:26" ht="51" x14ac:dyDescent="0.2">
      <c r="A2945" s="6" t="s">
        <v>12205</v>
      </c>
      <c r="B2945" s="5" t="s">
        <v>32</v>
      </c>
      <c r="C2945" s="5" t="s">
        <v>12206</v>
      </c>
      <c r="D2945" s="5" t="s">
        <v>12207</v>
      </c>
      <c r="E2945" s="5" t="s">
        <v>12208</v>
      </c>
      <c r="F2945" s="5" t="s">
        <v>12209</v>
      </c>
      <c r="G2945" s="5" t="s">
        <v>12208</v>
      </c>
      <c r="H2945" s="5" t="s">
        <v>12210</v>
      </c>
      <c r="I2945" s="6" t="s">
        <v>47</v>
      </c>
      <c r="J2945" s="6">
        <v>10</v>
      </c>
      <c r="K2945" s="6">
        <v>430000000</v>
      </c>
      <c r="L2945" s="5" t="s">
        <v>40</v>
      </c>
      <c r="M2945" s="6" t="s">
        <v>41</v>
      </c>
      <c r="N2945" s="6" t="s">
        <v>11452</v>
      </c>
      <c r="O2945" s="6"/>
      <c r="P2945" s="6" t="s">
        <v>44</v>
      </c>
      <c r="Q2945" s="6" t="s">
        <v>11230</v>
      </c>
      <c r="R2945" s="6"/>
      <c r="S2945" s="6"/>
      <c r="T2945" s="41"/>
      <c r="U2945" s="41"/>
      <c r="V2945" s="41"/>
      <c r="W2945" s="41"/>
      <c r="X2945" s="6"/>
      <c r="Y2945" s="6">
        <v>2016</v>
      </c>
      <c r="Z2945" s="6"/>
    </row>
    <row r="2946" spans="1:26" ht="51" x14ac:dyDescent="0.2">
      <c r="A2946" s="6" t="s">
        <v>12211</v>
      </c>
      <c r="B2946" s="5" t="s">
        <v>32</v>
      </c>
      <c r="C2946" s="5" t="s">
        <v>12206</v>
      </c>
      <c r="D2946" s="5" t="s">
        <v>12207</v>
      </c>
      <c r="E2946" s="5" t="s">
        <v>12208</v>
      </c>
      <c r="F2946" s="5" t="s">
        <v>12209</v>
      </c>
      <c r="G2946" s="5" t="s">
        <v>12208</v>
      </c>
      <c r="H2946" s="5" t="s">
        <v>12210</v>
      </c>
      <c r="I2946" s="6" t="s">
        <v>47</v>
      </c>
      <c r="J2946" s="6">
        <v>10</v>
      </c>
      <c r="K2946" s="6">
        <v>430000000</v>
      </c>
      <c r="L2946" s="5" t="s">
        <v>40</v>
      </c>
      <c r="M2946" s="6" t="s">
        <v>41</v>
      </c>
      <c r="N2946" s="6" t="s">
        <v>11452</v>
      </c>
      <c r="O2946" s="6"/>
      <c r="P2946" s="6" t="s">
        <v>44</v>
      </c>
      <c r="Q2946" s="6" t="s">
        <v>11230</v>
      </c>
      <c r="R2946" s="6"/>
      <c r="S2946" s="6"/>
      <c r="T2946" s="41"/>
      <c r="U2946" s="41"/>
      <c r="V2946" s="41">
        <v>23154087.600000001</v>
      </c>
      <c r="W2946" s="41">
        <f>V2946*1.12</f>
        <v>25932578.112000003</v>
      </c>
      <c r="X2946" s="6"/>
      <c r="Y2946" s="6">
        <v>2016</v>
      </c>
      <c r="Z2946" s="6" t="s">
        <v>11254</v>
      </c>
    </row>
    <row r="2947" spans="1:26" ht="51" x14ac:dyDescent="0.2">
      <c r="A2947" s="6" t="s">
        <v>12212</v>
      </c>
      <c r="B2947" s="5" t="s">
        <v>32</v>
      </c>
      <c r="C2947" s="5" t="s">
        <v>12206</v>
      </c>
      <c r="D2947" s="5" t="s">
        <v>12207</v>
      </c>
      <c r="E2947" s="5" t="s">
        <v>12208</v>
      </c>
      <c r="F2947" s="5" t="s">
        <v>12209</v>
      </c>
      <c r="G2947" s="5" t="s">
        <v>12208</v>
      </c>
      <c r="H2947" s="5" t="s">
        <v>12213</v>
      </c>
      <c r="I2947" s="6" t="s">
        <v>47</v>
      </c>
      <c r="J2947" s="6">
        <v>90</v>
      </c>
      <c r="K2947" s="6">
        <v>430000000</v>
      </c>
      <c r="L2947" s="5" t="s">
        <v>40</v>
      </c>
      <c r="M2947" s="6" t="s">
        <v>41</v>
      </c>
      <c r="N2947" s="6" t="s">
        <v>11372</v>
      </c>
      <c r="O2947" s="6"/>
      <c r="P2947" s="6" t="s">
        <v>44</v>
      </c>
      <c r="Q2947" s="6" t="s">
        <v>11230</v>
      </c>
      <c r="R2947" s="6"/>
      <c r="S2947" s="6"/>
      <c r="T2947" s="41"/>
      <c r="U2947" s="41"/>
      <c r="V2947" s="41"/>
      <c r="W2947" s="41"/>
      <c r="X2947" s="6"/>
      <c r="Y2947" s="6">
        <v>2016</v>
      </c>
      <c r="Z2947" s="6"/>
    </row>
    <row r="2948" spans="1:26" ht="51" x14ac:dyDescent="0.2">
      <c r="A2948" s="6" t="s">
        <v>12214</v>
      </c>
      <c r="B2948" s="5" t="s">
        <v>32</v>
      </c>
      <c r="C2948" s="5" t="s">
        <v>12206</v>
      </c>
      <c r="D2948" s="5" t="s">
        <v>12207</v>
      </c>
      <c r="E2948" s="5" t="s">
        <v>12208</v>
      </c>
      <c r="F2948" s="5" t="s">
        <v>12209</v>
      </c>
      <c r="G2948" s="5" t="s">
        <v>12208</v>
      </c>
      <c r="H2948" s="5" t="s">
        <v>12213</v>
      </c>
      <c r="I2948" s="6" t="s">
        <v>47</v>
      </c>
      <c r="J2948" s="6">
        <v>90</v>
      </c>
      <c r="K2948" s="6">
        <v>430000000</v>
      </c>
      <c r="L2948" s="5" t="s">
        <v>40</v>
      </c>
      <c r="M2948" s="6" t="s">
        <v>41</v>
      </c>
      <c r="N2948" s="6" t="s">
        <v>11372</v>
      </c>
      <c r="O2948" s="6"/>
      <c r="P2948" s="6" t="s">
        <v>44</v>
      </c>
      <c r="Q2948" s="6" t="s">
        <v>11230</v>
      </c>
      <c r="R2948" s="6"/>
      <c r="S2948" s="6"/>
      <c r="T2948" s="41"/>
      <c r="U2948" s="41"/>
      <c r="V2948" s="41">
        <v>2612137.5</v>
      </c>
      <c r="W2948" s="41">
        <f>V2948*1.12</f>
        <v>2925594.0000000005</v>
      </c>
      <c r="X2948" s="6"/>
      <c r="Y2948" s="6">
        <v>2016</v>
      </c>
      <c r="Z2948" s="6" t="s">
        <v>11254</v>
      </c>
    </row>
    <row r="2949" spans="1:26" ht="51" x14ac:dyDescent="0.2">
      <c r="A2949" s="6" t="s">
        <v>12215</v>
      </c>
      <c r="B2949" s="5" t="s">
        <v>32</v>
      </c>
      <c r="C2949" s="5" t="s">
        <v>12206</v>
      </c>
      <c r="D2949" s="5" t="s">
        <v>12207</v>
      </c>
      <c r="E2949" s="5" t="s">
        <v>12208</v>
      </c>
      <c r="F2949" s="5" t="s">
        <v>12209</v>
      </c>
      <c r="G2949" s="5" t="s">
        <v>12208</v>
      </c>
      <c r="H2949" s="5" t="s">
        <v>12216</v>
      </c>
      <c r="I2949" s="6" t="s">
        <v>47</v>
      </c>
      <c r="J2949" s="6">
        <v>90</v>
      </c>
      <c r="K2949" s="6">
        <v>430000000</v>
      </c>
      <c r="L2949" s="5" t="s">
        <v>40</v>
      </c>
      <c r="M2949" s="6" t="s">
        <v>41</v>
      </c>
      <c r="N2949" s="6" t="s">
        <v>11729</v>
      </c>
      <c r="O2949" s="6"/>
      <c r="P2949" s="6" t="s">
        <v>44</v>
      </c>
      <c r="Q2949" s="6" t="s">
        <v>11230</v>
      </c>
      <c r="R2949" s="6"/>
      <c r="S2949" s="6"/>
      <c r="T2949" s="41"/>
      <c r="U2949" s="41"/>
      <c r="V2949" s="41"/>
      <c r="W2949" s="41"/>
      <c r="X2949" s="6"/>
      <c r="Y2949" s="6">
        <v>2016</v>
      </c>
      <c r="Z2949" s="6"/>
    </row>
    <row r="2950" spans="1:26" ht="51" x14ac:dyDescent="0.2">
      <c r="A2950" s="6" t="s">
        <v>12217</v>
      </c>
      <c r="B2950" s="5" t="s">
        <v>32</v>
      </c>
      <c r="C2950" s="5" t="s">
        <v>12206</v>
      </c>
      <c r="D2950" s="5" t="s">
        <v>12207</v>
      </c>
      <c r="E2950" s="5" t="s">
        <v>12208</v>
      </c>
      <c r="F2950" s="5" t="s">
        <v>12209</v>
      </c>
      <c r="G2950" s="5" t="s">
        <v>12208</v>
      </c>
      <c r="H2950" s="5" t="s">
        <v>12216</v>
      </c>
      <c r="I2950" s="6" t="s">
        <v>47</v>
      </c>
      <c r="J2950" s="6">
        <v>90</v>
      </c>
      <c r="K2950" s="6">
        <v>430000000</v>
      </c>
      <c r="L2950" s="5" t="s">
        <v>40</v>
      </c>
      <c r="M2950" s="6" t="s">
        <v>41</v>
      </c>
      <c r="N2950" s="6" t="s">
        <v>11729</v>
      </c>
      <c r="O2950" s="6"/>
      <c r="P2950" s="6" t="s">
        <v>9081</v>
      </c>
      <c r="Q2950" s="6" t="s">
        <v>11230</v>
      </c>
      <c r="R2950" s="6"/>
      <c r="S2950" s="6"/>
      <c r="T2950" s="41"/>
      <c r="U2950" s="41"/>
      <c r="V2950" s="41">
        <v>11766510</v>
      </c>
      <c r="W2950" s="41">
        <f>V2950*1.12</f>
        <v>13178491.200000001</v>
      </c>
      <c r="X2950" s="6"/>
      <c r="Y2950" s="6">
        <v>2016</v>
      </c>
      <c r="Z2950" s="6" t="s">
        <v>12218</v>
      </c>
    </row>
    <row r="2951" spans="1:26" ht="51" x14ac:dyDescent="0.2">
      <c r="A2951" s="6" t="s">
        <v>12219</v>
      </c>
      <c r="B2951" s="5" t="s">
        <v>32</v>
      </c>
      <c r="C2951" s="5" t="s">
        <v>12206</v>
      </c>
      <c r="D2951" s="5" t="s">
        <v>12207</v>
      </c>
      <c r="E2951" s="5" t="s">
        <v>12208</v>
      </c>
      <c r="F2951" s="5" t="s">
        <v>12209</v>
      </c>
      <c r="G2951" s="5" t="s">
        <v>12208</v>
      </c>
      <c r="H2951" s="5" t="s">
        <v>12220</v>
      </c>
      <c r="I2951" s="6" t="s">
        <v>47</v>
      </c>
      <c r="J2951" s="6">
        <v>90</v>
      </c>
      <c r="K2951" s="6">
        <v>430000000</v>
      </c>
      <c r="L2951" s="5" t="s">
        <v>40</v>
      </c>
      <c r="M2951" s="6" t="s">
        <v>41</v>
      </c>
      <c r="N2951" s="6" t="s">
        <v>11470</v>
      </c>
      <c r="O2951" s="6"/>
      <c r="P2951" s="6" t="s">
        <v>44</v>
      </c>
      <c r="Q2951" s="6" t="s">
        <v>11230</v>
      </c>
      <c r="R2951" s="6"/>
      <c r="S2951" s="6"/>
      <c r="T2951" s="41"/>
      <c r="U2951" s="41"/>
      <c r="V2951" s="41">
        <v>3260400</v>
      </c>
      <c r="W2951" s="41">
        <f>V2951*1.12</f>
        <v>3651648.0000000005</v>
      </c>
      <c r="X2951" s="6"/>
      <c r="Y2951" s="6">
        <v>2016</v>
      </c>
      <c r="Z2951" s="42"/>
    </row>
    <row r="2952" spans="1:26" ht="51" x14ac:dyDescent="0.2">
      <c r="A2952" s="6" t="s">
        <v>12221</v>
      </c>
      <c r="B2952" s="5" t="s">
        <v>32</v>
      </c>
      <c r="C2952" s="5" t="s">
        <v>12206</v>
      </c>
      <c r="D2952" s="5" t="s">
        <v>12207</v>
      </c>
      <c r="E2952" s="5" t="s">
        <v>12208</v>
      </c>
      <c r="F2952" s="5" t="s">
        <v>12209</v>
      </c>
      <c r="G2952" s="5" t="s">
        <v>12208</v>
      </c>
      <c r="H2952" s="5" t="s">
        <v>12222</v>
      </c>
      <c r="I2952" s="6" t="s">
        <v>47</v>
      </c>
      <c r="J2952" s="6">
        <v>90</v>
      </c>
      <c r="K2952" s="6">
        <v>430000000</v>
      </c>
      <c r="L2952" s="5" t="s">
        <v>40</v>
      </c>
      <c r="M2952" s="6" t="s">
        <v>41</v>
      </c>
      <c r="N2952" s="6" t="s">
        <v>12202</v>
      </c>
      <c r="O2952" s="6"/>
      <c r="P2952" s="6" t="s">
        <v>44</v>
      </c>
      <c r="Q2952" s="6" t="s">
        <v>11230</v>
      </c>
      <c r="R2952" s="6"/>
      <c r="S2952" s="6"/>
      <c r="T2952" s="41"/>
      <c r="U2952" s="41"/>
      <c r="V2952" s="41">
        <v>600000</v>
      </c>
      <c r="W2952" s="41">
        <f>V2952*1.12</f>
        <v>672000.00000000012</v>
      </c>
      <c r="X2952" s="6"/>
      <c r="Y2952" s="6">
        <v>2016</v>
      </c>
      <c r="Z2952" s="42"/>
    </row>
    <row r="2953" spans="1:26" ht="63.75" x14ac:dyDescent="0.2">
      <c r="A2953" s="6" t="s">
        <v>12223</v>
      </c>
      <c r="B2953" s="5" t="s">
        <v>32</v>
      </c>
      <c r="C2953" s="5" t="s">
        <v>11904</v>
      </c>
      <c r="D2953" s="5" t="s">
        <v>11905</v>
      </c>
      <c r="E2953" s="5" t="s">
        <v>11895</v>
      </c>
      <c r="F2953" s="5" t="s">
        <v>11905</v>
      </c>
      <c r="G2953" s="5" t="s">
        <v>11895</v>
      </c>
      <c r="H2953" s="5" t="s">
        <v>11897</v>
      </c>
      <c r="I2953" s="6" t="s">
        <v>39</v>
      </c>
      <c r="J2953" s="6">
        <v>60</v>
      </c>
      <c r="K2953" s="6">
        <v>430000000</v>
      </c>
      <c r="L2953" s="5" t="s">
        <v>40</v>
      </c>
      <c r="M2953" s="6" t="s">
        <v>11898</v>
      </c>
      <c r="N2953" s="6" t="s">
        <v>11452</v>
      </c>
      <c r="O2953" s="6"/>
      <c r="P2953" s="6" t="s">
        <v>11900</v>
      </c>
      <c r="Q2953" s="6" t="s">
        <v>11901</v>
      </c>
      <c r="R2953" s="6"/>
      <c r="S2953" s="6"/>
      <c r="T2953" s="41"/>
      <c r="U2953" s="41"/>
      <c r="V2953" s="41"/>
      <c r="W2953" s="41"/>
      <c r="X2953" s="6"/>
      <c r="Y2953" s="6">
        <v>2016</v>
      </c>
      <c r="Z2953" s="5"/>
    </row>
    <row r="2954" spans="1:26" ht="63.75" x14ac:dyDescent="0.2">
      <c r="A2954" s="6" t="s">
        <v>12224</v>
      </c>
      <c r="B2954" s="5" t="s">
        <v>32</v>
      </c>
      <c r="C2954" s="5" t="s">
        <v>11904</v>
      </c>
      <c r="D2954" s="5" t="s">
        <v>11905</v>
      </c>
      <c r="E2954" s="5" t="s">
        <v>11895</v>
      </c>
      <c r="F2954" s="5" t="s">
        <v>11905</v>
      </c>
      <c r="G2954" s="5" t="s">
        <v>11895</v>
      </c>
      <c r="H2954" s="5" t="s">
        <v>11897</v>
      </c>
      <c r="I2954" s="6" t="s">
        <v>39</v>
      </c>
      <c r="J2954" s="6">
        <v>60</v>
      </c>
      <c r="K2954" s="6">
        <v>430000000</v>
      </c>
      <c r="L2954" s="5" t="s">
        <v>40</v>
      </c>
      <c r="M2954" s="6" t="s">
        <v>11898</v>
      </c>
      <c r="N2954" s="6" t="s">
        <v>11452</v>
      </c>
      <c r="O2954" s="6"/>
      <c r="P2954" s="6" t="s">
        <v>11900</v>
      </c>
      <c r="Q2954" s="6" t="s">
        <v>11901</v>
      </c>
      <c r="R2954" s="6"/>
      <c r="S2954" s="6"/>
      <c r="T2954" s="41"/>
      <c r="U2954" s="41"/>
      <c r="V2954" s="41">
        <v>23616572.689042602</v>
      </c>
      <c r="W2954" s="41">
        <f>V2954</f>
        <v>23616572.689042602</v>
      </c>
      <c r="X2954" s="6"/>
      <c r="Y2954" s="6">
        <v>2016</v>
      </c>
      <c r="Z2954" s="6" t="s">
        <v>11254</v>
      </c>
    </row>
    <row r="2955" spans="1:26" ht="63.75" x14ac:dyDescent="0.2">
      <c r="A2955" s="6" t="s">
        <v>12225</v>
      </c>
      <c r="B2955" s="5" t="s">
        <v>32</v>
      </c>
      <c r="C2955" s="5" t="s">
        <v>11904</v>
      </c>
      <c r="D2955" s="5" t="s">
        <v>11905</v>
      </c>
      <c r="E2955" s="5" t="s">
        <v>11913</v>
      </c>
      <c r="F2955" s="5" t="s">
        <v>11905</v>
      </c>
      <c r="G2955" s="5" t="s">
        <v>11913</v>
      </c>
      <c r="H2955" s="5" t="s">
        <v>12226</v>
      </c>
      <c r="I2955" s="6" t="s">
        <v>39</v>
      </c>
      <c r="J2955" s="6">
        <v>60</v>
      </c>
      <c r="K2955" s="6">
        <v>430000000</v>
      </c>
      <c r="L2955" s="5" t="s">
        <v>40</v>
      </c>
      <c r="M2955" s="6" t="s">
        <v>41</v>
      </c>
      <c r="N2955" s="6" t="s">
        <v>11452</v>
      </c>
      <c r="O2955" s="6"/>
      <c r="P2955" s="6" t="s">
        <v>44</v>
      </c>
      <c r="Q2955" s="6" t="s">
        <v>11901</v>
      </c>
      <c r="R2955" s="6"/>
      <c r="S2955" s="6"/>
      <c r="T2955" s="41"/>
      <c r="U2955" s="41"/>
      <c r="V2955" s="41">
        <v>2494002.25</v>
      </c>
      <c r="W2955" s="41">
        <f t="shared" ref="W2955:W2963" si="194">V2955*1.12</f>
        <v>2793282.5200000005</v>
      </c>
      <c r="X2955" s="6"/>
      <c r="Y2955" s="6">
        <v>2016</v>
      </c>
      <c r="Z2955" s="42"/>
    </row>
    <row r="2956" spans="1:26" ht="63.75" x14ac:dyDescent="0.2">
      <c r="A2956" s="6" t="s">
        <v>12227</v>
      </c>
      <c r="B2956" s="5" t="s">
        <v>32</v>
      </c>
      <c r="C2956" s="5" t="s">
        <v>12228</v>
      </c>
      <c r="D2956" s="5" t="s">
        <v>12229</v>
      </c>
      <c r="E2956" s="5" t="s">
        <v>12230</v>
      </c>
      <c r="F2956" s="5" t="s">
        <v>12229</v>
      </c>
      <c r="G2956" s="5" t="s">
        <v>12231</v>
      </c>
      <c r="H2956" s="5" t="s">
        <v>12232</v>
      </c>
      <c r="I2956" s="6" t="s">
        <v>39</v>
      </c>
      <c r="J2956" s="6">
        <v>100</v>
      </c>
      <c r="K2956" s="6">
        <v>430000000</v>
      </c>
      <c r="L2956" s="5" t="s">
        <v>40</v>
      </c>
      <c r="M2956" s="6" t="s">
        <v>41</v>
      </c>
      <c r="N2956" s="6" t="s">
        <v>11452</v>
      </c>
      <c r="O2956" s="6"/>
      <c r="P2956" s="6" t="s">
        <v>44</v>
      </c>
      <c r="Q2956" s="6" t="s">
        <v>11901</v>
      </c>
      <c r="R2956" s="6"/>
      <c r="S2956" s="6"/>
      <c r="T2956" s="41"/>
      <c r="U2956" s="41"/>
      <c r="V2956" s="41">
        <v>107000</v>
      </c>
      <c r="W2956" s="41">
        <f t="shared" si="194"/>
        <v>119840.00000000001</v>
      </c>
      <c r="X2956" s="6"/>
      <c r="Y2956" s="6">
        <v>2016</v>
      </c>
      <c r="Z2956" s="42"/>
    </row>
    <row r="2957" spans="1:26" ht="51" x14ac:dyDescent="0.2">
      <c r="A2957" s="6" t="s">
        <v>12233</v>
      </c>
      <c r="B2957" s="5" t="s">
        <v>32</v>
      </c>
      <c r="C2957" s="5" t="s">
        <v>12234</v>
      </c>
      <c r="D2957" s="5" t="s">
        <v>12235</v>
      </c>
      <c r="E2957" s="5" t="s">
        <v>12236</v>
      </c>
      <c r="F2957" s="5" t="s">
        <v>12235</v>
      </c>
      <c r="G2957" s="5" t="s">
        <v>12237</v>
      </c>
      <c r="H2957" s="5" t="s">
        <v>12238</v>
      </c>
      <c r="I2957" s="6" t="s">
        <v>39</v>
      </c>
      <c r="J2957" s="6">
        <v>100</v>
      </c>
      <c r="K2957" s="6">
        <v>430000000</v>
      </c>
      <c r="L2957" s="5" t="s">
        <v>40</v>
      </c>
      <c r="M2957" s="6" t="s">
        <v>685</v>
      </c>
      <c r="N2957" s="6" t="s">
        <v>11452</v>
      </c>
      <c r="O2957" s="6"/>
      <c r="P2957" s="6" t="s">
        <v>12239</v>
      </c>
      <c r="Q2957" s="6" t="s">
        <v>11901</v>
      </c>
      <c r="R2957" s="6"/>
      <c r="S2957" s="6"/>
      <c r="T2957" s="41"/>
      <c r="U2957" s="41"/>
      <c r="V2957" s="41">
        <v>1050277.76</v>
      </c>
      <c r="W2957" s="41">
        <f t="shared" si="194"/>
        <v>1176311.0912000001</v>
      </c>
      <c r="X2957" s="6"/>
      <c r="Y2957" s="6">
        <v>2016</v>
      </c>
      <c r="Z2957" s="42"/>
    </row>
    <row r="2958" spans="1:26" ht="51" x14ac:dyDescent="0.2">
      <c r="A2958" s="6" t="s">
        <v>12240</v>
      </c>
      <c r="B2958" s="5" t="s">
        <v>32</v>
      </c>
      <c r="C2958" s="5" t="s">
        <v>11932</v>
      </c>
      <c r="D2958" s="5" t="s">
        <v>11933</v>
      </c>
      <c r="E2958" s="5" t="s">
        <v>12241</v>
      </c>
      <c r="F2958" s="5" t="s">
        <v>11933</v>
      </c>
      <c r="G2958" s="5" t="s">
        <v>12242</v>
      </c>
      <c r="H2958" s="5" t="s">
        <v>12243</v>
      </c>
      <c r="I2958" s="6" t="s">
        <v>47</v>
      </c>
      <c r="J2958" s="6">
        <v>90</v>
      </c>
      <c r="K2958" s="6">
        <v>430000000</v>
      </c>
      <c r="L2958" s="5" t="s">
        <v>40</v>
      </c>
      <c r="M2958" s="6" t="s">
        <v>41</v>
      </c>
      <c r="N2958" s="6" t="s">
        <v>11452</v>
      </c>
      <c r="O2958" s="6"/>
      <c r="P2958" s="6" t="s">
        <v>44</v>
      </c>
      <c r="Q2958" s="6" t="s">
        <v>11230</v>
      </c>
      <c r="R2958" s="6"/>
      <c r="S2958" s="6"/>
      <c r="T2958" s="41"/>
      <c r="U2958" s="41"/>
      <c r="V2958" s="41">
        <v>1758301.5536</v>
      </c>
      <c r="W2958" s="41">
        <f t="shared" si="194"/>
        <v>1969297.7400320002</v>
      </c>
      <c r="X2958" s="6"/>
      <c r="Y2958" s="6">
        <v>2016</v>
      </c>
      <c r="Z2958" s="42"/>
    </row>
    <row r="2959" spans="1:26" ht="63.75" x14ac:dyDescent="0.2">
      <c r="A2959" s="6" t="s">
        <v>12244</v>
      </c>
      <c r="B2959" s="5" t="s">
        <v>32</v>
      </c>
      <c r="C2959" s="5" t="s">
        <v>11939</v>
      </c>
      <c r="D2959" s="5" t="s">
        <v>11940</v>
      </c>
      <c r="E2959" s="5" t="s">
        <v>11941</v>
      </c>
      <c r="F2959" s="5" t="s">
        <v>11940</v>
      </c>
      <c r="G2959" s="5" t="s">
        <v>11941</v>
      </c>
      <c r="H2959" s="5" t="s">
        <v>11943</v>
      </c>
      <c r="I2959" s="6" t="s">
        <v>60</v>
      </c>
      <c r="J2959" s="6">
        <v>90</v>
      </c>
      <c r="K2959" s="6">
        <v>430000000</v>
      </c>
      <c r="L2959" s="5" t="s">
        <v>40</v>
      </c>
      <c r="M2959" s="6" t="s">
        <v>41</v>
      </c>
      <c r="N2959" s="6" t="s">
        <v>11441</v>
      </c>
      <c r="O2959" s="6"/>
      <c r="P2959" s="6" t="s">
        <v>11419</v>
      </c>
      <c r="Q2959" s="6" t="s">
        <v>11209</v>
      </c>
      <c r="R2959" s="6"/>
      <c r="S2959" s="6"/>
      <c r="T2959" s="41"/>
      <c r="U2959" s="41"/>
      <c r="V2959" s="41">
        <v>1200720</v>
      </c>
      <c r="W2959" s="41">
        <f t="shared" si="194"/>
        <v>1344806.4000000001</v>
      </c>
      <c r="X2959" s="6"/>
      <c r="Y2959" s="6">
        <v>2016</v>
      </c>
      <c r="Z2959" s="42"/>
    </row>
    <row r="2960" spans="1:26" ht="51" x14ac:dyDescent="0.2">
      <c r="A2960" s="6" t="s">
        <v>12245</v>
      </c>
      <c r="B2960" s="5" t="s">
        <v>32</v>
      </c>
      <c r="C2960" s="5" t="s">
        <v>11939</v>
      </c>
      <c r="D2960" s="5" t="s">
        <v>11940</v>
      </c>
      <c r="E2960" s="5" t="s">
        <v>12246</v>
      </c>
      <c r="F2960" s="5" t="s">
        <v>11940</v>
      </c>
      <c r="G2960" s="5" t="s">
        <v>12242</v>
      </c>
      <c r="H2960" s="5" t="s">
        <v>12247</v>
      </c>
      <c r="I2960" s="6" t="s">
        <v>47</v>
      </c>
      <c r="J2960" s="6">
        <v>90</v>
      </c>
      <c r="K2960" s="6">
        <v>430000000</v>
      </c>
      <c r="L2960" s="5" t="s">
        <v>40</v>
      </c>
      <c r="M2960" s="6" t="s">
        <v>41</v>
      </c>
      <c r="N2960" s="6" t="s">
        <v>11452</v>
      </c>
      <c r="O2960" s="6"/>
      <c r="P2960" s="6" t="s">
        <v>44</v>
      </c>
      <c r="Q2960" s="6" t="s">
        <v>11230</v>
      </c>
      <c r="R2960" s="6"/>
      <c r="S2960" s="6"/>
      <c r="T2960" s="41"/>
      <c r="U2960" s="41"/>
      <c r="V2960" s="41">
        <v>2835500</v>
      </c>
      <c r="W2960" s="41">
        <f t="shared" si="194"/>
        <v>3175760.0000000005</v>
      </c>
      <c r="X2960" s="6"/>
      <c r="Y2960" s="6">
        <v>2016</v>
      </c>
      <c r="Z2960" s="42"/>
    </row>
    <row r="2961" spans="1:26" ht="63.75" x14ac:dyDescent="0.2">
      <c r="A2961" s="6" t="s">
        <v>12248</v>
      </c>
      <c r="B2961" s="5" t="s">
        <v>32</v>
      </c>
      <c r="C2961" s="5" t="s">
        <v>11939</v>
      </c>
      <c r="D2961" s="5" t="s">
        <v>11940</v>
      </c>
      <c r="E2961" s="5" t="s">
        <v>12249</v>
      </c>
      <c r="F2961" s="5" t="s">
        <v>11940</v>
      </c>
      <c r="G2961" s="5" t="s">
        <v>12249</v>
      </c>
      <c r="H2961" s="5" t="s">
        <v>11943</v>
      </c>
      <c r="I2961" s="6" t="s">
        <v>60</v>
      </c>
      <c r="J2961" s="6">
        <v>90</v>
      </c>
      <c r="K2961" s="6">
        <v>430000000</v>
      </c>
      <c r="L2961" s="5" t="s">
        <v>40</v>
      </c>
      <c r="M2961" s="6" t="s">
        <v>41</v>
      </c>
      <c r="N2961" s="6" t="s">
        <v>11470</v>
      </c>
      <c r="O2961" s="6"/>
      <c r="P2961" s="6" t="s">
        <v>44</v>
      </c>
      <c r="Q2961" s="6" t="s">
        <v>11209</v>
      </c>
      <c r="R2961" s="6"/>
      <c r="S2961" s="6"/>
      <c r="T2961" s="41"/>
      <c r="U2961" s="41"/>
      <c r="V2961" s="41">
        <v>324000</v>
      </c>
      <c r="W2961" s="41">
        <f t="shared" si="194"/>
        <v>362880.00000000006</v>
      </c>
      <c r="X2961" s="6"/>
      <c r="Y2961" s="6">
        <v>2016</v>
      </c>
      <c r="Z2961" s="42"/>
    </row>
    <row r="2962" spans="1:26" ht="76.5" x14ac:dyDescent="0.2">
      <c r="A2962" s="6" t="s">
        <v>12250</v>
      </c>
      <c r="B2962" s="5" t="s">
        <v>32</v>
      </c>
      <c r="C2962" s="5" t="s">
        <v>12119</v>
      </c>
      <c r="D2962" s="5" t="s">
        <v>12120</v>
      </c>
      <c r="E2962" s="5" t="s">
        <v>12251</v>
      </c>
      <c r="F2962" s="5" t="s">
        <v>12120</v>
      </c>
      <c r="G2962" s="5" t="s">
        <v>12251</v>
      </c>
      <c r="H2962" s="5" t="s">
        <v>12252</v>
      </c>
      <c r="I2962" s="6" t="s">
        <v>60</v>
      </c>
      <c r="J2962" s="6">
        <v>80</v>
      </c>
      <c r="K2962" s="6">
        <v>430000000</v>
      </c>
      <c r="L2962" s="5" t="s">
        <v>40</v>
      </c>
      <c r="M2962" s="6" t="s">
        <v>41</v>
      </c>
      <c r="N2962" s="6" t="s">
        <v>11452</v>
      </c>
      <c r="O2962" s="6"/>
      <c r="P2962" s="6" t="s">
        <v>44</v>
      </c>
      <c r="Q2962" s="6" t="s">
        <v>11230</v>
      </c>
      <c r="R2962" s="6"/>
      <c r="S2962" s="6"/>
      <c r="T2962" s="41"/>
      <c r="U2962" s="41"/>
      <c r="V2962" s="41">
        <v>2840000</v>
      </c>
      <c r="W2962" s="41">
        <f t="shared" si="194"/>
        <v>3180800.0000000005</v>
      </c>
      <c r="X2962" s="6"/>
      <c r="Y2962" s="6">
        <v>2016</v>
      </c>
      <c r="Z2962" s="42"/>
    </row>
    <row r="2963" spans="1:26" ht="51" x14ac:dyDescent="0.2">
      <c r="A2963" s="6" t="s">
        <v>12253</v>
      </c>
      <c r="B2963" s="5" t="s">
        <v>32</v>
      </c>
      <c r="C2963" s="5" t="s">
        <v>12254</v>
      </c>
      <c r="D2963" s="5" t="s">
        <v>12255</v>
      </c>
      <c r="E2963" s="5" t="s">
        <v>12256</v>
      </c>
      <c r="F2963" s="5" t="s">
        <v>12255</v>
      </c>
      <c r="G2963" s="5" t="s">
        <v>12257</v>
      </c>
      <c r="H2963" s="5" t="s">
        <v>12258</v>
      </c>
      <c r="I2963" s="6" t="s">
        <v>39</v>
      </c>
      <c r="J2963" s="6">
        <v>60</v>
      </c>
      <c r="K2963" s="6">
        <v>430000000</v>
      </c>
      <c r="L2963" s="5" t="s">
        <v>40</v>
      </c>
      <c r="M2963" s="6" t="s">
        <v>41</v>
      </c>
      <c r="N2963" s="6" t="s">
        <v>11452</v>
      </c>
      <c r="O2963" s="6"/>
      <c r="P2963" s="6" t="s">
        <v>44</v>
      </c>
      <c r="Q2963" s="6" t="s">
        <v>11230</v>
      </c>
      <c r="R2963" s="6"/>
      <c r="S2963" s="6"/>
      <c r="T2963" s="41"/>
      <c r="U2963" s="41"/>
      <c r="V2963" s="41">
        <v>741000</v>
      </c>
      <c r="W2963" s="41">
        <f t="shared" si="194"/>
        <v>829920.00000000012</v>
      </c>
      <c r="X2963" s="6"/>
      <c r="Y2963" s="6">
        <v>2016</v>
      </c>
      <c r="Z2963" s="42"/>
    </row>
    <row r="2964" spans="1:26" ht="51" x14ac:dyDescent="0.2">
      <c r="A2964" s="6" t="s">
        <v>12259</v>
      </c>
      <c r="B2964" s="5" t="s">
        <v>32</v>
      </c>
      <c r="C2964" s="5" t="s">
        <v>12260</v>
      </c>
      <c r="D2964" s="5" t="s">
        <v>12261</v>
      </c>
      <c r="E2964" s="5" t="s">
        <v>12262</v>
      </c>
      <c r="F2964" s="5" t="s">
        <v>12261</v>
      </c>
      <c r="G2964" s="5" t="s">
        <v>12263</v>
      </c>
      <c r="H2964" s="5" t="s">
        <v>12264</v>
      </c>
      <c r="I2964" s="6" t="s">
        <v>39</v>
      </c>
      <c r="J2964" s="6">
        <v>80</v>
      </c>
      <c r="K2964" s="6">
        <v>430000000</v>
      </c>
      <c r="L2964" s="5" t="s">
        <v>40</v>
      </c>
      <c r="M2964" s="6" t="s">
        <v>41</v>
      </c>
      <c r="N2964" s="6" t="s">
        <v>11452</v>
      </c>
      <c r="O2964" s="6"/>
      <c r="P2964" s="6" t="s">
        <v>11994</v>
      </c>
      <c r="Q2964" s="6" t="s">
        <v>11230</v>
      </c>
      <c r="R2964" s="6"/>
      <c r="S2964" s="6"/>
      <c r="T2964" s="41"/>
      <c r="U2964" s="41"/>
      <c r="V2964" s="41"/>
      <c r="W2964" s="41"/>
      <c r="X2964" s="6"/>
      <c r="Y2964" s="6">
        <v>2016</v>
      </c>
      <c r="Z2964" s="6" t="s">
        <v>1629</v>
      </c>
    </row>
    <row r="2965" spans="1:26" ht="51" x14ac:dyDescent="0.2">
      <c r="A2965" s="6" t="s">
        <v>12265</v>
      </c>
      <c r="B2965" s="5" t="s">
        <v>32</v>
      </c>
      <c r="C2965" s="5" t="s">
        <v>12266</v>
      </c>
      <c r="D2965" s="5" t="s">
        <v>12267</v>
      </c>
      <c r="E2965" s="5" t="s">
        <v>12268</v>
      </c>
      <c r="F2965" s="5" t="s">
        <v>12267</v>
      </c>
      <c r="G2965" s="5" t="s">
        <v>12269</v>
      </c>
      <c r="H2965" s="5" t="s">
        <v>12270</v>
      </c>
      <c r="I2965" s="6" t="s">
        <v>60</v>
      </c>
      <c r="J2965" s="6">
        <v>70</v>
      </c>
      <c r="K2965" s="6">
        <v>430000000</v>
      </c>
      <c r="L2965" s="5" t="s">
        <v>40</v>
      </c>
      <c r="M2965" s="6" t="s">
        <v>41</v>
      </c>
      <c r="N2965" s="6" t="s">
        <v>11452</v>
      </c>
      <c r="O2965" s="6"/>
      <c r="P2965" s="6" t="s">
        <v>44</v>
      </c>
      <c r="Q2965" s="6" t="s">
        <v>11230</v>
      </c>
      <c r="R2965" s="6"/>
      <c r="S2965" s="6"/>
      <c r="T2965" s="41"/>
      <c r="U2965" s="41"/>
      <c r="V2965" s="41"/>
      <c r="W2965" s="41"/>
      <c r="X2965" s="6"/>
      <c r="Y2965" s="6">
        <v>2016</v>
      </c>
      <c r="Z2965" s="6" t="s">
        <v>1629</v>
      </c>
    </row>
    <row r="2966" spans="1:26" ht="51" x14ac:dyDescent="0.2">
      <c r="A2966" s="6" t="s">
        <v>12271</v>
      </c>
      <c r="B2966" s="5" t="s">
        <v>32</v>
      </c>
      <c r="C2966" s="5" t="s">
        <v>12272</v>
      </c>
      <c r="D2966" s="5" t="s">
        <v>12273</v>
      </c>
      <c r="E2966" s="5" t="s">
        <v>12274</v>
      </c>
      <c r="F2966" s="5" t="s">
        <v>12273</v>
      </c>
      <c r="G2966" s="5" t="s">
        <v>12275</v>
      </c>
      <c r="H2966" s="5" t="s">
        <v>12276</v>
      </c>
      <c r="I2966" s="6" t="s">
        <v>39</v>
      </c>
      <c r="J2966" s="6">
        <v>100</v>
      </c>
      <c r="K2966" s="6">
        <v>430000000</v>
      </c>
      <c r="L2966" s="5" t="s">
        <v>40</v>
      </c>
      <c r="M2966" s="6" t="s">
        <v>41</v>
      </c>
      <c r="N2966" s="6" t="s">
        <v>11470</v>
      </c>
      <c r="O2966" s="6"/>
      <c r="P2966" s="6" t="s">
        <v>44</v>
      </c>
      <c r="Q2966" s="6" t="s">
        <v>11230</v>
      </c>
      <c r="R2966" s="6"/>
      <c r="S2966" s="6"/>
      <c r="T2966" s="41"/>
      <c r="U2966" s="41"/>
      <c r="V2966" s="41">
        <v>1298400</v>
      </c>
      <c r="W2966" s="41">
        <f t="shared" ref="W2966:W2973" si="195">V2966*1.12</f>
        <v>1454208.0000000002</v>
      </c>
      <c r="X2966" s="6"/>
      <c r="Y2966" s="6">
        <v>2016</v>
      </c>
      <c r="Z2966" s="42"/>
    </row>
    <row r="2967" spans="1:26" ht="51" x14ac:dyDescent="0.2">
      <c r="A2967" s="6" t="s">
        <v>12277</v>
      </c>
      <c r="B2967" s="5" t="s">
        <v>32</v>
      </c>
      <c r="C2967" s="5" t="s">
        <v>11971</v>
      </c>
      <c r="D2967" s="5" t="s">
        <v>11972</v>
      </c>
      <c r="E2967" s="5" t="s">
        <v>11973</v>
      </c>
      <c r="F2967" s="5" t="s">
        <v>11972</v>
      </c>
      <c r="G2967" s="5" t="s">
        <v>11974</v>
      </c>
      <c r="H2967" s="5" t="s">
        <v>11975</v>
      </c>
      <c r="I2967" s="6" t="s">
        <v>39</v>
      </c>
      <c r="J2967" s="6">
        <v>70</v>
      </c>
      <c r="K2967" s="6">
        <v>430000000</v>
      </c>
      <c r="L2967" s="5" t="s">
        <v>40</v>
      </c>
      <c r="M2967" s="6" t="s">
        <v>41</v>
      </c>
      <c r="N2967" s="6" t="s">
        <v>11452</v>
      </c>
      <c r="O2967" s="6"/>
      <c r="P2967" s="6" t="s">
        <v>44</v>
      </c>
      <c r="Q2967" s="6" t="s">
        <v>11230</v>
      </c>
      <c r="R2967" s="6"/>
      <c r="S2967" s="6"/>
      <c r="T2967" s="41"/>
      <c r="U2967" s="41"/>
      <c r="V2967" s="41">
        <v>475680.8</v>
      </c>
      <c r="W2967" s="41">
        <f t="shared" si="195"/>
        <v>532762.49600000004</v>
      </c>
      <c r="X2967" s="6"/>
      <c r="Y2967" s="6">
        <v>2016</v>
      </c>
      <c r="Z2967" s="42"/>
    </row>
    <row r="2968" spans="1:26" ht="51" x14ac:dyDescent="0.2">
      <c r="A2968" s="6" t="s">
        <v>12278</v>
      </c>
      <c r="B2968" s="5" t="s">
        <v>32</v>
      </c>
      <c r="C2968" s="5" t="s">
        <v>11971</v>
      </c>
      <c r="D2968" s="5" t="s">
        <v>11972</v>
      </c>
      <c r="E2968" s="5" t="s">
        <v>11973</v>
      </c>
      <c r="F2968" s="5" t="s">
        <v>11972</v>
      </c>
      <c r="G2968" s="5" t="s">
        <v>11974</v>
      </c>
      <c r="H2968" s="5" t="s">
        <v>11975</v>
      </c>
      <c r="I2968" s="6" t="s">
        <v>39</v>
      </c>
      <c r="J2968" s="6">
        <v>70</v>
      </c>
      <c r="K2968" s="6">
        <v>430000000</v>
      </c>
      <c r="L2968" s="5" t="s">
        <v>40</v>
      </c>
      <c r="M2968" s="6" t="s">
        <v>41</v>
      </c>
      <c r="N2968" s="6" t="s">
        <v>11470</v>
      </c>
      <c r="O2968" s="6"/>
      <c r="P2968" s="6" t="s">
        <v>44</v>
      </c>
      <c r="Q2968" s="6" t="s">
        <v>11230</v>
      </c>
      <c r="R2968" s="6"/>
      <c r="S2968" s="6"/>
      <c r="T2968" s="41"/>
      <c r="U2968" s="41"/>
      <c r="V2968" s="41">
        <v>120000</v>
      </c>
      <c r="W2968" s="41">
        <f t="shared" si="195"/>
        <v>134400</v>
      </c>
      <c r="X2968" s="6"/>
      <c r="Y2968" s="6">
        <v>2016</v>
      </c>
      <c r="Z2968" s="42"/>
    </row>
    <row r="2969" spans="1:26" ht="51" x14ac:dyDescent="0.2">
      <c r="A2969" s="6" t="s">
        <v>12279</v>
      </c>
      <c r="B2969" s="5" t="s">
        <v>32</v>
      </c>
      <c r="C2969" s="5" t="s">
        <v>12280</v>
      </c>
      <c r="D2969" s="5" t="s">
        <v>12281</v>
      </c>
      <c r="E2969" s="5" t="s">
        <v>12282</v>
      </c>
      <c r="F2969" s="5" t="s">
        <v>12281</v>
      </c>
      <c r="G2969" s="5" t="s">
        <v>12282</v>
      </c>
      <c r="H2969" s="5" t="s">
        <v>12283</v>
      </c>
      <c r="I2969" s="6" t="s">
        <v>39</v>
      </c>
      <c r="J2969" s="6">
        <v>100</v>
      </c>
      <c r="K2969" s="6">
        <v>430000000</v>
      </c>
      <c r="L2969" s="5" t="s">
        <v>40</v>
      </c>
      <c r="M2969" s="6" t="s">
        <v>41</v>
      </c>
      <c r="N2969" s="6" t="s">
        <v>11470</v>
      </c>
      <c r="O2969" s="6"/>
      <c r="P2969" s="6" t="s">
        <v>44</v>
      </c>
      <c r="Q2969" s="6" t="s">
        <v>11230</v>
      </c>
      <c r="R2969" s="6"/>
      <c r="S2969" s="6"/>
      <c r="T2969" s="41"/>
      <c r="U2969" s="41"/>
      <c r="V2969" s="41">
        <v>758770.37760000001</v>
      </c>
      <c r="W2969" s="41">
        <f t="shared" si="195"/>
        <v>849822.82291200012</v>
      </c>
      <c r="X2969" s="6"/>
      <c r="Y2969" s="6">
        <v>2016</v>
      </c>
      <c r="Z2969" s="42"/>
    </row>
    <row r="2970" spans="1:26" ht="51" x14ac:dyDescent="0.2">
      <c r="A2970" s="6" t="s">
        <v>12284</v>
      </c>
      <c r="B2970" s="5" t="s">
        <v>32</v>
      </c>
      <c r="C2970" s="5" t="s">
        <v>12285</v>
      </c>
      <c r="D2970" s="5" t="s">
        <v>12286</v>
      </c>
      <c r="E2970" s="5" t="s">
        <v>12287</v>
      </c>
      <c r="F2970" s="5" t="s">
        <v>12286</v>
      </c>
      <c r="G2970" s="5" t="s">
        <v>12287</v>
      </c>
      <c r="H2970" s="5" t="s">
        <v>12288</v>
      </c>
      <c r="I2970" s="6" t="s">
        <v>39</v>
      </c>
      <c r="J2970" s="6">
        <v>100</v>
      </c>
      <c r="K2970" s="6">
        <v>430000000</v>
      </c>
      <c r="L2970" s="5" t="s">
        <v>40</v>
      </c>
      <c r="M2970" s="6" t="s">
        <v>41</v>
      </c>
      <c r="N2970" s="6" t="s">
        <v>11470</v>
      </c>
      <c r="O2970" s="6"/>
      <c r="P2970" s="6" t="s">
        <v>44</v>
      </c>
      <c r="Q2970" s="6" t="s">
        <v>11230</v>
      </c>
      <c r="R2970" s="6"/>
      <c r="S2970" s="6"/>
      <c r="T2970" s="41"/>
      <c r="U2970" s="41"/>
      <c r="V2970" s="41">
        <v>246217.26</v>
      </c>
      <c r="W2970" s="41">
        <f t="shared" si="195"/>
        <v>275763.33120000002</v>
      </c>
      <c r="X2970" s="6"/>
      <c r="Y2970" s="6">
        <v>2016</v>
      </c>
      <c r="Z2970" s="42"/>
    </row>
    <row r="2971" spans="1:26" ht="51" x14ac:dyDescent="0.2">
      <c r="A2971" s="6" t="s">
        <v>12289</v>
      </c>
      <c r="B2971" s="5" t="s">
        <v>32</v>
      </c>
      <c r="C2971" s="5" t="s">
        <v>12290</v>
      </c>
      <c r="D2971" s="5" t="s">
        <v>12291</v>
      </c>
      <c r="E2971" s="5" t="s">
        <v>12292</v>
      </c>
      <c r="F2971" s="5" t="s">
        <v>12291</v>
      </c>
      <c r="G2971" s="5" t="s">
        <v>12293</v>
      </c>
      <c r="H2971" s="5" t="s">
        <v>12294</v>
      </c>
      <c r="I2971" s="6" t="s">
        <v>39</v>
      </c>
      <c r="J2971" s="6">
        <v>100</v>
      </c>
      <c r="K2971" s="6">
        <v>430000000</v>
      </c>
      <c r="L2971" s="5" t="s">
        <v>40</v>
      </c>
      <c r="M2971" s="6" t="s">
        <v>41</v>
      </c>
      <c r="N2971" s="6" t="s">
        <v>11470</v>
      </c>
      <c r="O2971" s="6"/>
      <c r="P2971" s="6" t="s">
        <v>44</v>
      </c>
      <c r="Q2971" s="6" t="s">
        <v>11230</v>
      </c>
      <c r="R2971" s="6"/>
      <c r="S2971" s="6"/>
      <c r="T2971" s="41"/>
      <c r="U2971" s="41"/>
      <c r="V2971" s="41">
        <v>64780.111199999999</v>
      </c>
      <c r="W2971" s="41">
        <f t="shared" si="195"/>
        <v>72553.724544000012</v>
      </c>
      <c r="X2971" s="6"/>
      <c r="Y2971" s="6">
        <v>2016</v>
      </c>
      <c r="Z2971" s="42"/>
    </row>
    <row r="2972" spans="1:26" ht="63.75" x14ac:dyDescent="0.2">
      <c r="A2972" s="6" t="s">
        <v>12295</v>
      </c>
      <c r="B2972" s="5" t="s">
        <v>32</v>
      </c>
      <c r="C2972" s="5" t="s">
        <v>12285</v>
      </c>
      <c r="D2972" s="5" t="s">
        <v>12286</v>
      </c>
      <c r="E2972" s="5" t="s">
        <v>12296</v>
      </c>
      <c r="F2972" s="5" t="s">
        <v>12286</v>
      </c>
      <c r="G2972" s="5" t="s">
        <v>12296</v>
      </c>
      <c r="H2972" s="5" t="s">
        <v>12297</v>
      </c>
      <c r="I2972" s="6" t="s">
        <v>39</v>
      </c>
      <c r="J2972" s="6">
        <v>100</v>
      </c>
      <c r="K2972" s="6">
        <v>430000000</v>
      </c>
      <c r="L2972" s="5" t="s">
        <v>40</v>
      </c>
      <c r="M2972" s="6" t="s">
        <v>41</v>
      </c>
      <c r="N2972" s="6" t="s">
        <v>11470</v>
      </c>
      <c r="O2972" s="6"/>
      <c r="P2972" s="6" t="s">
        <v>44</v>
      </c>
      <c r="Q2972" s="6" t="s">
        <v>11230</v>
      </c>
      <c r="R2972" s="6"/>
      <c r="S2972" s="6"/>
      <c r="T2972" s="41"/>
      <c r="U2972" s="41"/>
      <c r="V2972" s="41">
        <v>200000</v>
      </c>
      <c r="W2972" s="41">
        <f t="shared" si="195"/>
        <v>224000.00000000003</v>
      </c>
      <c r="X2972" s="6"/>
      <c r="Y2972" s="6">
        <v>2016</v>
      </c>
      <c r="Z2972" s="42"/>
    </row>
    <row r="2973" spans="1:26" ht="114.75" x14ac:dyDescent="0.2">
      <c r="A2973" s="6" t="s">
        <v>12298</v>
      </c>
      <c r="B2973" s="5" t="s">
        <v>32</v>
      </c>
      <c r="C2973" s="5" t="s">
        <v>12299</v>
      </c>
      <c r="D2973" s="5" t="s">
        <v>12300</v>
      </c>
      <c r="E2973" s="5" t="s">
        <v>12301</v>
      </c>
      <c r="F2973" s="5" t="s">
        <v>12300</v>
      </c>
      <c r="G2973" s="5" t="s">
        <v>12301</v>
      </c>
      <c r="H2973" s="5" t="s">
        <v>12302</v>
      </c>
      <c r="I2973" s="6" t="s">
        <v>39</v>
      </c>
      <c r="J2973" s="6">
        <v>100</v>
      </c>
      <c r="K2973" s="6">
        <v>430000000</v>
      </c>
      <c r="L2973" s="5" t="s">
        <v>40</v>
      </c>
      <c r="M2973" s="6" t="s">
        <v>41</v>
      </c>
      <c r="N2973" s="6" t="s">
        <v>11452</v>
      </c>
      <c r="O2973" s="6"/>
      <c r="P2973" s="6" t="s">
        <v>44</v>
      </c>
      <c r="Q2973" s="6" t="s">
        <v>11230</v>
      </c>
      <c r="R2973" s="6"/>
      <c r="S2973" s="6"/>
      <c r="T2973" s="41"/>
      <c r="U2973" s="41"/>
      <c r="V2973" s="41">
        <v>13518800</v>
      </c>
      <c r="W2973" s="41">
        <f t="shared" si="195"/>
        <v>15141056.000000002</v>
      </c>
      <c r="X2973" s="6"/>
      <c r="Y2973" s="6">
        <v>2016</v>
      </c>
      <c r="Z2973" s="42"/>
    </row>
    <row r="2974" spans="1:26" ht="114.75" x14ac:dyDescent="0.2">
      <c r="A2974" s="6" t="s">
        <v>12303</v>
      </c>
      <c r="B2974" s="5" t="s">
        <v>32</v>
      </c>
      <c r="C2974" s="5" t="s">
        <v>12299</v>
      </c>
      <c r="D2974" s="5" t="s">
        <v>12300</v>
      </c>
      <c r="E2974" s="5" t="s">
        <v>12301</v>
      </c>
      <c r="F2974" s="5" t="s">
        <v>12300</v>
      </c>
      <c r="G2974" s="5" t="s">
        <v>12301</v>
      </c>
      <c r="H2974" s="5" t="s">
        <v>12302</v>
      </c>
      <c r="I2974" s="6" t="s">
        <v>39</v>
      </c>
      <c r="J2974" s="6">
        <v>100</v>
      </c>
      <c r="K2974" s="6">
        <v>430000000</v>
      </c>
      <c r="L2974" s="5" t="s">
        <v>40</v>
      </c>
      <c r="M2974" s="6" t="s">
        <v>41</v>
      </c>
      <c r="N2974" s="6" t="s">
        <v>11470</v>
      </c>
      <c r="O2974" s="6"/>
      <c r="P2974" s="6" t="s">
        <v>44</v>
      </c>
      <c r="Q2974" s="6" t="s">
        <v>11230</v>
      </c>
      <c r="R2974" s="6"/>
      <c r="S2974" s="6"/>
      <c r="T2974" s="41"/>
      <c r="U2974" s="41"/>
      <c r="V2974" s="41"/>
      <c r="W2974" s="41"/>
      <c r="X2974" s="6"/>
      <c r="Y2974" s="6">
        <v>2016</v>
      </c>
      <c r="Z2974" s="6"/>
    </row>
    <row r="2975" spans="1:26" ht="114.75" x14ac:dyDescent="0.2">
      <c r="A2975" s="6" t="s">
        <v>12304</v>
      </c>
      <c r="B2975" s="5" t="s">
        <v>32</v>
      </c>
      <c r="C2975" s="5" t="s">
        <v>12299</v>
      </c>
      <c r="D2975" s="5" t="s">
        <v>12300</v>
      </c>
      <c r="E2975" s="5" t="s">
        <v>12301</v>
      </c>
      <c r="F2975" s="5" t="s">
        <v>12300</v>
      </c>
      <c r="G2975" s="5" t="s">
        <v>12301</v>
      </c>
      <c r="H2975" s="5" t="s">
        <v>12302</v>
      </c>
      <c r="I2975" s="6" t="s">
        <v>39</v>
      </c>
      <c r="J2975" s="6">
        <v>100</v>
      </c>
      <c r="K2975" s="6">
        <v>430000000</v>
      </c>
      <c r="L2975" s="5" t="s">
        <v>40</v>
      </c>
      <c r="M2975" s="6" t="s">
        <v>41</v>
      </c>
      <c r="N2975" s="6" t="s">
        <v>11470</v>
      </c>
      <c r="O2975" s="6"/>
      <c r="P2975" s="6" t="s">
        <v>44</v>
      </c>
      <c r="Q2975" s="6" t="s">
        <v>11230</v>
      </c>
      <c r="R2975" s="6"/>
      <c r="S2975" s="6"/>
      <c r="T2975" s="41"/>
      <c r="U2975" s="41"/>
      <c r="V2975" s="41">
        <v>1289390.7047175299</v>
      </c>
      <c r="W2975" s="41">
        <f t="shared" ref="W2975:W2982" si="196">V2975*1.12</f>
        <v>1444117.5892836337</v>
      </c>
      <c r="X2975" s="6"/>
      <c r="Y2975" s="6">
        <v>2016</v>
      </c>
      <c r="Z2975" s="6" t="s">
        <v>11254</v>
      </c>
    </row>
    <row r="2976" spans="1:26" ht="51" x14ac:dyDescent="0.2">
      <c r="A2976" s="6" t="s">
        <v>12305</v>
      </c>
      <c r="B2976" s="5" t="s">
        <v>32</v>
      </c>
      <c r="C2976" s="5" t="s">
        <v>12290</v>
      </c>
      <c r="D2976" s="5" t="s">
        <v>12291</v>
      </c>
      <c r="E2976" s="5" t="s">
        <v>12306</v>
      </c>
      <c r="F2976" s="5" t="s">
        <v>12291</v>
      </c>
      <c r="G2976" s="5" t="s">
        <v>12307</v>
      </c>
      <c r="H2976" s="5" t="s">
        <v>12294</v>
      </c>
      <c r="I2976" s="6" t="s">
        <v>60</v>
      </c>
      <c r="J2976" s="6">
        <v>90</v>
      </c>
      <c r="K2976" s="6">
        <v>430000000</v>
      </c>
      <c r="L2976" s="5" t="s">
        <v>40</v>
      </c>
      <c r="M2976" s="6" t="s">
        <v>41</v>
      </c>
      <c r="N2976" s="6" t="s">
        <v>11452</v>
      </c>
      <c r="O2976" s="6"/>
      <c r="P2976" s="6" t="s">
        <v>44</v>
      </c>
      <c r="Q2976" s="6" t="s">
        <v>11230</v>
      </c>
      <c r="R2976" s="6"/>
      <c r="S2976" s="6"/>
      <c r="T2976" s="41"/>
      <c r="U2976" s="41"/>
      <c r="V2976" s="41">
        <v>1679992.32</v>
      </c>
      <c r="W2976" s="41">
        <f t="shared" si="196"/>
        <v>1881591.3984000003</v>
      </c>
      <c r="X2976" s="6"/>
      <c r="Y2976" s="6">
        <v>2016</v>
      </c>
      <c r="Z2976" s="42"/>
    </row>
    <row r="2977" spans="1:26" ht="51" x14ac:dyDescent="0.2">
      <c r="A2977" s="6" t="s">
        <v>12308</v>
      </c>
      <c r="B2977" s="5" t="s">
        <v>32</v>
      </c>
      <c r="C2977" s="5" t="s">
        <v>12309</v>
      </c>
      <c r="D2977" s="5" t="s">
        <v>12310</v>
      </c>
      <c r="E2977" s="5" t="s">
        <v>12311</v>
      </c>
      <c r="F2977" s="5" t="s">
        <v>12310</v>
      </c>
      <c r="G2977" s="5" t="s">
        <v>12312</v>
      </c>
      <c r="H2977" s="5" t="s">
        <v>12313</v>
      </c>
      <c r="I2977" s="6" t="s">
        <v>60</v>
      </c>
      <c r="J2977" s="6">
        <v>90</v>
      </c>
      <c r="K2977" s="6">
        <v>430000000</v>
      </c>
      <c r="L2977" s="5" t="s">
        <v>40</v>
      </c>
      <c r="M2977" s="6" t="s">
        <v>41</v>
      </c>
      <c r="N2977" s="6" t="s">
        <v>11452</v>
      </c>
      <c r="O2977" s="6"/>
      <c r="P2977" s="6" t="s">
        <v>44</v>
      </c>
      <c r="Q2977" s="6" t="s">
        <v>11230</v>
      </c>
      <c r="R2977" s="6"/>
      <c r="S2977" s="6"/>
      <c r="T2977" s="41"/>
      <c r="U2977" s="41"/>
      <c r="V2977" s="41">
        <v>3279999.96</v>
      </c>
      <c r="W2977" s="41">
        <f t="shared" si="196"/>
        <v>3673599.9552000002</v>
      </c>
      <c r="X2977" s="6"/>
      <c r="Y2977" s="6">
        <v>2016</v>
      </c>
      <c r="Z2977" s="42"/>
    </row>
    <row r="2978" spans="1:26" ht="51" x14ac:dyDescent="0.2">
      <c r="A2978" s="6" t="s">
        <v>12314</v>
      </c>
      <c r="B2978" s="5" t="s">
        <v>32</v>
      </c>
      <c r="C2978" s="5" t="s">
        <v>11986</v>
      </c>
      <c r="D2978" s="5" t="s">
        <v>11987</v>
      </c>
      <c r="E2978" s="5" t="s">
        <v>12315</v>
      </c>
      <c r="F2978" s="5" t="s">
        <v>11987</v>
      </c>
      <c r="G2978" s="5" t="s">
        <v>12315</v>
      </c>
      <c r="H2978" s="5" t="s">
        <v>12316</v>
      </c>
      <c r="I2978" s="6" t="s">
        <v>60</v>
      </c>
      <c r="J2978" s="6">
        <v>80</v>
      </c>
      <c r="K2978" s="6">
        <v>430000000</v>
      </c>
      <c r="L2978" s="5" t="s">
        <v>40</v>
      </c>
      <c r="M2978" s="6" t="s">
        <v>41</v>
      </c>
      <c r="N2978" s="6" t="s">
        <v>11452</v>
      </c>
      <c r="O2978" s="6"/>
      <c r="P2978" s="6" t="s">
        <v>11419</v>
      </c>
      <c r="Q2978" s="6" t="s">
        <v>11209</v>
      </c>
      <c r="R2978" s="6"/>
      <c r="S2978" s="6"/>
      <c r="T2978" s="41"/>
      <c r="U2978" s="41"/>
      <c r="V2978" s="41">
        <v>803000</v>
      </c>
      <c r="W2978" s="41">
        <f t="shared" si="196"/>
        <v>899360.00000000012</v>
      </c>
      <c r="X2978" s="6"/>
      <c r="Y2978" s="6">
        <v>2016</v>
      </c>
      <c r="Z2978" s="42"/>
    </row>
    <row r="2979" spans="1:26" ht="63.75" x14ac:dyDescent="0.2">
      <c r="A2979" s="6" t="s">
        <v>12317</v>
      </c>
      <c r="B2979" s="5" t="s">
        <v>32</v>
      </c>
      <c r="C2979" s="5" t="s">
        <v>11986</v>
      </c>
      <c r="D2979" s="5" t="s">
        <v>11987</v>
      </c>
      <c r="E2979" s="5" t="s">
        <v>12318</v>
      </c>
      <c r="F2979" s="5" t="s">
        <v>11987</v>
      </c>
      <c r="G2979" s="5" t="s">
        <v>12319</v>
      </c>
      <c r="H2979" s="5" t="s">
        <v>12320</v>
      </c>
      <c r="I2979" s="6" t="s">
        <v>60</v>
      </c>
      <c r="J2979" s="6">
        <v>80</v>
      </c>
      <c r="K2979" s="6">
        <v>430000000</v>
      </c>
      <c r="L2979" s="5" t="s">
        <v>40</v>
      </c>
      <c r="M2979" s="6" t="s">
        <v>41</v>
      </c>
      <c r="N2979" s="6" t="s">
        <v>11452</v>
      </c>
      <c r="O2979" s="6"/>
      <c r="P2979" s="6" t="s">
        <v>44</v>
      </c>
      <c r="Q2979" s="6" t="s">
        <v>11230</v>
      </c>
      <c r="R2979" s="6"/>
      <c r="S2979" s="6"/>
      <c r="T2979" s="41"/>
      <c r="U2979" s="41"/>
      <c r="V2979" s="41">
        <v>710000</v>
      </c>
      <c r="W2979" s="41">
        <f t="shared" si="196"/>
        <v>795200.00000000012</v>
      </c>
      <c r="X2979" s="6"/>
      <c r="Y2979" s="6">
        <v>2016</v>
      </c>
      <c r="Z2979" s="42"/>
    </row>
    <row r="2980" spans="1:26" ht="51" x14ac:dyDescent="0.2">
      <c r="A2980" s="6" t="s">
        <v>12321</v>
      </c>
      <c r="B2980" s="5" t="s">
        <v>32</v>
      </c>
      <c r="C2980" s="5" t="s">
        <v>11986</v>
      </c>
      <c r="D2980" s="5" t="s">
        <v>11987</v>
      </c>
      <c r="E2980" s="5" t="s">
        <v>12322</v>
      </c>
      <c r="F2980" s="5" t="s">
        <v>11987</v>
      </c>
      <c r="G2980" s="5" t="s">
        <v>12001</v>
      </c>
      <c r="H2980" s="5" t="s">
        <v>12323</v>
      </c>
      <c r="I2980" s="6" t="s">
        <v>60</v>
      </c>
      <c r="J2980" s="6">
        <v>80</v>
      </c>
      <c r="K2980" s="6">
        <v>430000000</v>
      </c>
      <c r="L2980" s="5" t="s">
        <v>40</v>
      </c>
      <c r="M2980" s="6" t="s">
        <v>41</v>
      </c>
      <c r="N2980" s="6" t="s">
        <v>11452</v>
      </c>
      <c r="O2980" s="6"/>
      <c r="P2980" s="6" t="s">
        <v>44</v>
      </c>
      <c r="Q2980" s="6" t="s">
        <v>11230</v>
      </c>
      <c r="R2980" s="6"/>
      <c r="S2980" s="6"/>
      <c r="T2980" s="41"/>
      <c r="U2980" s="41"/>
      <c r="V2980" s="41">
        <v>890000</v>
      </c>
      <c r="W2980" s="41">
        <f t="shared" si="196"/>
        <v>996800.00000000012</v>
      </c>
      <c r="X2980" s="6"/>
      <c r="Y2980" s="6">
        <v>2016</v>
      </c>
      <c r="Z2980" s="42"/>
    </row>
    <row r="2981" spans="1:26" ht="63.75" x14ac:dyDescent="0.2">
      <c r="A2981" s="6" t="s">
        <v>12324</v>
      </c>
      <c r="B2981" s="5" t="s">
        <v>32</v>
      </c>
      <c r="C2981" s="5" t="s">
        <v>11986</v>
      </c>
      <c r="D2981" s="5" t="s">
        <v>11987</v>
      </c>
      <c r="E2981" s="5" t="s">
        <v>11992</v>
      </c>
      <c r="F2981" s="5" t="s">
        <v>11987</v>
      </c>
      <c r="G2981" s="5" t="s">
        <v>11988</v>
      </c>
      <c r="H2981" s="5" t="s">
        <v>12325</v>
      </c>
      <c r="I2981" s="6" t="s">
        <v>39</v>
      </c>
      <c r="J2981" s="6">
        <v>80</v>
      </c>
      <c r="K2981" s="6">
        <v>430000000</v>
      </c>
      <c r="L2981" s="5" t="s">
        <v>40</v>
      </c>
      <c r="M2981" s="6" t="s">
        <v>41</v>
      </c>
      <c r="N2981" s="6" t="s">
        <v>11452</v>
      </c>
      <c r="O2981" s="6"/>
      <c r="P2981" s="6" t="s">
        <v>44</v>
      </c>
      <c r="Q2981" s="6" t="s">
        <v>11230</v>
      </c>
      <c r="R2981" s="6"/>
      <c r="S2981" s="6"/>
      <c r="T2981" s="41"/>
      <c r="U2981" s="41"/>
      <c r="V2981" s="41">
        <v>1054000</v>
      </c>
      <c r="W2981" s="41">
        <f t="shared" si="196"/>
        <v>1180480</v>
      </c>
      <c r="X2981" s="6"/>
      <c r="Y2981" s="6">
        <v>2016</v>
      </c>
      <c r="Z2981" s="42"/>
    </row>
    <row r="2982" spans="1:26" ht="51" x14ac:dyDescent="0.2">
      <c r="A2982" s="6" t="s">
        <v>12326</v>
      </c>
      <c r="B2982" s="5" t="s">
        <v>32</v>
      </c>
      <c r="C2982" s="5" t="s">
        <v>11986</v>
      </c>
      <c r="D2982" s="5" t="s">
        <v>11987</v>
      </c>
      <c r="E2982" s="5" t="s">
        <v>12322</v>
      </c>
      <c r="F2982" s="5" t="s">
        <v>11987</v>
      </c>
      <c r="G2982" s="5" t="s">
        <v>12001</v>
      </c>
      <c r="H2982" s="5" t="s">
        <v>12327</v>
      </c>
      <c r="I2982" s="6" t="s">
        <v>39</v>
      </c>
      <c r="J2982" s="6">
        <v>80</v>
      </c>
      <c r="K2982" s="6">
        <v>430000000</v>
      </c>
      <c r="L2982" s="5" t="s">
        <v>40</v>
      </c>
      <c r="M2982" s="6" t="s">
        <v>41</v>
      </c>
      <c r="N2982" s="6" t="s">
        <v>11452</v>
      </c>
      <c r="O2982" s="6"/>
      <c r="P2982" s="6" t="s">
        <v>44</v>
      </c>
      <c r="Q2982" s="6" t="s">
        <v>11230</v>
      </c>
      <c r="R2982" s="6"/>
      <c r="S2982" s="6"/>
      <c r="T2982" s="41"/>
      <c r="U2982" s="41"/>
      <c r="V2982" s="41">
        <v>810000</v>
      </c>
      <c r="W2982" s="41">
        <f t="shared" si="196"/>
        <v>907200.00000000012</v>
      </c>
      <c r="X2982" s="6"/>
      <c r="Y2982" s="6">
        <v>2016</v>
      </c>
      <c r="Z2982" s="42"/>
    </row>
    <row r="2983" spans="1:26" ht="51" x14ac:dyDescent="0.2">
      <c r="A2983" s="6" t="s">
        <v>12328</v>
      </c>
      <c r="B2983" s="5" t="s">
        <v>32</v>
      </c>
      <c r="C2983" s="5" t="s">
        <v>11986</v>
      </c>
      <c r="D2983" s="5" t="s">
        <v>11987</v>
      </c>
      <c r="E2983" s="5" t="s">
        <v>12322</v>
      </c>
      <c r="F2983" s="5" t="s">
        <v>11987</v>
      </c>
      <c r="G2983" s="5" t="s">
        <v>12001</v>
      </c>
      <c r="H2983" s="5" t="s">
        <v>12329</v>
      </c>
      <c r="I2983" s="6" t="s">
        <v>39</v>
      </c>
      <c r="J2983" s="6">
        <v>100</v>
      </c>
      <c r="K2983" s="6">
        <v>430000000</v>
      </c>
      <c r="L2983" s="5" t="s">
        <v>40</v>
      </c>
      <c r="M2983" s="6" t="s">
        <v>41</v>
      </c>
      <c r="N2983" s="6" t="s">
        <v>11452</v>
      </c>
      <c r="O2983" s="6"/>
      <c r="P2983" s="6" t="s">
        <v>44</v>
      </c>
      <c r="Q2983" s="6" t="s">
        <v>11230</v>
      </c>
      <c r="R2983" s="6"/>
      <c r="S2983" s="6"/>
      <c r="T2983" s="41"/>
      <c r="U2983" s="41"/>
      <c r="V2983" s="41"/>
      <c r="W2983" s="41"/>
      <c r="X2983" s="6"/>
      <c r="Y2983" s="6">
        <v>2016</v>
      </c>
      <c r="Z2983" s="5"/>
    </row>
    <row r="2984" spans="1:26" ht="51" x14ac:dyDescent="0.2">
      <c r="A2984" s="6" t="s">
        <v>12330</v>
      </c>
      <c r="B2984" s="5" t="s">
        <v>32</v>
      </c>
      <c r="C2984" s="5" t="s">
        <v>11986</v>
      </c>
      <c r="D2984" s="5" t="s">
        <v>11987</v>
      </c>
      <c r="E2984" s="5" t="s">
        <v>12322</v>
      </c>
      <c r="F2984" s="5" t="s">
        <v>11987</v>
      </c>
      <c r="G2984" s="5" t="s">
        <v>12001</v>
      </c>
      <c r="H2984" s="5" t="s">
        <v>12329</v>
      </c>
      <c r="I2984" s="6" t="s">
        <v>39</v>
      </c>
      <c r="J2984" s="6">
        <v>100</v>
      </c>
      <c r="K2984" s="6">
        <v>430000000</v>
      </c>
      <c r="L2984" s="5" t="s">
        <v>40</v>
      </c>
      <c r="M2984" s="6" t="s">
        <v>41</v>
      </c>
      <c r="N2984" s="6" t="s">
        <v>11452</v>
      </c>
      <c r="O2984" s="6"/>
      <c r="P2984" s="6" t="s">
        <v>44</v>
      </c>
      <c r="Q2984" s="6" t="s">
        <v>11230</v>
      </c>
      <c r="R2984" s="6"/>
      <c r="S2984" s="6"/>
      <c r="T2984" s="41"/>
      <c r="U2984" s="41"/>
      <c r="V2984" s="41">
        <v>485442.4938</v>
      </c>
      <c r="W2984" s="41">
        <f t="shared" ref="W2984:W2991" si="197">V2984*1.12</f>
        <v>543695.59305600007</v>
      </c>
      <c r="X2984" s="6"/>
      <c r="Y2984" s="6">
        <v>2016</v>
      </c>
      <c r="Z2984" s="6" t="s">
        <v>11254</v>
      </c>
    </row>
    <row r="2985" spans="1:26" ht="51" x14ac:dyDescent="0.2">
      <c r="A2985" s="6" t="s">
        <v>12331</v>
      </c>
      <c r="B2985" s="5" t="s">
        <v>32</v>
      </c>
      <c r="C2985" s="5" t="s">
        <v>11847</v>
      </c>
      <c r="D2985" s="5" t="s">
        <v>11699</v>
      </c>
      <c r="E2985" s="5" t="s">
        <v>12332</v>
      </c>
      <c r="F2985" s="5" t="s">
        <v>11699</v>
      </c>
      <c r="G2985" s="5" t="s">
        <v>12333</v>
      </c>
      <c r="H2985" s="5" t="s">
        <v>12334</v>
      </c>
      <c r="I2985" s="6" t="s">
        <v>39</v>
      </c>
      <c r="J2985" s="6">
        <v>100</v>
      </c>
      <c r="K2985" s="6">
        <v>430000000</v>
      </c>
      <c r="L2985" s="5" t="s">
        <v>40</v>
      </c>
      <c r="M2985" s="6" t="s">
        <v>12335</v>
      </c>
      <c r="N2985" s="6" t="s">
        <v>11452</v>
      </c>
      <c r="O2985" s="6"/>
      <c r="P2985" s="6" t="s">
        <v>9081</v>
      </c>
      <c r="Q2985" s="6" t="s">
        <v>11230</v>
      </c>
      <c r="R2985" s="6"/>
      <c r="S2985" s="6"/>
      <c r="T2985" s="41"/>
      <c r="U2985" s="41"/>
      <c r="V2985" s="41">
        <v>150000</v>
      </c>
      <c r="W2985" s="41">
        <f t="shared" si="197"/>
        <v>168000.00000000003</v>
      </c>
      <c r="X2985" s="6"/>
      <c r="Y2985" s="6">
        <v>2016</v>
      </c>
      <c r="Z2985" s="42"/>
    </row>
    <row r="2986" spans="1:26" ht="76.5" x14ac:dyDescent="0.2">
      <c r="A2986" s="6" t="s">
        <v>12336</v>
      </c>
      <c r="B2986" s="5" t="s">
        <v>32</v>
      </c>
      <c r="C2986" s="5" t="s">
        <v>12337</v>
      </c>
      <c r="D2986" s="5" t="s">
        <v>12338</v>
      </c>
      <c r="E2986" s="5" t="s">
        <v>12339</v>
      </c>
      <c r="F2986" s="5" t="s">
        <v>12338</v>
      </c>
      <c r="G2986" s="5" t="s">
        <v>12340</v>
      </c>
      <c r="H2986" s="5" t="s">
        <v>12341</v>
      </c>
      <c r="I2986" s="6" t="s">
        <v>47</v>
      </c>
      <c r="J2986" s="6">
        <v>100</v>
      </c>
      <c r="K2986" s="6">
        <v>430000000</v>
      </c>
      <c r="L2986" s="5" t="s">
        <v>40</v>
      </c>
      <c r="M2986" s="6" t="s">
        <v>41</v>
      </c>
      <c r="N2986" s="6" t="s">
        <v>11452</v>
      </c>
      <c r="O2986" s="6"/>
      <c r="P2986" s="6" t="s">
        <v>44</v>
      </c>
      <c r="Q2986" s="6" t="s">
        <v>11230</v>
      </c>
      <c r="R2986" s="6"/>
      <c r="S2986" s="6"/>
      <c r="T2986" s="41"/>
      <c r="U2986" s="41"/>
      <c r="V2986" s="41">
        <v>24960000</v>
      </c>
      <c r="W2986" s="41">
        <f t="shared" si="197"/>
        <v>27955200.000000004</v>
      </c>
      <c r="X2986" s="6"/>
      <c r="Y2986" s="6">
        <v>2016</v>
      </c>
      <c r="Z2986" s="42"/>
    </row>
    <row r="2987" spans="1:26" ht="76.5" x14ac:dyDescent="0.2">
      <c r="A2987" s="6" t="s">
        <v>12342</v>
      </c>
      <c r="B2987" s="5" t="s">
        <v>32</v>
      </c>
      <c r="C2987" s="5" t="s">
        <v>12337</v>
      </c>
      <c r="D2987" s="5" t="s">
        <v>12338</v>
      </c>
      <c r="E2987" s="5" t="s">
        <v>12339</v>
      </c>
      <c r="F2987" s="5" t="s">
        <v>12338</v>
      </c>
      <c r="G2987" s="5" t="s">
        <v>12339</v>
      </c>
      <c r="H2987" s="5" t="s">
        <v>12343</v>
      </c>
      <c r="I2987" s="6" t="s">
        <v>47</v>
      </c>
      <c r="J2987" s="6">
        <v>90</v>
      </c>
      <c r="K2987" s="6">
        <v>430000000</v>
      </c>
      <c r="L2987" s="5" t="s">
        <v>40</v>
      </c>
      <c r="M2987" s="6" t="s">
        <v>41</v>
      </c>
      <c r="N2987" s="6" t="s">
        <v>11452</v>
      </c>
      <c r="O2987" s="6"/>
      <c r="P2987" s="6" t="s">
        <v>44</v>
      </c>
      <c r="Q2987" s="6" t="s">
        <v>11230</v>
      </c>
      <c r="R2987" s="6"/>
      <c r="S2987" s="6"/>
      <c r="T2987" s="41"/>
      <c r="U2987" s="41"/>
      <c r="V2987" s="41">
        <v>9425436</v>
      </c>
      <c r="W2987" s="41">
        <f t="shared" si="197"/>
        <v>10556488.32</v>
      </c>
      <c r="X2987" s="6"/>
      <c r="Y2987" s="6">
        <v>2016</v>
      </c>
      <c r="Z2987" s="42"/>
    </row>
    <row r="2988" spans="1:26" ht="76.5" x14ac:dyDescent="0.2">
      <c r="A2988" s="6" t="s">
        <v>12344</v>
      </c>
      <c r="B2988" s="5" t="s">
        <v>32</v>
      </c>
      <c r="C2988" s="5" t="s">
        <v>12337</v>
      </c>
      <c r="D2988" s="5" t="s">
        <v>12338</v>
      </c>
      <c r="E2988" s="5" t="s">
        <v>12339</v>
      </c>
      <c r="F2988" s="5" t="s">
        <v>12338</v>
      </c>
      <c r="G2988" s="5" t="s">
        <v>12339</v>
      </c>
      <c r="H2988" s="5" t="s">
        <v>12345</v>
      </c>
      <c r="I2988" s="6" t="s">
        <v>39</v>
      </c>
      <c r="J2988" s="6">
        <v>0</v>
      </c>
      <c r="K2988" s="6">
        <v>430000000</v>
      </c>
      <c r="L2988" s="5" t="s">
        <v>40</v>
      </c>
      <c r="M2988" s="6" t="s">
        <v>41</v>
      </c>
      <c r="N2988" s="6" t="s">
        <v>11452</v>
      </c>
      <c r="O2988" s="6"/>
      <c r="P2988" s="6" t="s">
        <v>44</v>
      </c>
      <c r="Q2988" s="6" t="s">
        <v>11901</v>
      </c>
      <c r="R2988" s="6"/>
      <c r="S2988" s="6"/>
      <c r="T2988" s="41"/>
      <c r="U2988" s="41"/>
      <c r="V2988" s="41">
        <v>35407500</v>
      </c>
      <c r="W2988" s="41">
        <f t="shared" si="197"/>
        <v>39656400.000000007</v>
      </c>
      <c r="X2988" s="6"/>
      <c r="Y2988" s="6">
        <v>2016</v>
      </c>
      <c r="Z2988" s="42"/>
    </row>
    <row r="2989" spans="1:26" ht="76.5" x14ac:dyDescent="0.2">
      <c r="A2989" s="6" t="s">
        <v>12346</v>
      </c>
      <c r="B2989" s="5" t="s">
        <v>32</v>
      </c>
      <c r="C2989" s="5" t="s">
        <v>12337</v>
      </c>
      <c r="D2989" s="5" t="s">
        <v>12338</v>
      </c>
      <c r="E2989" s="5" t="s">
        <v>12339</v>
      </c>
      <c r="F2989" s="5" t="s">
        <v>12338</v>
      </c>
      <c r="G2989" s="5" t="s">
        <v>12339</v>
      </c>
      <c r="H2989" s="5" t="s">
        <v>12347</v>
      </c>
      <c r="I2989" s="6" t="s">
        <v>39</v>
      </c>
      <c r="J2989" s="6">
        <v>0</v>
      </c>
      <c r="K2989" s="6">
        <v>430000000</v>
      </c>
      <c r="L2989" s="5" t="s">
        <v>40</v>
      </c>
      <c r="M2989" s="6" t="s">
        <v>41</v>
      </c>
      <c r="N2989" s="6" t="s">
        <v>11452</v>
      </c>
      <c r="O2989" s="6"/>
      <c r="P2989" s="6" t="s">
        <v>44</v>
      </c>
      <c r="Q2989" s="6" t="s">
        <v>11901</v>
      </c>
      <c r="R2989" s="6"/>
      <c r="S2989" s="6"/>
      <c r="T2989" s="41"/>
      <c r="U2989" s="41"/>
      <c r="V2989" s="41">
        <v>825300</v>
      </c>
      <c r="W2989" s="41">
        <f t="shared" si="197"/>
        <v>924336.00000000012</v>
      </c>
      <c r="X2989" s="6"/>
      <c r="Y2989" s="6">
        <v>2016</v>
      </c>
      <c r="Z2989" s="42"/>
    </row>
    <row r="2990" spans="1:26" ht="76.5" x14ac:dyDescent="0.2">
      <c r="A2990" s="6" t="s">
        <v>12348</v>
      </c>
      <c r="B2990" s="5" t="s">
        <v>32</v>
      </c>
      <c r="C2990" s="5" t="s">
        <v>12337</v>
      </c>
      <c r="D2990" s="5" t="s">
        <v>12338</v>
      </c>
      <c r="E2990" s="5" t="s">
        <v>12339</v>
      </c>
      <c r="F2990" s="5" t="s">
        <v>12338</v>
      </c>
      <c r="G2990" s="5" t="s">
        <v>12339</v>
      </c>
      <c r="H2990" s="5" t="s">
        <v>12349</v>
      </c>
      <c r="I2990" s="6" t="s">
        <v>39</v>
      </c>
      <c r="J2990" s="6">
        <v>0</v>
      </c>
      <c r="K2990" s="6">
        <v>430000000</v>
      </c>
      <c r="L2990" s="5" t="s">
        <v>40</v>
      </c>
      <c r="M2990" s="6" t="s">
        <v>41</v>
      </c>
      <c r="N2990" s="6" t="s">
        <v>11452</v>
      </c>
      <c r="O2990" s="6"/>
      <c r="P2990" s="6" t="s">
        <v>44</v>
      </c>
      <c r="Q2990" s="6" t="s">
        <v>11901</v>
      </c>
      <c r="R2990" s="6"/>
      <c r="S2990" s="6"/>
      <c r="T2990" s="41"/>
      <c r="U2990" s="41"/>
      <c r="V2990" s="41">
        <v>10188000</v>
      </c>
      <c r="W2990" s="41">
        <f t="shared" si="197"/>
        <v>11410560.000000002</v>
      </c>
      <c r="X2990" s="6"/>
      <c r="Y2990" s="6">
        <v>2016</v>
      </c>
      <c r="Z2990" s="42"/>
    </row>
    <row r="2991" spans="1:26" ht="63.75" x14ac:dyDescent="0.2">
      <c r="A2991" s="6" t="s">
        <v>12350</v>
      </c>
      <c r="B2991" s="5" t="s">
        <v>32</v>
      </c>
      <c r="C2991" s="5" t="s">
        <v>12351</v>
      </c>
      <c r="D2991" s="5" t="s">
        <v>12352</v>
      </c>
      <c r="E2991" s="5" t="s">
        <v>12353</v>
      </c>
      <c r="F2991" s="5" t="s">
        <v>12354</v>
      </c>
      <c r="G2991" s="5" t="s">
        <v>12353</v>
      </c>
      <c r="H2991" s="5" t="s">
        <v>12355</v>
      </c>
      <c r="I2991" s="6" t="s">
        <v>39</v>
      </c>
      <c r="J2991" s="6">
        <v>0</v>
      </c>
      <c r="K2991" s="6">
        <v>430000000</v>
      </c>
      <c r="L2991" s="5" t="s">
        <v>40</v>
      </c>
      <c r="M2991" s="6" t="s">
        <v>41</v>
      </c>
      <c r="N2991" s="6" t="s">
        <v>11452</v>
      </c>
      <c r="O2991" s="6"/>
      <c r="P2991" s="6" t="s">
        <v>44</v>
      </c>
      <c r="Q2991" s="6" t="s">
        <v>11901</v>
      </c>
      <c r="R2991" s="6"/>
      <c r="S2991" s="6"/>
      <c r="T2991" s="41"/>
      <c r="U2991" s="41"/>
      <c r="V2991" s="41">
        <v>18500000</v>
      </c>
      <c r="W2991" s="41">
        <f t="shared" si="197"/>
        <v>20720000.000000004</v>
      </c>
      <c r="X2991" s="6"/>
      <c r="Y2991" s="6">
        <v>2016</v>
      </c>
      <c r="Z2991" s="42"/>
    </row>
    <row r="2992" spans="1:26" ht="63.75" x14ac:dyDescent="0.2">
      <c r="A2992" s="6" t="s">
        <v>12356</v>
      </c>
      <c r="B2992" s="5" t="s">
        <v>32</v>
      </c>
      <c r="C2992" s="5" t="s">
        <v>12351</v>
      </c>
      <c r="D2992" s="5" t="s">
        <v>12352</v>
      </c>
      <c r="E2992" s="5" t="s">
        <v>12353</v>
      </c>
      <c r="F2992" s="5" t="s">
        <v>12354</v>
      </c>
      <c r="G2992" s="5" t="s">
        <v>12353</v>
      </c>
      <c r="H2992" s="5" t="s">
        <v>12357</v>
      </c>
      <c r="I2992" s="6" t="s">
        <v>60</v>
      </c>
      <c r="J2992" s="6">
        <v>0</v>
      </c>
      <c r="K2992" s="6">
        <v>430000000</v>
      </c>
      <c r="L2992" s="5" t="s">
        <v>40</v>
      </c>
      <c r="M2992" s="6" t="s">
        <v>41</v>
      </c>
      <c r="N2992" s="6" t="s">
        <v>11452</v>
      </c>
      <c r="O2992" s="6"/>
      <c r="P2992" s="6" t="s">
        <v>44</v>
      </c>
      <c r="Q2992" s="6" t="s">
        <v>11901</v>
      </c>
      <c r="R2992" s="6"/>
      <c r="S2992" s="6"/>
      <c r="T2992" s="41"/>
      <c r="U2992" s="41"/>
      <c r="V2992" s="41"/>
      <c r="W2992" s="41"/>
      <c r="X2992" s="6"/>
      <c r="Y2992" s="6">
        <v>2016</v>
      </c>
      <c r="Z2992" s="42"/>
    </row>
    <row r="2993" spans="1:26" ht="63.75" x14ac:dyDescent="0.2">
      <c r="A2993" s="6" t="s">
        <v>12358</v>
      </c>
      <c r="B2993" s="5" t="s">
        <v>32</v>
      </c>
      <c r="C2993" s="5" t="s">
        <v>12351</v>
      </c>
      <c r="D2993" s="5" t="s">
        <v>12352</v>
      </c>
      <c r="E2993" s="5" t="s">
        <v>12353</v>
      </c>
      <c r="F2993" s="5" t="s">
        <v>12354</v>
      </c>
      <c r="G2993" s="5" t="s">
        <v>12353</v>
      </c>
      <c r="H2993" s="5" t="s">
        <v>12357</v>
      </c>
      <c r="I2993" s="6" t="s">
        <v>47</v>
      </c>
      <c r="J2993" s="6">
        <v>0</v>
      </c>
      <c r="K2993" s="6">
        <v>430000000</v>
      </c>
      <c r="L2993" s="5" t="s">
        <v>40</v>
      </c>
      <c r="M2993" s="6" t="s">
        <v>591</v>
      </c>
      <c r="N2993" s="6" t="s">
        <v>11452</v>
      </c>
      <c r="O2993" s="6"/>
      <c r="P2993" s="6" t="s">
        <v>12359</v>
      </c>
      <c r="Q2993" s="6" t="s">
        <v>11901</v>
      </c>
      <c r="R2993" s="6"/>
      <c r="S2993" s="6"/>
      <c r="T2993" s="41"/>
      <c r="U2993" s="41"/>
      <c r="V2993" s="41">
        <v>26393188.6875</v>
      </c>
      <c r="W2993" s="41">
        <f>V2993*1.12</f>
        <v>29560371.330000002</v>
      </c>
      <c r="X2993" s="6"/>
      <c r="Y2993" s="6">
        <v>2016</v>
      </c>
      <c r="Z2993" s="6" t="s">
        <v>12360</v>
      </c>
    </row>
    <row r="2994" spans="1:26" ht="51" x14ac:dyDescent="0.2">
      <c r="A2994" s="6" t="s">
        <v>12361</v>
      </c>
      <c r="B2994" s="5" t="s">
        <v>32</v>
      </c>
      <c r="C2994" s="5" t="s">
        <v>12337</v>
      </c>
      <c r="D2994" s="5" t="s">
        <v>12338</v>
      </c>
      <c r="E2994" s="5" t="s">
        <v>12362</v>
      </c>
      <c r="F2994" s="5" t="s">
        <v>12338</v>
      </c>
      <c r="G2994" s="5" t="s">
        <v>12362</v>
      </c>
      <c r="H2994" s="5" t="s">
        <v>12363</v>
      </c>
      <c r="I2994" s="6" t="s">
        <v>47</v>
      </c>
      <c r="J2994" s="6">
        <v>0</v>
      </c>
      <c r="K2994" s="6">
        <v>430000000</v>
      </c>
      <c r="L2994" s="5" t="s">
        <v>40</v>
      </c>
      <c r="M2994" s="6" t="s">
        <v>41</v>
      </c>
      <c r="N2994" s="6" t="s">
        <v>11452</v>
      </c>
      <c r="O2994" s="6"/>
      <c r="P2994" s="6" t="s">
        <v>44</v>
      </c>
      <c r="Q2994" s="6" t="s">
        <v>11230</v>
      </c>
      <c r="R2994" s="6"/>
      <c r="S2994" s="6"/>
      <c r="T2994" s="41"/>
      <c r="U2994" s="41"/>
      <c r="V2994" s="41">
        <v>16827624</v>
      </c>
      <c r="W2994" s="41">
        <f>V2994*1.12</f>
        <v>18846938.880000003</v>
      </c>
      <c r="X2994" s="6"/>
      <c r="Y2994" s="6">
        <v>2016</v>
      </c>
      <c r="Z2994" s="42"/>
    </row>
    <row r="2995" spans="1:26" ht="63.75" x14ac:dyDescent="0.2">
      <c r="A2995" s="6" t="s">
        <v>12364</v>
      </c>
      <c r="B2995" s="5" t="s">
        <v>32</v>
      </c>
      <c r="C2995" s="5" t="s">
        <v>12337</v>
      </c>
      <c r="D2995" s="5" t="s">
        <v>12338</v>
      </c>
      <c r="E2995" s="5" t="s">
        <v>12365</v>
      </c>
      <c r="F2995" s="5" t="s">
        <v>12338</v>
      </c>
      <c r="G2995" s="5" t="s">
        <v>12366</v>
      </c>
      <c r="H2995" s="5" t="s">
        <v>12367</v>
      </c>
      <c r="I2995" s="6" t="s">
        <v>39</v>
      </c>
      <c r="J2995" s="6">
        <v>0</v>
      </c>
      <c r="K2995" s="6">
        <v>430000000</v>
      </c>
      <c r="L2995" s="5" t="s">
        <v>40</v>
      </c>
      <c r="M2995" s="6" t="s">
        <v>9766</v>
      </c>
      <c r="N2995" s="6" t="s">
        <v>11452</v>
      </c>
      <c r="O2995" s="6"/>
      <c r="P2995" s="6" t="s">
        <v>11419</v>
      </c>
      <c r="Q2995" s="6" t="s">
        <v>11230</v>
      </c>
      <c r="R2995" s="6"/>
      <c r="S2995" s="6"/>
      <c r="T2995" s="41"/>
      <c r="U2995" s="41"/>
      <c r="V2995" s="41">
        <v>700000</v>
      </c>
      <c r="W2995" s="41">
        <f>V2995*1.12</f>
        <v>784000.00000000012</v>
      </c>
      <c r="X2995" s="6"/>
      <c r="Y2995" s="6">
        <v>2016</v>
      </c>
      <c r="Z2995" s="42"/>
    </row>
    <row r="2996" spans="1:26" ht="63.75" x14ac:dyDescent="0.2">
      <c r="A2996" s="6" t="s">
        <v>12368</v>
      </c>
      <c r="B2996" s="5" t="s">
        <v>32</v>
      </c>
      <c r="C2996" s="5" t="s">
        <v>12337</v>
      </c>
      <c r="D2996" s="5" t="s">
        <v>12338</v>
      </c>
      <c r="E2996" s="5" t="s">
        <v>12365</v>
      </c>
      <c r="F2996" s="5" t="s">
        <v>12338</v>
      </c>
      <c r="G2996" s="5" t="s">
        <v>12366</v>
      </c>
      <c r="H2996" s="5" t="s">
        <v>12369</v>
      </c>
      <c r="I2996" s="6" t="s">
        <v>39</v>
      </c>
      <c r="J2996" s="6">
        <v>0</v>
      </c>
      <c r="K2996" s="6">
        <v>430000000</v>
      </c>
      <c r="L2996" s="5" t="s">
        <v>40</v>
      </c>
      <c r="M2996" s="6" t="s">
        <v>9766</v>
      </c>
      <c r="N2996" s="6" t="s">
        <v>11452</v>
      </c>
      <c r="O2996" s="6"/>
      <c r="P2996" s="6" t="s">
        <v>11419</v>
      </c>
      <c r="Q2996" s="6" t="s">
        <v>11230</v>
      </c>
      <c r="R2996" s="6"/>
      <c r="S2996" s="6"/>
      <c r="T2996" s="41"/>
      <c r="U2996" s="41"/>
      <c r="V2996" s="41">
        <v>84000</v>
      </c>
      <c r="W2996" s="41">
        <f>V2996*1.12</f>
        <v>94080.000000000015</v>
      </c>
      <c r="X2996" s="6"/>
      <c r="Y2996" s="6">
        <v>2016</v>
      </c>
      <c r="Z2996" s="42"/>
    </row>
    <row r="2997" spans="1:26" ht="51" x14ac:dyDescent="0.2">
      <c r="A2997" s="6" t="s">
        <v>12370</v>
      </c>
      <c r="B2997" s="5" t="s">
        <v>32</v>
      </c>
      <c r="C2997" s="5" t="s">
        <v>12337</v>
      </c>
      <c r="D2997" s="5" t="s">
        <v>12338</v>
      </c>
      <c r="E2997" s="5" t="s">
        <v>12362</v>
      </c>
      <c r="F2997" s="5" t="s">
        <v>12338</v>
      </c>
      <c r="G2997" s="5" t="s">
        <v>12362</v>
      </c>
      <c r="H2997" s="5" t="s">
        <v>12371</v>
      </c>
      <c r="I2997" s="6" t="s">
        <v>60</v>
      </c>
      <c r="J2997" s="6">
        <v>90</v>
      </c>
      <c r="K2997" s="6">
        <v>430000000</v>
      </c>
      <c r="L2997" s="5" t="s">
        <v>40</v>
      </c>
      <c r="M2997" s="6" t="s">
        <v>41</v>
      </c>
      <c r="N2997" s="6" t="s">
        <v>11452</v>
      </c>
      <c r="O2997" s="6"/>
      <c r="P2997" s="6" t="s">
        <v>44</v>
      </c>
      <c r="Q2997" s="6" t="s">
        <v>11230</v>
      </c>
      <c r="R2997" s="6"/>
      <c r="S2997" s="6"/>
      <c r="T2997" s="41"/>
      <c r="U2997" s="41"/>
      <c r="V2997" s="41"/>
      <c r="W2997" s="41"/>
      <c r="X2997" s="6"/>
      <c r="Y2997" s="6">
        <v>2016</v>
      </c>
      <c r="Z2997" s="6" t="s">
        <v>7033</v>
      </c>
    </row>
    <row r="2998" spans="1:26" ht="51" x14ac:dyDescent="0.2">
      <c r="A2998" s="6" t="s">
        <v>12372</v>
      </c>
      <c r="B2998" s="5" t="s">
        <v>32</v>
      </c>
      <c r="C2998" s="5" t="s">
        <v>12337</v>
      </c>
      <c r="D2998" s="5" t="s">
        <v>12338</v>
      </c>
      <c r="E2998" s="5" t="s">
        <v>12362</v>
      </c>
      <c r="F2998" s="5" t="s">
        <v>12338</v>
      </c>
      <c r="G2998" s="5" t="s">
        <v>12362</v>
      </c>
      <c r="H2998" s="5" t="s">
        <v>12371</v>
      </c>
      <c r="I2998" s="6" t="s">
        <v>39</v>
      </c>
      <c r="J2998" s="6">
        <v>90</v>
      </c>
      <c r="K2998" s="6">
        <v>430000000</v>
      </c>
      <c r="L2998" s="5" t="s">
        <v>40</v>
      </c>
      <c r="M2998" s="6" t="s">
        <v>41</v>
      </c>
      <c r="N2998" s="6" t="s">
        <v>11452</v>
      </c>
      <c r="O2998" s="6"/>
      <c r="P2998" s="6" t="s">
        <v>44</v>
      </c>
      <c r="Q2998" s="6" t="s">
        <v>11230</v>
      </c>
      <c r="R2998" s="6"/>
      <c r="S2998" s="6"/>
      <c r="T2998" s="41"/>
      <c r="U2998" s="41"/>
      <c r="V2998" s="41">
        <v>3996000</v>
      </c>
      <c r="W2998" s="41">
        <f t="shared" ref="W2998:W3013" si="198">V2998*1.12</f>
        <v>4475520</v>
      </c>
      <c r="X2998" s="6"/>
      <c r="Y2998" s="6">
        <v>2016</v>
      </c>
      <c r="Z2998" s="6"/>
    </row>
    <row r="2999" spans="1:26" ht="51" x14ac:dyDescent="0.2">
      <c r="A2999" s="6" t="s">
        <v>12373</v>
      </c>
      <c r="B2999" s="5" t="s">
        <v>32</v>
      </c>
      <c r="C2999" s="5" t="s">
        <v>12337</v>
      </c>
      <c r="D2999" s="5" t="s">
        <v>12338</v>
      </c>
      <c r="E2999" s="5" t="s">
        <v>12374</v>
      </c>
      <c r="F2999" s="5" t="s">
        <v>12338</v>
      </c>
      <c r="G2999" s="5" t="s">
        <v>12375</v>
      </c>
      <c r="H2999" s="5" t="s">
        <v>12376</v>
      </c>
      <c r="I2999" s="6" t="s">
        <v>39</v>
      </c>
      <c r="J2999" s="6">
        <v>90</v>
      </c>
      <c r="K2999" s="6">
        <v>430000000</v>
      </c>
      <c r="L2999" s="5" t="s">
        <v>40</v>
      </c>
      <c r="M2999" s="6" t="s">
        <v>41</v>
      </c>
      <c r="N2999" s="6" t="s">
        <v>11452</v>
      </c>
      <c r="O2999" s="6"/>
      <c r="P2999" s="6" t="s">
        <v>44</v>
      </c>
      <c r="Q2999" s="6" t="s">
        <v>11230</v>
      </c>
      <c r="R2999" s="6"/>
      <c r="S2999" s="6"/>
      <c r="T2999" s="41"/>
      <c r="U2999" s="41"/>
      <c r="V2999" s="41">
        <v>763072.5</v>
      </c>
      <c r="W2999" s="41">
        <f t="shared" si="198"/>
        <v>854641.20000000007</v>
      </c>
      <c r="X2999" s="6"/>
      <c r="Y2999" s="6">
        <v>2016</v>
      </c>
      <c r="Z2999" s="42"/>
    </row>
    <row r="3000" spans="1:26" ht="51" x14ac:dyDescent="0.2">
      <c r="A3000" s="6" t="s">
        <v>12377</v>
      </c>
      <c r="B3000" s="5" t="s">
        <v>32</v>
      </c>
      <c r="C3000" s="5" t="s">
        <v>12337</v>
      </c>
      <c r="D3000" s="5" t="s">
        <v>12338</v>
      </c>
      <c r="E3000" s="5" t="s">
        <v>12362</v>
      </c>
      <c r="F3000" s="5" t="s">
        <v>12338</v>
      </c>
      <c r="G3000" s="5" t="s">
        <v>12362</v>
      </c>
      <c r="H3000" s="5" t="s">
        <v>12378</v>
      </c>
      <c r="I3000" s="6" t="s">
        <v>39</v>
      </c>
      <c r="J3000" s="6">
        <v>40</v>
      </c>
      <c r="K3000" s="6">
        <v>430000000</v>
      </c>
      <c r="L3000" s="5" t="s">
        <v>40</v>
      </c>
      <c r="M3000" s="6" t="s">
        <v>41</v>
      </c>
      <c r="N3000" s="6" t="s">
        <v>11452</v>
      </c>
      <c r="O3000" s="6"/>
      <c r="P3000" s="6" t="s">
        <v>44</v>
      </c>
      <c r="Q3000" s="6" t="s">
        <v>11230</v>
      </c>
      <c r="R3000" s="6"/>
      <c r="S3000" s="6"/>
      <c r="T3000" s="41"/>
      <c r="U3000" s="41"/>
      <c r="V3000" s="41">
        <v>5863200</v>
      </c>
      <c r="W3000" s="41">
        <f t="shared" si="198"/>
        <v>6566784.0000000009</v>
      </c>
      <c r="X3000" s="6"/>
      <c r="Y3000" s="6">
        <v>2016</v>
      </c>
      <c r="Z3000" s="42"/>
    </row>
    <row r="3001" spans="1:26" ht="38.25" x14ac:dyDescent="0.2">
      <c r="A3001" s="6" t="s">
        <v>12379</v>
      </c>
      <c r="B3001" s="5" t="s">
        <v>32</v>
      </c>
      <c r="C3001" s="5" t="s">
        <v>12337</v>
      </c>
      <c r="D3001" s="5" t="s">
        <v>12338</v>
      </c>
      <c r="E3001" s="5" t="s">
        <v>12362</v>
      </c>
      <c r="F3001" s="5" t="s">
        <v>12338</v>
      </c>
      <c r="G3001" s="5" t="s">
        <v>12362</v>
      </c>
      <c r="H3001" s="5" t="s">
        <v>12380</v>
      </c>
      <c r="I3001" s="6" t="s">
        <v>39</v>
      </c>
      <c r="J3001" s="6">
        <v>100</v>
      </c>
      <c r="K3001" s="6">
        <v>430000000</v>
      </c>
      <c r="L3001" s="5" t="s">
        <v>40</v>
      </c>
      <c r="M3001" s="6" t="s">
        <v>41</v>
      </c>
      <c r="N3001" s="6" t="s">
        <v>11452</v>
      </c>
      <c r="O3001" s="6"/>
      <c r="P3001" s="6" t="s">
        <v>44</v>
      </c>
      <c r="Q3001" s="6" t="s">
        <v>11901</v>
      </c>
      <c r="R3001" s="6"/>
      <c r="S3001" s="6"/>
      <c r="T3001" s="41"/>
      <c r="U3001" s="41"/>
      <c r="V3001" s="41">
        <v>6294000</v>
      </c>
      <c r="W3001" s="41">
        <f t="shared" si="198"/>
        <v>7049280.0000000009</v>
      </c>
      <c r="X3001" s="6"/>
      <c r="Y3001" s="6">
        <v>2016</v>
      </c>
      <c r="Z3001" s="42"/>
    </row>
    <row r="3002" spans="1:26" ht="51" x14ac:dyDescent="0.2">
      <c r="A3002" s="6" t="s">
        <v>12381</v>
      </c>
      <c r="B3002" s="5" t="s">
        <v>32</v>
      </c>
      <c r="C3002" s="5" t="s">
        <v>12337</v>
      </c>
      <c r="D3002" s="5" t="s">
        <v>12338</v>
      </c>
      <c r="E3002" s="5" t="s">
        <v>12382</v>
      </c>
      <c r="F3002" s="5" t="s">
        <v>12338</v>
      </c>
      <c r="G3002" s="5" t="s">
        <v>12382</v>
      </c>
      <c r="H3002" s="5" t="s">
        <v>12383</v>
      </c>
      <c r="I3002" s="6" t="s">
        <v>39</v>
      </c>
      <c r="J3002" s="6">
        <v>100</v>
      </c>
      <c r="K3002" s="6">
        <v>430000000</v>
      </c>
      <c r="L3002" s="5" t="s">
        <v>40</v>
      </c>
      <c r="M3002" s="6" t="s">
        <v>41</v>
      </c>
      <c r="N3002" s="6" t="s">
        <v>11452</v>
      </c>
      <c r="O3002" s="6"/>
      <c r="P3002" s="6" t="s">
        <v>44</v>
      </c>
      <c r="Q3002" s="6" t="s">
        <v>11230</v>
      </c>
      <c r="R3002" s="6"/>
      <c r="S3002" s="6"/>
      <c r="T3002" s="41"/>
      <c r="U3002" s="41"/>
      <c r="V3002" s="41">
        <v>4950000</v>
      </c>
      <c r="W3002" s="41">
        <f t="shared" si="198"/>
        <v>5544000.0000000009</v>
      </c>
      <c r="X3002" s="6"/>
      <c r="Y3002" s="6">
        <v>2016</v>
      </c>
      <c r="Z3002" s="42"/>
    </row>
    <row r="3003" spans="1:26" ht="51" x14ac:dyDescent="0.2">
      <c r="A3003" s="6" t="s">
        <v>12384</v>
      </c>
      <c r="B3003" s="5" t="s">
        <v>32</v>
      </c>
      <c r="C3003" s="5" t="s">
        <v>12337</v>
      </c>
      <c r="D3003" s="5" t="s">
        <v>12338</v>
      </c>
      <c r="E3003" s="5" t="s">
        <v>12382</v>
      </c>
      <c r="F3003" s="5" t="s">
        <v>12338</v>
      </c>
      <c r="G3003" s="5" t="s">
        <v>12382</v>
      </c>
      <c r="H3003" s="5" t="s">
        <v>12385</v>
      </c>
      <c r="I3003" s="6" t="s">
        <v>39</v>
      </c>
      <c r="J3003" s="6">
        <v>100</v>
      </c>
      <c r="K3003" s="6">
        <v>430000000</v>
      </c>
      <c r="L3003" s="5" t="s">
        <v>40</v>
      </c>
      <c r="M3003" s="6" t="s">
        <v>41</v>
      </c>
      <c r="N3003" s="6" t="s">
        <v>11452</v>
      </c>
      <c r="O3003" s="6"/>
      <c r="P3003" s="6" t="s">
        <v>44</v>
      </c>
      <c r="Q3003" s="6" t="s">
        <v>11230</v>
      </c>
      <c r="R3003" s="6"/>
      <c r="S3003" s="6"/>
      <c r="T3003" s="41"/>
      <c r="U3003" s="41"/>
      <c r="V3003" s="41">
        <v>15939000</v>
      </c>
      <c r="W3003" s="41">
        <f t="shared" si="198"/>
        <v>17851680</v>
      </c>
      <c r="X3003" s="6"/>
      <c r="Y3003" s="6">
        <v>2016</v>
      </c>
      <c r="Z3003" s="42"/>
    </row>
    <row r="3004" spans="1:26" ht="89.25" x14ac:dyDescent="0.2">
      <c r="A3004" s="6" t="s">
        <v>12386</v>
      </c>
      <c r="B3004" s="5" t="s">
        <v>32</v>
      </c>
      <c r="C3004" s="5" t="s">
        <v>12387</v>
      </c>
      <c r="D3004" s="5" t="s">
        <v>12388</v>
      </c>
      <c r="E3004" s="5" t="s">
        <v>12389</v>
      </c>
      <c r="F3004" s="5" t="s">
        <v>12388</v>
      </c>
      <c r="G3004" s="5" t="s">
        <v>12389</v>
      </c>
      <c r="H3004" s="5" t="s">
        <v>12390</v>
      </c>
      <c r="I3004" s="6" t="s">
        <v>39</v>
      </c>
      <c r="J3004" s="6">
        <v>100</v>
      </c>
      <c r="K3004" s="6">
        <v>430000000</v>
      </c>
      <c r="L3004" s="5" t="s">
        <v>40</v>
      </c>
      <c r="M3004" s="6" t="s">
        <v>41</v>
      </c>
      <c r="N3004" s="6" t="s">
        <v>11452</v>
      </c>
      <c r="O3004" s="6"/>
      <c r="P3004" s="6" t="s">
        <v>44</v>
      </c>
      <c r="Q3004" s="6" t="s">
        <v>11901</v>
      </c>
      <c r="R3004" s="6"/>
      <c r="S3004" s="6"/>
      <c r="T3004" s="41"/>
      <c r="U3004" s="41"/>
      <c r="V3004" s="41">
        <v>2975000</v>
      </c>
      <c r="W3004" s="41">
        <f t="shared" si="198"/>
        <v>3332000.0000000005</v>
      </c>
      <c r="X3004" s="6"/>
      <c r="Y3004" s="6">
        <v>2016</v>
      </c>
      <c r="Z3004" s="42"/>
    </row>
    <row r="3005" spans="1:26" ht="76.5" x14ac:dyDescent="0.2">
      <c r="A3005" s="6" t="s">
        <v>12391</v>
      </c>
      <c r="B3005" s="5" t="s">
        <v>32</v>
      </c>
      <c r="C3005" s="5" t="s">
        <v>12337</v>
      </c>
      <c r="D3005" s="5" t="s">
        <v>12338</v>
      </c>
      <c r="E3005" s="5" t="s">
        <v>12339</v>
      </c>
      <c r="F3005" s="5" t="s">
        <v>12338</v>
      </c>
      <c r="G3005" s="5" t="s">
        <v>12339</v>
      </c>
      <c r="H3005" s="5" t="s">
        <v>12392</v>
      </c>
      <c r="I3005" s="6" t="s">
        <v>39</v>
      </c>
      <c r="J3005" s="6">
        <v>100</v>
      </c>
      <c r="K3005" s="6">
        <v>430000000</v>
      </c>
      <c r="L3005" s="5" t="s">
        <v>40</v>
      </c>
      <c r="M3005" s="6" t="s">
        <v>12393</v>
      </c>
      <c r="N3005" s="6" t="s">
        <v>11452</v>
      </c>
      <c r="O3005" s="6"/>
      <c r="P3005" s="6" t="s">
        <v>9081</v>
      </c>
      <c r="Q3005" s="6" t="s">
        <v>11230</v>
      </c>
      <c r="R3005" s="6"/>
      <c r="S3005" s="6"/>
      <c r="T3005" s="41"/>
      <c r="U3005" s="41"/>
      <c r="V3005" s="41">
        <v>90000</v>
      </c>
      <c r="W3005" s="41">
        <f t="shared" si="198"/>
        <v>100800.00000000001</v>
      </c>
      <c r="X3005" s="6"/>
      <c r="Y3005" s="6">
        <v>2016</v>
      </c>
      <c r="Z3005" s="42"/>
    </row>
    <row r="3006" spans="1:26" ht="63.75" x14ac:dyDescent="0.2">
      <c r="A3006" s="6" t="s">
        <v>12394</v>
      </c>
      <c r="B3006" s="5" t="s">
        <v>32</v>
      </c>
      <c r="C3006" s="5" t="s">
        <v>12387</v>
      </c>
      <c r="D3006" s="5" t="s">
        <v>12388</v>
      </c>
      <c r="E3006" s="5" t="s">
        <v>12395</v>
      </c>
      <c r="F3006" s="5" t="s">
        <v>12388</v>
      </c>
      <c r="G3006" s="5" t="s">
        <v>12396</v>
      </c>
      <c r="H3006" s="5" t="s">
        <v>12397</v>
      </c>
      <c r="I3006" s="6" t="s">
        <v>39</v>
      </c>
      <c r="J3006" s="6">
        <v>0</v>
      </c>
      <c r="K3006" s="6">
        <v>430000000</v>
      </c>
      <c r="L3006" s="5" t="s">
        <v>40</v>
      </c>
      <c r="M3006" s="6" t="s">
        <v>1115</v>
      </c>
      <c r="N3006" s="6" t="s">
        <v>11452</v>
      </c>
      <c r="O3006" s="6"/>
      <c r="P3006" s="6" t="s">
        <v>12239</v>
      </c>
      <c r="Q3006" s="6" t="s">
        <v>11901</v>
      </c>
      <c r="R3006" s="6"/>
      <c r="S3006" s="6"/>
      <c r="T3006" s="41"/>
      <c r="U3006" s="41"/>
      <c r="V3006" s="41">
        <v>1554534</v>
      </c>
      <c r="W3006" s="41">
        <f t="shared" si="198"/>
        <v>1741078.08</v>
      </c>
      <c r="X3006" s="6"/>
      <c r="Y3006" s="6">
        <v>2016</v>
      </c>
      <c r="Z3006" s="42"/>
    </row>
    <row r="3007" spans="1:26" ht="76.5" x14ac:dyDescent="0.2">
      <c r="A3007" s="6" t="s">
        <v>12398</v>
      </c>
      <c r="B3007" s="5" t="s">
        <v>32</v>
      </c>
      <c r="C3007" s="5" t="s">
        <v>12387</v>
      </c>
      <c r="D3007" s="5" t="s">
        <v>12388</v>
      </c>
      <c r="E3007" s="5" t="s">
        <v>12399</v>
      </c>
      <c r="F3007" s="5" t="s">
        <v>12388</v>
      </c>
      <c r="G3007" s="5" t="s">
        <v>12400</v>
      </c>
      <c r="H3007" s="5" t="s">
        <v>12401</v>
      </c>
      <c r="I3007" s="6" t="s">
        <v>39</v>
      </c>
      <c r="J3007" s="6">
        <v>90</v>
      </c>
      <c r="K3007" s="6">
        <v>430000000</v>
      </c>
      <c r="L3007" s="5" t="s">
        <v>40</v>
      </c>
      <c r="M3007" s="6" t="s">
        <v>1115</v>
      </c>
      <c r="N3007" s="6" t="s">
        <v>11441</v>
      </c>
      <c r="O3007" s="6"/>
      <c r="P3007" s="6" t="s">
        <v>9081</v>
      </c>
      <c r="Q3007" s="6" t="s">
        <v>11209</v>
      </c>
      <c r="R3007" s="6"/>
      <c r="S3007" s="6"/>
      <c r="T3007" s="41"/>
      <c r="U3007" s="41"/>
      <c r="V3007" s="41">
        <v>1090000</v>
      </c>
      <c r="W3007" s="41">
        <f t="shared" si="198"/>
        <v>1220800</v>
      </c>
      <c r="X3007" s="6"/>
      <c r="Y3007" s="6">
        <v>2016</v>
      </c>
      <c r="Z3007" s="42"/>
    </row>
    <row r="3008" spans="1:26" ht="38.25" x14ac:dyDescent="0.2">
      <c r="A3008" s="6" t="s">
        <v>12402</v>
      </c>
      <c r="B3008" s="5" t="s">
        <v>32</v>
      </c>
      <c r="C3008" s="5" t="s">
        <v>12337</v>
      </c>
      <c r="D3008" s="5" t="s">
        <v>12338</v>
      </c>
      <c r="E3008" s="5" t="s">
        <v>12362</v>
      </c>
      <c r="F3008" s="5" t="s">
        <v>12338</v>
      </c>
      <c r="G3008" s="5" t="s">
        <v>12362</v>
      </c>
      <c r="H3008" s="5" t="s">
        <v>12403</v>
      </c>
      <c r="I3008" s="6" t="s">
        <v>39</v>
      </c>
      <c r="J3008" s="6">
        <v>100</v>
      </c>
      <c r="K3008" s="6">
        <v>430000000</v>
      </c>
      <c r="L3008" s="5" t="s">
        <v>40</v>
      </c>
      <c r="M3008" s="6" t="s">
        <v>41</v>
      </c>
      <c r="N3008" s="6" t="s">
        <v>11470</v>
      </c>
      <c r="O3008" s="6"/>
      <c r="P3008" s="6" t="s">
        <v>44</v>
      </c>
      <c r="Q3008" s="6" t="s">
        <v>11901</v>
      </c>
      <c r="R3008" s="6"/>
      <c r="S3008" s="6"/>
      <c r="T3008" s="41"/>
      <c r="U3008" s="41"/>
      <c r="V3008" s="41">
        <v>171000</v>
      </c>
      <c r="W3008" s="41">
        <f t="shared" si="198"/>
        <v>191520.00000000003</v>
      </c>
      <c r="X3008" s="6"/>
      <c r="Y3008" s="6">
        <v>2016</v>
      </c>
      <c r="Z3008" s="42"/>
    </row>
    <row r="3009" spans="1:26" ht="63.75" x14ac:dyDescent="0.2">
      <c r="A3009" s="6" t="s">
        <v>12404</v>
      </c>
      <c r="B3009" s="5" t="s">
        <v>32</v>
      </c>
      <c r="C3009" s="5" t="s">
        <v>12387</v>
      </c>
      <c r="D3009" s="5" t="s">
        <v>12388</v>
      </c>
      <c r="E3009" s="5" t="s">
        <v>12395</v>
      </c>
      <c r="F3009" s="5" t="s">
        <v>12388</v>
      </c>
      <c r="G3009" s="5" t="s">
        <v>12396</v>
      </c>
      <c r="H3009" s="5" t="s">
        <v>12405</v>
      </c>
      <c r="I3009" s="6" t="s">
        <v>39</v>
      </c>
      <c r="J3009" s="6">
        <v>0</v>
      </c>
      <c r="K3009" s="6">
        <v>430000000</v>
      </c>
      <c r="L3009" s="5" t="s">
        <v>40</v>
      </c>
      <c r="M3009" s="6" t="s">
        <v>41</v>
      </c>
      <c r="N3009" s="6" t="s">
        <v>11452</v>
      </c>
      <c r="O3009" s="6"/>
      <c r="P3009" s="6" t="s">
        <v>12239</v>
      </c>
      <c r="Q3009" s="6" t="s">
        <v>11901</v>
      </c>
      <c r="R3009" s="6"/>
      <c r="S3009" s="6"/>
      <c r="T3009" s="41"/>
      <c r="U3009" s="41"/>
      <c r="V3009" s="41">
        <v>1821600</v>
      </c>
      <c r="W3009" s="41">
        <f t="shared" si="198"/>
        <v>2040192.0000000002</v>
      </c>
      <c r="X3009" s="6"/>
      <c r="Y3009" s="6">
        <v>2016</v>
      </c>
      <c r="Z3009" s="42"/>
    </row>
    <row r="3010" spans="1:26" ht="63.75" x14ac:dyDescent="0.2">
      <c r="A3010" s="6" t="s">
        <v>12406</v>
      </c>
      <c r="B3010" s="5" t="s">
        <v>32</v>
      </c>
      <c r="C3010" s="5" t="s">
        <v>12407</v>
      </c>
      <c r="D3010" s="5" t="s">
        <v>12408</v>
      </c>
      <c r="E3010" s="5" t="s">
        <v>12409</v>
      </c>
      <c r="F3010" s="5" t="s">
        <v>12410</v>
      </c>
      <c r="G3010" s="5" t="s">
        <v>12409</v>
      </c>
      <c r="H3010" s="5" t="s">
        <v>12411</v>
      </c>
      <c r="I3010" s="6" t="s">
        <v>60</v>
      </c>
      <c r="J3010" s="6">
        <v>80</v>
      </c>
      <c r="K3010" s="6">
        <v>430000000</v>
      </c>
      <c r="L3010" s="5" t="s">
        <v>40</v>
      </c>
      <c r="M3010" s="6" t="s">
        <v>41</v>
      </c>
      <c r="N3010" s="6" t="s">
        <v>11452</v>
      </c>
      <c r="O3010" s="6"/>
      <c r="P3010" s="6" t="s">
        <v>44</v>
      </c>
      <c r="Q3010" s="6" t="s">
        <v>11230</v>
      </c>
      <c r="R3010" s="6"/>
      <c r="S3010" s="6"/>
      <c r="T3010" s="41"/>
      <c r="U3010" s="41"/>
      <c r="V3010" s="41">
        <v>5219500</v>
      </c>
      <c r="W3010" s="41">
        <f t="shared" si="198"/>
        <v>5845840.0000000009</v>
      </c>
      <c r="X3010" s="6"/>
      <c r="Y3010" s="6">
        <v>2016</v>
      </c>
      <c r="Z3010" s="42"/>
    </row>
    <row r="3011" spans="1:26" ht="63.75" x14ac:dyDescent="0.2">
      <c r="A3011" s="6" t="s">
        <v>12412</v>
      </c>
      <c r="B3011" s="5" t="s">
        <v>32</v>
      </c>
      <c r="C3011" s="5" t="s">
        <v>12413</v>
      </c>
      <c r="D3011" s="5" t="s">
        <v>12414</v>
      </c>
      <c r="E3011" s="5" t="s">
        <v>12415</v>
      </c>
      <c r="F3011" s="5" t="s">
        <v>12414</v>
      </c>
      <c r="G3011" s="5" t="s">
        <v>12415</v>
      </c>
      <c r="H3011" s="5" t="s">
        <v>12416</v>
      </c>
      <c r="I3011" s="6" t="s">
        <v>39</v>
      </c>
      <c r="J3011" s="6">
        <v>60</v>
      </c>
      <c r="K3011" s="6">
        <v>430000000</v>
      </c>
      <c r="L3011" s="5" t="s">
        <v>40</v>
      </c>
      <c r="M3011" s="6" t="s">
        <v>41</v>
      </c>
      <c r="N3011" s="6" t="s">
        <v>11452</v>
      </c>
      <c r="O3011" s="6"/>
      <c r="P3011" s="6" t="s">
        <v>9081</v>
      </c>
      <c r="Q3011" s="6" t="s">
        <v>11230</v>
      </c>
      <c r="R3011" s="6"/>
      <c r="S3011" s="6"/>
      <c r="T3011" s="41"/>
      <c r="U3011" s="41"/>
      <c r="V3011" s="41">
        <v>261000</v>
      </c>
      <c r="W3011" s="41">
        <f t="shared" si="198"/>
        <v>292320</v>
      </c>
      <c r="X3011" s="6"/>
      <c r="Y3011" s="6">
        <v>2016</v>
      </c>
      <c r="Z3011" s="42"/>
    </row>
    <row r="3012" spans="1:26" ht="38.25" x14ac:dyDescent="0.2">
      <c r="A3012" s="6" t="s">
        <v>12417</v>
      </c>
      <c r="B3012" s="5" t="s">
        <v>32</v>
      </c>
      <c r="C3012" s="5" t="s">
        <v>12418</v>
      </c>
      <c r="D3012" s="5" t="s">
        <v>12419</v>
      </c>
      <c r="E3012" s="5" t="s">
        <v>12420</v>
      </c>
      <c r="F3012" s="5" t="s">
        <v>12419</v>
      </c>
      <c r="G3012" s="5" t="s">
        <v>12420</v>
      </c>
      <c r="H3012" s="5" t="s">
        <v>12421</v>
      </c>
      <c r="I3012" s="6" t="s">
        <v>39</v>
      </c>
      <c r="J3012" s="6">
        <v>80</v>
      </c>
      <c r="K3012" s="6">
        <v>430000000</v>
      </c>
      <c r="L3012" s="5" t="s">
        <v>40</v>
      </c>
      <c r="M3012" s="6" t="s">
        <v>41</v>
      </c>
      <c r="N3012" s="6" t="s">
        <v>11452</v>
      </c>
      <c r="O3012" s="6"/>
      <c r="P3012" s="6" t="s">
        <v>44</v>
      </c>
      <c r="Q3012" s="6" t="s">
        <v>11901</v>
      </c>
      <c r="R3012" s="6"/>
      <c r="S3012" s="6"/>
      <c r="T3012" s="41"/>
      <c r="U3012" s="41"/>
      <c r="V3012" s="41">
        <v>2944947.28</v>
      </c>
      <c r="W3012" s="41">
        <f t="shared" si="198"/>
        <v>3298340.9536000001</v>
      </c>
      <c r="X3012" s="6"/>
      <c r="Y3012" s="6">
        <v>2016</v>
      </c>
      <c r="Z3012" s="42"/>
    </row>
    <row r="3013" spans="1:26" ht="51" x14ac:dyDescent="0.2">
      <c r="A3013" s="6" t="s">
        <v>12422</v>
      </c>
      <c r="B3013" s="5" t="s">
        <v>32</v>
      </c>
      <c r="C3013" s="5" t="s">
        <v>12423</v>
      </c>
      <c r="D3013" s="5" t="s">
        <v>12424</v>
      </c>
      <c r="E3013" s="5" t="s">
        <v>12425</v>
      </c>
      <c r="F3013" s="5" t="s">
        <v>12424</v>
      </c>
      <c r="G3013" s="5" t="s">
        <v>12426</v>
      </c>
      <c r="H3013" s="5" t="s">
        <v>12427</v>
      </c>
      <c r="I3013" s="6" t="s">
        <v>39</v>
      </c>
      <c r="J3013" s="6">
        <v>100</v>
      </c>
      <c r="K3013" s="6">
        <v>430000000</v>
      </c>
      <c r="L3013" s="5" t="s">
        <v>40</v>
      </c>
      <c r="M3013" s="6" t="s">
        <v>1115</v>
      </c>
      <c r="N3013" s="6" t="s">
        <v>11452</v>
      </c>
      <c r="O3013" s="6"/>
      <c r="P3013" s="6" t="s">
        <v>44</v>
      </c>
      <c r="Q3013" s="6" t="s">
        <v>11230</v>
      </c>
      <c r="R3013" s="6"/>
      <c r="S3013" s="6"/>
      <c r="T3013" s="41"/>
      <c r="U3013" s="41"/>
      <c r="V3013" s="41">
        <v>100000</v>
      </c>
      <c r="W3013" s="41">
        <f t="shared" si="198"/>
        <v>112000.00000000001</v>
      </c>
      <c r="X3013" s="6"/>
      <c r="Y3013" s="6">
        <v>2016</v>
      </c>
      <c r="Z3013" s="42"/>
    </row>
    <row r="3014" spans="1:26" ht="51" x14ac:dyDescent="0.2">
      <c r="A3014" s="6" t="s">
        <v>12428</v>
      </c>
      <c r="B3014" s="5" t="s">
        <v>32</v>
      </c>
      <c r="C3014" s="5" t="s">
        <v>12423</v>
      </c>
      <c r="D3014" s="5" t="s">
        <v>12424</v>
      </c>
      <c r="E3014" s="5" t="s">
        <v>12429</v>
      </c>
      <c r="F3014" s="5" t="s">
        <v>12424</v>
      </c>
      <c r="G3014" s="5" t="s">
        <v>12429</v>
      </c>
      <c r="H3014" s="5" t="s">
        <v>12430</v>
      </c>
      <c r="I3014" s="6" t="s">
        <v>39</v>
      </c>
      <c r="J3014" s="6">
        <v>90</v>
      </c>
      <c r="K3014" s="6">
        <v>430000000</v>
      </c>
      <c r="L3014" s="5" t="s">
        <v>40</v>
      </c>
      <c r="M3014" s="6" t="s">
        <v>41</v>
      </c>
      <c r="N3014" s="6" t="s">
        <v>11452</v>
      </c>
      <c r="O3014" s="6"/>
      <c r="P3014" s="6" t="s">
        <v>44</v>
      </c>
      <c r="Q3014" s="6" t="s">
        <v>11230</v>
      </c>
      <c r="R3014" s="6"/>
      <c r="S3014" s="6"/>
      <c r="T3014" s="41"/>
      <c r="U3014" s="41"/>
      <c r="V3014" s="41"/>
      <c r="W3014" s="41"/>
      <c r="X3014" s="6"/>
      <c r="Y3014" s="6">
        <v>2016</v>
      </c>
      <c r="Z3014" s="6" t="s">
        <v>1629</v>
      </c>
    </row>
    <row r="3015" spans="1:26" ht="38.25" x14ac:dyDescent="0.2">
      <c r="A3015" s="6" t="s">
        <v>12431</v>
      </c>
      <c r="B3015" s="5" t="s">
        <v>32</v>
      </c>
      <c r="C3015" s="5" t="s">
        <v>12423</v>
      </c>
      <c r="D3015" s="5" t="s">
        <v>12424</v>
      </c>
      <c r="E3015" s="5" t="s">
        <v>12420</v>
      </c>
      <c r="F3015" s="5" t="s">
        <v>12424</v>
      </c>
      <c r="G3015" s="5" t="s">
        <v>12420</v>
      </c>
      <c r="H3015" s="5" t="s">
        <v>12432</v>
      </c>
      <c r="I3015" s="6" t="s">
        <v>39</v>
      </c>
      <c r="J3015" s="6">
        <v>0</v>
      </c>
      <c r="K3015" s="6">
        <v>430000000</v>
      </c>
      <c r="L3015" s="5" t="s">
        <v>40</v>
      </c>
      <c r="M3015" s="6" t="s">
        <v>41</v>
      </c>
      <c r="N3015" s="6" t="s">
        <v>11470</v>
      </c>
      <c r="O3015" s="6"/>
      <c r="P3015" s="6" t="s">
        <v>44</v>
      </c>
      <c r="Q3015" s="6" t="s">
        <v>12433</v>
      </c>
      <c r="R3015" s="6"/>
      <c r="S3015" s="6"/>
      <c r="T3015" s="41"/>
      <c r="U3015" s="41"/>
      <c r="V3015" s="41">
        <v>8294400</v>
      </c>
      <c r="W3015" s="41">
        <f>V3015*1.12</f>
        <v>9289728</v>
      </c>
      <c r="X3015" s="6"/>
      <c r="Y3015" s="6">
        <v>2016</v>
      </c>
      <c r="Z3015" s="42"/>
    </row>
    <row r="3016" spans="1:26" ht="38.25" x14ac:dyDescent="0.2">
      <c r="A3016" s="6" t="s">
        <v>12434</v>
      </c>
      <c r="B3016" s="5" t="s">
        <v>32</v>
      </c>
      <c r="C3016" s="5" t="s">
        <v>12423</v>
      </c>
      <c r="D3016" s="5" t="s">
        <v>12424</v>
      </c>
      <c r="E3016" s="5" t="s">
        <v>12420</v>
      </c>
      <c r="F3016" s="5" t="s">
        <v>12424</v>
      </c>
      <c r="G3016" s="5" t="s">
        <v>12420</v>
      </c>
      <c r="H3016" s="5" t="s">
        <v>12435</v>
      </c>
      <c r="I3016" s="6" t="s">
        <v>39</v>
      </c>
      <c r="J3016" s="6">
        <v>0</v>
      </c>
      <c r="K3016" s="6">
        <v>430000000</v>
      </c>
      <c r="L3016" s="5" t="s">
        <v>40</v>
      </c>
      <c r="M3016" s="6" t="s">
        <v>41</v>
      </c>
      <c r="N3016" s="6" t="s">
        <v>11470</v>
      </c>
      <c r="O3016" s="6"/>
      <c r="P3016" s="6" t="s">
        <v>44</v>
      </c>
      <c r="Q3016" s="6" t="s">
        <v>11901</v>
      </c>
      <c r="R3016" s="6"/>
      <c r="S3016" s="6"/>
      <c r="T3016" s="41"/>
      <c r="U3016" s="41"/>
      <c r="V3016" s="41">
        <v>33504</v>
      </c>
      <c r="W3016" s="41">
        <f>V3016*1.12</f>
        <v>37524.480000000003</v>
      </c>
      <c r="X3016" s="6"/>
      <c r="Y3016" s="6">
        <v>2016</v>
      </c>
      <c r="Z3016" s="42"/>
    </row>
    <row r="3017" spans="1:26" ht="38.25" x14ac:dyDescent="0.2">
      <c r="A3017" s="6" t="s">
        <v>12436</v>
      </c>
      <c r="B3017" s="5" t="s">
        <v>32</v>
      </c>
      <c r="C3017" s="5" t="s">
        <v>12423</v>
      </c>
      <c r="D3017" s="5" t="s">
        <v>12424</v>
      </c>
      <c r="E3017" s="5" t="s">
        <v>12420</v>
      </c>
      <c r="F3017" s="5" t="s">
        <v>12424</v>
      </c>
      <c r="G3017" s="5" t="s">
        <v>12420</v>
      </c>
      <c r="H3017" s="5" t="s">
        <v>12437</v>
      </c>
      <c r="I3017" s="6" t="s">
        <v>39</v>
      </c>
      <c r="J3017" s="6">
        <v>0</v>
      </c>
      <c r="K3017" s="6">
        <v>430000000</v>
      </c>
      <c r="L3017" s="5" t="s">
        <v>40</v>
      </c>
      <c r="M3017" s="6" t="s">
        <v>41</v>
      </c>
      <c r="N3017" s="6" t="s">
        <v>11470</v>
      </c>
      <c r="O3017" s="6"/>
      <c r="P3017" s="6" t="s">
        <v>44</v>
      </c>
      <c r="Q3017" s="6" t="s">
        <v>11901</v>
      </c>
      <c r="R3017" s="6"/>
      <c r="S3017" s="6"/>
      <c r="T3017" s="41"/>
      <c r="U3017" s="41"/>
      <c r="V3017" s="41">
        <v>18273900</v>
      </c>
      <c r="W3017" s="41">
        <f>V3017*1.12</f>
        <v>20466768.000000004</v>
      </c>
      <c r="X3017" s="6"/>
      <c r="Y3017" s="6">
        <v>2016</v>
      </c>
      <c r="Z3017" s="42"/>
    </row>
    <row r="3018" spans="1:26" ht="38.25" x14ac:dyDescent="0.2">
      <c r="A3018" s="6" t="s">
        <v>12438</v>
      </c>
      <c r="B3018" s="5" t="s">
        <v>32</v>
      </c>
      <c r="C3018" s="5" t="s">
        <v>12423</v>
      </c>
      <c r="D3018" s="5" t="s">
        <v>12424</v>
      </c>
      <c r="E3018" s="5" t="s">
        <v>12420</v>
      </c>
      <c r="F3018" s="5" t="s">
        <v>12424</v>
      </c>
      <c r="G3018" s="5" t="s">
        <v>12420</v>
      </c>
      <c r="H3018" s="5" t="s">
        <v>12439</v>
      </c>
      <c r="I3018" s="6" t="s">
        <v>39</v>
      </c>
      <c r="J3018" s="6">
        <v>0</v>
      </c>
      <c r="K3018" s="6">
        <v>430000000</v>
      </c>
      <c r="L3018" s="5" t="s">
        <v>40</v>
      </c>
      <c r="M3018" s="6" t="s">
        <v>41</v>
      </c>
      <c r="N3018" s="6" t="s">
        <v>11470</v>
      </c>
      <c r="O3018" s="6"/>
      <c r="P3018" s="6" t="s">
        <v>44</v>
      </c>
      <c r="Q3018" s="6" t="s">
        <v>11901</v>
      </c>
      <c r="R3018" s="6"/>
      <c r="S3018" s="6"/>
      <c r="T3018" s="41"/>
      <c r="U3018" s="41"/>
      <c r="V3018" s="41">
        <v>13093155.859459501</v>
      </c>
      <c r="W3018" s="41">
        <f>V3018*1.12</f>
        <v>14664334.562594643</v>
      </c>
      <c r="X3018" s="6"/>
      <c r="Y3018" s="6">
        <v>2016</v>
      </c>
      <c r="Z3018" s="42"/>
    </row>
    <row r="3019" spans="1:26" ht="51" x14ac:dyDescent="0.2">
      <c r="A3019" s="6" t="s">
        <v>12440</v>
      </c>
      <c r="B3019" s="5" t="s">
        <v>32</v>
      </c>
      <c r="C3019" s="5" t="s">
        <v>12423</v>
      </c>
      <c r="D3019" s="5" t="s">
        <v>12424</v>
      </c>
      <c r="E3019" s="5" t="s">
        <v>12420</v>
      </c>
      <c r="F3019" s="5" t="s">
        <v>12424</v>
      </c>
      <c r="G3019" s="5" t="s">
        <v>12420</v>
      </c>
      <c r="H3019" s="5" t="s">
        <v>12441</v>
      </c>
      <c r="I3019" s="6" t="s">
        <v>60</v>
      </c>
      <c r="J3019" s="6">
        <v>100</v>
      </c>
      <c r="K3019" s="6">
        <v>430000000</v>
      </c>
      <c r="L3019" s="5" t="s">
        <v>40</v>
      </c>
      <c r="M3019" s="6" t="s">
        <v>41</v>
      </c>
      <c r="N3019" s="6" t="s">
        <v>12442</v>
      </c>
      <c r="O3019" s="6"/>
      <c r="P3019" s="6" t="s">
        <v>44</v>
      </c>
      <c r="Q3019" s="6" t="s">
        <v>11230</v>
      </c>
      <c r="R3019" s="6"/>
      <c r="S3019" s="6"/>
      <c r="T3019" s="41"/>
      <c r="U3019" s="41"/>
      <c r="V3019" s="41">
        <v>4991818.1818181798</v>
      </c>
      <c r="W3019" s="41">
        <f>V3019*1.12</f>
        <v>5590836.3636363614</v>
      </c>
      <c r="X3019" s="6"/>
      <c r="Y3019" s="6">
        <v>2016</v>
      </c>
      <c r="Z3019" s="42"/>
    </row>
    <row r="3020" spans="1:26" ht="51" x14ac:dyDescent="0.2">
      <c r="A3020" s="6" t="s">
        <v>12443</v>
      </c>
      <c r="B3020" s="5" t="s">
        <v>32</v>
      </c>
      <c r="C3020" s="5" t="s">
        <v>12444</v>
      </c>
      <c r="D3020" s="5" t="s">
        <v>12445</v>
      </c>
      <c r="E3020" s="5" t="s">
        <v>12446</v>
      </c>
      <c r="F3020" s="5" t="s">
        <v>12445</v>
      </c>
      <c r="G3020" s="5" t="s">
        <v>12447</v>
      </c>
      <c r="H3020" s="5" t="s">
        <v>12448</v>
      </c>
      <c r="I3020" s="6" t="s">
        <v>39</v>
      </c>
      <c r="J3020" s="6">
        <v>50</v>
      </c>
      <c r="K3020" s="6">
        <v>430000000</v>
      </c>
      <c r="L3020" s="5" t="s">
        <v>40</v>
      </c>
      <c r="M3020" s="6" t="s">
        <v>41</v>
      </c>
      <c r="N3020" s="6" t="s">
        <v>11452</v>
      </c>
      <c r="O3020" s="6"/>
      <c r="P3020" s="6" t="s">
        <v>44</v>
      </c>
      <c r="Q3020" s="6" t="s">
        <v>11230</v>
      </c>
      <c r="R3020" s="6"/>
      <c r="S3020" s="6"/>
      <c r="T3020" s="41"/>
      <c r="U3020" s="41"/>
      <c r="V3020" s="41"/>
      <c r="W3020" s="41"/>
      <c r="X3020" s="6"/>
      <c r="Y3020" s="6">
        <v>2016</v>
      </c>
      <c r="Z3020" s="5"/>
    </row>
    <row r="3021" spans="1:26" ht="51" x14ac:dyDescent="0.2">
      <c r="A3021" s="6" t="s">
        <v>12449</v>
      </c>
      <c r="B3021" s="5" t="s">
        <v>32</v>
      </c>
      <c r="C3021" s="5" t="s">
        <v>12444</v>
      </c>
      <c r="D3021" s="5" t="s">
        <v>12445</v>
      </c>
      <c r="E3021" s="5" t="s">
        <v>12446</v>
      </c>
      <c r="F3021" s="5" t="s">
        <v>12445</v>
      </c>
      <c r="G3021" s="5" t="s">
        <v>12447</v>
      </c>
      <c r="H3021" s="5" t="s">
        <v>12448</v>
      </c>
      <c r="I3021" s="6" t="s">
        <v>39</v>
      </c>
      <c r="J3021" s="6">
        <v>50</v>
      </c>
      <c r="K3021" s="6">
        <v>430000000</v>
      </c>
      <c r="L3021" s="5" t="s">
        <v>40</v>
      </c>
      <c r="M3021" s="6" t="s">
        <v>591</v>
      </c>
      <c r="N3021" s="6" t="s">
        <v>11452</v>
      </c>
      <c r="O3021" s="6"/>
      <c r="P3021" s="6" t="s">
        <v>9081</v>
      </c>
      <c r="Q3021" s="6" t="s">
        <v>11230</v>
      </c>
      <c r="R3021" s="6"/>
      <c r="S3021" s="6"/>
      <c r="T3021" s="41"/>
      <c r="U3021" s="41"/>
      <c r="V3021" s="41">
        <v>998000</v>
      </c>
      <c r="W3021" s="41">
        <f>V3021*1.12</f>
        <v>1117760</v>
      </c>
      <c r="X3021" s="6"/>
      <c r="Y3021" s="6">
        <v>2016</v>
      </c>
      <c r="Z3021" s="6" t="s">
        <v>11302</v>
      </c>
    </row>
    <row r="3022" spans="1:26" ht="51" x14ac:dyDescent="0.2">
      <c r="A3022" s="6" t="s">
        <v>12450</v>
      </c>
      <c r="B3022" s="5" t="s">
        <v>32</v>
      </c>
      <c r="C3022" s="5" t="s">
        <v>12444</v>
      </c>
      <c r="D3022" s="5" t="s">
        <v>12445</v>
      </c>
      <c r="E3022" s="5" t="s">
        <v>12446</v>
      </c>
      <c r="F3022" s="5" t="s">
        <v>12445</v>
      </c>
      <c r="G3022" s="5" t="s">
        <v>12451</v>
      </c>
      <c r="H3022" s="5" t="s">
        <v>12452</v>
      </c>
      <c r="I3022" s="6" t="s">
        <v>39</v>
      </c>
      <c r="J3022" s="6">
        <v>50</v>
      </c>
      <c r="K3022" s="6">
        <v>430000000</v>
      </c>
      <c r="L3022" s="5" t="s">
        <v>40</v>
      </c>
      <c r="M3022" s="6" t="s">
        <v>41</v>
      </c>
      <c r="N3022" s="6" t="s">
        <v>11452</v>
      </c>
      <c r="O3022" s="6"/>
      <c r="P3022" s="6" t="s">
        <v>44</v>
      </c>
      <c r="Q3022" s="6" t="s">
        <v>11230</v>
      </c>
      <c r="R3022" s="6"/>
      <c r="S3022" s="6"/>
      <c r="T3022" s="41"/>
      <c r="U3022" s="41"/>
      <c r="V3022" s="41">
        <v>520522.5</v>
      </c>
      <c r="W3022" s="41">
        <f>V3022*1.12</f>
        <v>582985.20000000007</v>
      </c>
      <c r="X3022" s="6"/>
      <c r="Y3022" s="6">
        <v>2016</v>
      </c>
      <c r="Z3022" s="42"/>
    </row>
    <row r="3023" spans="1:26" ht="63.75" x14ac:dyDescent="0.2">
      <c r="A3023" s="6" t="s">
        <v>12453</v>
      </c>
      <c r="B3023" s="5" t="s">
        <v>32</v>
      </c>
      <c r="C3023" s="5" t="s">
        <v>12454</v>
      </c>
      <c r="D3023" s="5" t="s">
        <v>12455</v>
      </c>
      <c r="E3023" s="5" t="s">
        <v>12456</v>
      </c>
      <c r="F3023" s="5" t="s">
        <v>12455</v>
      </c>
      <c r="G3023" s="5" t="s">
        <v>12457</v>
      </c>
      <c r="H3023" s="5" t="s">
        <v>12458</v>
      </c>
      <c r="I3023" s="6" t="s">
        <v>39</v>
      </c>
      <c r="J3023" s="6">
        <v>90</v>
      </c>
      <c r="K3023" s="6">
        <v>430000000</v>
      </c>
      <c r="L3023" s="5" t="s">
        <v>40</v>
      </c>
      <c r="M3023" s="6" t="s">
        <v>41</v>
      </c>
      <c r="N3023" s="6" t="s">
        <v>11441</v>
      </c>
      <c r="O3023" s="6"/>
      <c r="P3023" s="6" t="s">
        <v>44</v>
      </c>
      <c r="Q3023" s="6" t="s">
        <v>11230</v>
      </c>
      <c r="R3023" s="6"/>
      <c r="S3023" s="6"/>
      <c r="T3023" s="41"/>
      <c r="U3023" s="41"/>
      <c r="V3023" s="41">
        <v>700000</v>
      </c>
      <c r="W3023" s="41">
        <f>V3023*1.12</f>
        <v>784000.00000000012</v>
      </c>
      <c r="X3023" s="6"/>
      <c r="Y3023" s="6">
        <v>2016</v>
      </c>
      <c r="Z3023" s="42"/>
    </row>
    <row r="3024" spans="1:26" ht="51" x14ac:dyDescent="0.2">
      <c r="A3024" s="6" t="s">
        <v>12459</v>
      </c>
      <c r="B3024" s="5" t="s">
        <v>32</v>
      </c>
      <c r="C3024" s="5" t="s">
        <v>12254</v>
      </c>
      <c r="D3024" s="5" t="s">
        <v>12255</v>
      </c>
      <c r="E3024" s="5" t="s">
        <v>12256</v>
      </c>
      <c r="F3024" s="5" t="s">
        <v>12255</v>
      </c>
      <c r="G3024" s="5" t="s">
        <v>12460</v>
      </c>
      <c r="H3024" s="5" t="s">
        <v>12461</v>
      </c>
      <c r="I3024" s="6" t="s">
        <v>60</v>
      </c>
      <c r="J3024" s="6">
        <v>90</v>
      </c>
      <c r="K3024" s="6">
        <v>430000000</v>
      </c>
      <c r="L3024" s="5" t="s">
        <v>40</v>
      </c>
      <c r="M3024" s="6" t="s">
        <v>41</v>
      </c>
      <c r="N3024" s="6" t="s">
        <v>11470</v>
      </c>
      <c r="O3024" s="6"/>
      <c r="P3024" s="6" t="s">
        <v>9081</v>
      </c>
      <c r="Q3024" s="6" t="s">
        <v>11230</v>
      </c>
      <c r="R3024" s="6"/>
      <c r="S3024" s="6"/>
      <c r="T3024" s="41"/>
      <c r="U3024" s="41"/>
      <c r="V3024" s="41"/>
      <c r="W3024" s="41"/>
      <c r="X3024" s="6"/>
      <c r="Y3024" s="6">
        <v>2016</v>
      </c>
      <c r="Z3024" s="5"/>
    </row>
    <row r="3025" spans="1:26" ht="51" x14ac:dyDescent="0.2">
      <c r="A3025" s="6" t="s">
        <v>12462</v>
      </c>
      <c r="B3025" s="5" t="s">
        <v>32</v>
      </c>
      <c r="C3025" s="5" t="s">
        <v>12254</v>
      </c>
      <c r="D3025" s="5" t="s">
        <v>12255</v>
      </c>
      <c r="E3025" s="5" t="s">
        <v>12256</v>
      </c>
      <c r="F3025" s="5" t="s">
        <v>12255</v>
      </c>
      <c r="G3025" s="5" t="s">
        <v>12460</v>
      </c>
      <c r="H3025" s="5" t="s">
        <v>12461</v>
      </c>
      <c r="I3025" s="6" t="s">
        <v>60</v>
      </c>
      <c r="J3025" s="6">
        <v>90</v>
      </c>
      <c r="K3025" s="6">
        <v>430000000</v>
      </c>
      <c r="L3025" s="5" t="s">
        <v>40</v>
      </c>
      <c r="M3025" s="6" t="s">
        <v>566</v>
      </c>
      <c r="N3025" s="6" t="s">
        <v>11470</v>
      </c>
      <c r="O3025" s="6"/>
      <c r="P3025" s="6" t="s">
        <v>9081</v>
      </c>
      <c r="Q3025" s="6" t="s">
        <v>11230</v>
      </c>
      <c r="R3025" s="6"/>
      <c r="S3025" s="6"/>
      <c r="T3025" s="41"/>
      <c r="U3025" s="41"/>
      <c r="V3025" s="41">
        <v>323214.28999999998</v>
      </c>
      <c r="W3025" s="41">
        <f>V3025*1.12</f>
        <v>362000.0048</v>
      </c>
      <c r="X3025" s="6"/>
      <c r="Y3025" s="6">
        <v>2016</v>
      </c>
      <c r="Z3025" s="6" t="s">
        <v>11302</v>
      </c>
    </row>
    <row r="3026" spans="1:26" ht="89.25" x14ac:dyDescent="0.2">
      <c r="A3026" s="6" t="s">
        <v>12463</v>
      </c>
      <c r="B3026" s="5" t="s">
        <v>32</v>
      </c>
      <c r="C3026" s="5" t="s">
        <v>12423</v>
      </c>
      <c r="D3026" s="5" t="s">
        <v>12424</v>
      </c>
      <c r="E3026" s="5" t="s">
        <v>12464</v>
      </c>
      <c r="F3026" s="5" t="s">
        <v>12424</v>
      </c>
      <c r="G3026" s="5" t="s">
        <v>12464</v>
      </c>
      <c r="H3026" s="5" t="s">
        <v>12465</v>
      </c>
      <c r="I3026" s="6" t="s">
        <v>39</v>
      </c>
      <c r="J3026" s="6">
        <v>100</v>
      </c>
      <c r="K3026" s="6">
        <v>430000000</v>
      </c>
      <c r="L3026" s="5" t="s">
        <v>40</v>
      </c>
      <c r="M3026" s="6" t="s">
        <v>41</v>
      </c>
      <c r="N3026" s="6" t="s">
        <v>11452</v>
      </c>
      <c r="O3026" s="6"/>
      <c r="P3026" s="6" t="s">
        <v>11419</v>
      </c>
      <c r="Q3026" s="6" t="s">
        <v>11230</v>
      </c>
      <c r="R3026" s="6"/>
      <c r="S3026" s="6"/>
      <c r="T3026" s="41"/>
      <c r="U3026" s="41"/>
      <c r="V3026" s="41">
        <v>1050000</v>
      </c>
      <c r="W3026" s="41">
        <f>V3026*1.12</f>
        <v>1176000</v>
      </c>
      <c r="X3026" s="6"/>
      <c r="Y3026" s="6">
        <v>2016</v>
      </c>
      <c r="Z3026" s="42"/>
    </row>
    <row r="3027" spans="1:26" ht="89.25" x14ac:dyDescent="0.2">
      <c r="A3027" s="6" t="s">
        <v>12466</v>
      </c>
      <c r="B3027" s="5" t="s">
        <v>32</v>
      </c>
      <c r="C3027" s="5" t="s">
        <v>12423</v>
      </c>
      <c r="D3027" s="5" t="s">
        <v>12424</v>
      </c>
      <c r="E3027" s="5" t="s">
        <v>12464</v>
      </c>
      <c r="F3027" s="5" t="s">
        <v>12424</v>
      </c>
      <c r="G3027" s="5" t="s">
        <v>12464</v>
      </c>
      <c r="H3027" s="5" t="s">
        <v>12467</v>
      </c>
      <c r="I3027" s="6" t="s">
        <v>39</v>
      </c>
      <c r="J3027" s="6">
        <v>100</v>
      </c>
      <c r="K3027" s="6">
        <v>430000000</v>
      </c>
      <c r="L3027" s="5" t="s">
        <v>40</v>
      </c>
      <c r="M3027" s="6" t="s">
        <v>41</v>
      </c>
      <c r="N3027" s="6" t="s">
        <v>11452</v>
      </c>
      <c r="O3027" s="6"/>
      <c r="P3027" s="6" t="s">
        <v>11419</v>
      </c>
      <c r="Q3027" s="6" t="s">
        <v>11230</v>
      </c>
      <c r="R3027" s="6"/>
      <c r="S3027" s="6"/>
      <c r="T3027" s="41"/>
      <c r="U3027" s="41"/>
      <c r="V3027" s="41">
        <v>1050000</v>
      </c>
      <c r="W3027" s="41">
        <f>V3027*1.12</f>
        <v>1176000</v>
      </c>
      <c r="X3027" s="6"/>
      <c r="Y3027" s="6">
        <v>2016</v>
      </c>
      <c r="Z3027" s="42"/>
    </row>
    <row r="3028" spans="1:26" ht="89.25" x14ac:dyDescent="0.2">
      <c r="A3028" s="6" t="s">
        <v>12468</v>
      </c>
      <c r="B3028" s="5" t="s">
        <v>32</v>
      </c>
      <c r="C3028" s="5" t="s">
        <v>12423</v>
      </c>
      <c r="D3028" s="5" t="s">
        <v>12424</v>
      </c>
      <c r="E3028" s="5" t="s">
        <v>12464</v>
      </c>
      <c r="F3028" s="5" t="s">
        <v>12424</v>
      </c>
      <c r="G3028" s="5" t="s">
        <v>12464</v>
      </c>
      <c r="H3028" s="5" t="s">
        <v>12469</v>
      </c>
      <c r="I3028" s="6" t="s">
        <v>39</v>
      </c>
      <c r="J3028" s="6">
        <v>100</v>
      </c>
      <c r="K3028" s="6">
        <v>430000000</v>
      </c>
      <c r="L3028" s="5" t="s">
        <v>40</v>
      </c>
      <c r="M3028" s="6" t="s">
        <v>1115</v>
      </c>
      <c r="N3028" s="6" t="s">
        <v>11452</v>
      </c>
      <c r="O3028" s="6"/>
      <c r="P3028" s="6" t="s">
        <v>11419</v>
      </c>
      <c r="Q3028" s="6" t="s">
        <v>11230</v>
      </c>
      <c r="R3028" s="6"/>
      <c r="S3028" s="6"/>
      <c r="T3028" s="41"/>
      <c r="U3028" s="41"/>
      <c r="V3028" s="41">
        <v>2400000</v>
      </c>
      <c r="W3028" s="41">
        <f>V3028*1.12</f>
        <v>2688000.0000000005</v>
      </c>
      <c r="X3028" s="6"/>
      <c r="Y3028" s="6">
        <v>2016</v>
      </c>
      <c r="Z3028" s="42"/>
    </row>
    <row r="3029" spans="1:26" ht="51" x14ac:dyDescent="0.2">
      <c r="A3029" s="6" t="s">
        <v>12470</v>
      </c>
      <c r="B3029" s="5" t="s">
        <v>32</v>
      </c>
      <c r="C3029" s="5" t="s">
        <v>12471</v>
      </c>
      <c r="D3029" s="5" t="s">
        <v>12472</v>
      </c>
      <c r="E3029" s="5" t="s">
        <v>12473</v>
      </c>
      <c r="F3029" s="5" t="s">
        <v>12472</v>
      </c>
      <c r="G3029" s="5" t="s">
        <v>12474</v>
      </c>
      <c r="H3029" s="5" t="s">
        <v>12475</v>
      </c>
      <c r="I3029" s="6" t="s">
        <v>39</v>
      </c>
      <c r="J3029" s="6">
        <v>100</v>
      </c>
      <c r="K3029" s="6">
        <v>430000000</v>
      </c>
      <c r="L3029" s="5" t="s">
        <v>40</v>
      </c>
      <c r="M3029" s="6" t="s">
        <v>41</v>
      </c>
      <c r="N3029" s="6" t="s">
        <v>11452</v>
      </c>
      <c r="O3029" s="6"/>
      <c r="P3029" s="6" t="s">
        <v>11419</v>
      </c>
      <c r="Q3029" s="6" t="s">
        <v>11230</v>
      </c>
      <c r="R3029" s="6"/>
      <c r="S3029" s="6"/>
      <c r="T3029" s="41"/>
      <c r="U3029" s="41"/>
      <c r="V3029" s="41">
        <v>1800000</v>
      </c>
      <c r="W3029" s="41">
        <f>V3029*1.12</f>
        <v>2016000.0000000002</v>
      </c>
      <c r="X3029" s="6"/>
      <c r="Y3029" s="6">
        <v>2016</v>
      </c>
      <c r="Z3029" s="42"/>
    </row>
    <row r="3030" spans="1:26" ht="76.5" x14ac:dyDescent="0.2">
      <c r="A3030" s="6" t="s">
        <v>12476</v>
      </c>
      <c r="B3030" s="5" t="s">
        <v>32</v>
      </c>
      <c r="C3030" s="5" t="s">
        <v>12337</v>
      </c>
      <c r="D3030" s="5" t="s">
        <v>12338</v>
      </c>
      <c r="E3030" s="5" t="s">
        <v>12477</v>
      </c>
      <c r="F3030" s="5" t="s">
        <v>12338</v>
      </c>
      <c r="G3030" s="5" t="s">
        <v>12477</v>
      </c>
      <c r="H3030" s="5" t="s">
        <v>12478</v>
      </c>
      <c r="I3030" s="6" t="s">
        <v>60</v>
      </c>
      <c r="J3030" s="6">
        <v>100</v>
      </c>
      <c r="K3030" s="6">
        <v>430000000</v>
      </c>
      <c r="L3030" s="5" t="s">
        <v>40</v>
      </c>
      <c r="M3030" s="6" t="s">
        <v>8716</v>
      </c>
      <c r="N3030" s="6" t="s">
        <v>11452</v>
      </c>
      <c r="O3030" s="6"/>
      <c r="P3030" s="6" t="s">
        <v>9081</v>
      </c>
      <c r="Q3030" s="6" t="s">
        <v>11230</v>
      </c>
      <c r="R3030" s="6"/>
      <c r="S3030" s="6"/>
      <c r="T3030" s="41"/>
      <c r="U3030" s="41"/>
      <c r="V3030" s="41"/>
      <c r="W3030" s="41"/>
      <c r="X3030" s="6"/>
      <c r="Y3030" s="6">
        <v>2016</v>
      </c>
      <c r="Z3030" s="5"/>
    </row>
    <row r="3031" spans="1:26" ht="76.5" x14ac:dyDescent="0.2">
      <c r="A3031" s="6" t="s">
        <v>12479</v>
      </c>
      <c r="B3031" s="5" t="s">
        <v>32</v>
      </c>
      <c r="C3031" s="5" t="s">
        <v>12337</v>
      </c>
      <c r="D3031" s="5" t="s">
        <v>12338</v>
      </c>
      <c r="E3031" s="5" t="s">
        <v>12477</v>
      </c>
      <c r="F3031" s="5" t="s">
        <v>12338</v>
      </c>
      <c r="G3031" s="5" t="s">
        <v>12477</v>
      </c>
      <c r="H3031" s="5" t="s">
        <v>12478</v>
      </c>
      <c r="I3031" s="6" t="s">
        <v>60</v>
      </c>
      <c r="J3031" s="6">
        <v>100</v>
      </c>
      <c r="K3031" s="6">
        <v>430000000</v>
      </c>
      <c r="L3031" s="5" t="s">
        <v>40</v>
      </c>
      <c r="M3031" s="6" t="s">
        <v>685</v>
      </c>
      <c r="N3031" s="6" t="s">
        <v>11452</v>
      </c>
      <c r="O3031" s="6"/>
      <c r="P3031" s="6" t="s">
        <v>9081</v>
      </c>
      <c r="Q3031" s="6" t="s">
        <v>11230</v>
      </c>
      <c r="R3031" s="6"/>
      <c r="S3031" s="6"/>
      <c r="T3031" s="41"/>
      <c r="U3031" s="41"/>
      <c r="V3031" s="41">
        <v>6491853.71</v>
      </c>
      <c r="W3031" s="41">
        <f>V3031*1.12</f>
        <v>7270876.1552000009</v>
      </c>
      <c r="X3031" s="6"/>
      <c r="Y3031" s="6">
        <v>2016</v>
      </c>
      <c r="Z3031" s="6" t="s">
        <v>11302</v>
      </c>
    </row>
    <row r="3032" spans="1:26" ht="51" x14ac:dyDescent="0.2">
      <c r="A3032" s="6" t="s">
        <v>12480</v>
      </c>
      <c r="B3032" s="5" t="s">
        <v>32</v>
      </c>
      <c r="C3032" s="5" t="s">
        <v>12444</v>
      </c>
      <c r="D3032" s="5" t="s">
        <v>12445</v>
      </c>
      <c r="E3032" s="5" t="s">
        <v>12481</v>
      </c>
      <c r="F3032" s="5" t="s">
        <v>12445</v>
      </c>
      <c r="G3032" s="5" t="s">
        <v>12482</v>
      </c>
      <c r="H3032" s="5" t="s">
        <v>12483</v>
      </c>
      <c r="I3032" s="6" t="s">
        <v>47</v>
      </c>
      <c r="J3032" s="6">
        <v>20</v>
      </c>
      <c r="K3032" s="6">
        <v>430000000</v>
      </c>
      <c r="L3032" s="5" t="s">
        <v>40</v>
      </c>
      <c r="M3032" s="6" t="s">
        <v>12484</v>
      </c>
      <c r="N3032" s="6" t="s">
        <v>11452</v>
      </c>
      <c r="O3032" s="6"/>
      <c r="P3032" s="6" t="s">
        <v>9081</v>
      </c>
      <c r="Q3032" s="6" t="s">
        <v>11230</v>
      </c>
      <c r="R3032" s="6"/>
      <c r="S3032" s="6"/>
      <c r="T3032" s="41"/>
      <c r="U3032" s="41"/>
      <c r="V3032" s="41">
        <v>18607134</v>
      </c>
      <c r="W3032" s="41">
        <f>V3032*1.12</f>
        <v>20839990.080000002</v>
      </c>
      <c r="X3032" s="6"/>
      <c r="Y3032" s="6">
        <v>2016</v>
      </c>
      <c r="Z3032" s="42"/>
    </row>
    <row r="3033" spans="1:26" ht="51" x14ac:dyDescent="0.2">
      <c r="A3033" s="6" t="s">
        <v>12485</v>
      </c>
      <c r="B3033" s="5" t="s">
        <v>32</v>
      </c>
      <c r="C3033" s="5" t="s">
        <v>12486</v>
      </c>
      <c r="D3033" s="5" t="s">
        <v>12487</v>
      </c>
      <c r="E3033" s="5" t="s">
        <v>12488</v>
      </c>
      <c r="F3033" s="5" t="s">
        <v>12487</v>
      </c>
      <c r="G3033" s="5" t="s">
        <v>12489</v>
      </c>
      <c r="H3033" s="5" t="s">
        <v>12490</v>
      </c>
      <c r="I3033" s="6" t="s">
        <v>39</v>
      </c>
      <c r="J3033" s="6">
        <v>70</v>
      </c>
      <c r="K3033" s="6">
        <v>430000000</v>
      </c>
      <c r="L3033" s="5" t="s">
        <v>40</v>
      </c>
      <c r="M3033" s="6" t="s">
        <v>41</v>
      </c>
      <c r="N3033" s="6" t="s">
        <v>11452</v>
      </c>
      <c r="O3033" s="6"/>
      <c r="P3033" s="6" t="s">
        <v>44</v>
      </c>
      <c r="Q3033" s="6" t="s">
        <v>11230</v>
      </c>
      <c r="R3033" s="6"/>
      <c r="S3033" s="6"/>
      <c r="T3033" s="41"/>
      <c r="U3033" s="41"/>
      <c r="V3033" s="41">
        <v>1736000</v>
      </c>
      <c r="W3033" s="41">
        <f>V3033*1.12</f>
        <v>1944320.0000000002</v>
      </c>
      <c r="X3033" s="6"/>
      <c r="Y3033" s="6">
        <v>2016</v>
      </c>
      <c r="Z3033" s="42"/>
    </row>
    <row r="3034" spans="1:26" ht="51" x14ac:dyDescent="0.2">
      <c r="A3034" s="6" t="s">
        <v>12491</v>
      </c>
      <c r="B3034" s="5" t="s">
        <v>32</v>
      </c>
      <c r="C3034" s="5" t="s">
        <v>12206</v>
      </c>
      <c r="D3034" s="5" t="s">
        <v>12207</v>
      </c>
      <c r="E3034" s="5" t="s">
        <v>12492</v>
      </c>
      <c r="F3034" s="5" t="s">
        <v>12209</v>
      </c>
      <c r="G3034" s="5" t="s">
        <v>12493</v>
      </c>
      <c r="H3034" s="5" t="s">
        <v>12222</v>
      </c>
      <c r="I3034" s="6" t="s">
        <v>60</v>
      </c>
      <c r="J3034" s="6">
        <v>90</v>
      </c>
      <c r="K3034" s="6">
        <v>430000000</v>
      </c>
      <c r="L3034" s="5" t="s">
        <v>40</v>
      </c>
      <c r="M3034" s="6" t="s">
        <v>41</v>
      </c>
      <c r="N3034" s="6" t="s">
        <v>11452</v>
      </c>
      <c r="O3034" s="6"/>
      <c r="P3034" s="6" t="s">
        <v>44</v>
      </c>
      <c r="Q3034" s="6" t="s">
        <v>11230</v>
      </c>
      <c r="R3034" s="6"/>
      <c r="S3034" s="6"/>
      <c r="T3034" s="41"/>
      <c r="U3034" s="41"/>
      <c r="V3034" s="41"/>
      <c r="W3034" s="41"/>
      <c r="X3034" s="6"/>
      <c r="Y3034" s="6">
        <v>2016</v>
      </c>
      <c r="Z3034" s="6"/>
    </row>
    <row r="3035" spans="1:26" ht="51" x14ac:dyDescent="0.2">
      <c r="A3035" s="6" t="s">
        <v>12494</v>
      </c>
      <c r="B3035" s="5" t="s">
        <v>32</v>
      </c>
      <c r="C3035" s="5" t="s">
        <v>12206</v>
      </c>
      <c r="D3035" s="5" t="s">
        <v>12207</v>
      </c>
      <c r="E3035" s="5" t="s">
        <v>12492</v>
      </c>
      <c r="F3035" s="5" t="s">
        <v>12209</v>
      </c>
      <c r="G3035" s="5" t="s">
        <v>12493</v>
      </c>
      <c r="H3035" s="5" t="s">
        <v>12222</v>
      </c>
      <c r="I3035" s="6" t="s">
        <v>47</v>
      </c>
      <c r="J3035" s="6">
        <v>90</v>
      </c>
      <c r="K3035" s="6">
        <v>430000000</v>
      </c>
      <c r="L3035" s="5" t="s">
        <v>40</v>
      </c>
      <c r="M3035" s="6" t="s">
        <v>41</v>
      </c>
      <c r="N3035" s="6" t="s">
        <v>11452</v>
      </c>
      <c r="O3035" s="6"/>
      <c r="P3035" s="6" t="s">
        <v>44</v>
      </c>
      <c r="Q3035" s="6" t="s">
        <v>11230</v>
      </c>
      <c r="R3035" s="6"/>
      <c r="S3035" s="6"/>
      <c r="T3035" s="41"/>
      <c r="U3035" s="41"/>
      <c r="V3035" s="41"/>
      <c r="W3035" s="41"/>
      <c r="X3035" s="6"/>
      <c r="Y3035" s="6">
        <v>2016</v>
      </c>
      <c r="Z3035" s="6" t="s">
        <v>7033</v>
      </c>
    </row>
    <row r="3036" spans="1:26" ht="51" x14ac:dyDescent="0.2">
      <c r="A3036" s="6" t="s">
        <v>12495</v>
      </c>
      <c r="B3036" s="5" t="s">
        <v>32</v>
      </c>
      <c r="C3036" s="5" t="s">
        <v>12206</v>
      </c>
      <c r="D3036" s="5" t="s">
        <v>12207</v>
      </c>
      <c r="E3036" s="5" t="s">
        <v>12492</v>
      </c>
      <c r="F3036" s="5" t="s">
        <v>12209</v>
      </c>
      <c r="G3036" s="5" t="s">
        <v>12493</v>
      </c>
      <c r="H3036" s="5" t="s">
        <v>12222</v>
      </c>
      <c r="I3036" s="6" t="s">
        <v>47</v>
      </c>
      <c r="J3036" s="6">
        <v>90</v>
      </c>
      <c r="K3036" s="6">
        <v>430000000</v>
      </c>
      <c r="L3036" s="5" t="s">
        <v>40</v>
      </c>
      <c r="M3036" s="6" t="s">
        <v>41</v>
      </c>
      <c r="N3036" s="6" t="s">
        <v>11452</v>
      </c>
      <c r="O3036" s="6"/>
      <c r="P3036" s="6" t="s">
        <v>44</v>
      </c>
      <c r="Q3036" s="6" t="s">
        <v>11230</v>
      </c>
      <c r="R3036" s="6"/>
      <c r="S3036" s="6"/>
      <c r="T3036" s="41"/>
      <c r="U3036" s="41"/>
      <c r="V3036" s="41">
        <v>607758.02666666603</v>
      </c>
      <c r="W3036" s="41">
        <f>V3036*1.12</f>
        <v>680688.98986666603</v>
      </c>
      <c r="X3036" s="6"/>
      <c r="Y3036" s="6">
        <v>2016</v>
      </c>
      <c r="Z3036" s="6" t="s">
        <v>11254</v>
      </c>
    </row>
    <row r="3037" spans="1:26" ht="51" x14ac:dyDescent="0.2">
      <c r="A3037" s="6" t="s">
        <v>12496</v>
      </c>
      <c r="B3037" s="5" t="s">
        <v>32</v>
      </c>
      <c r="C3037" s="5" t="s">
        <v>12206</v>
      </c>
      <c r="D3037" s="5" t="s">
        <v>12207</v>
      </c>
      <c r="E3037" s="5" t="s">
        <v>12492</v>
      </c>
      <c r="F3037" s="5" t="s">
        <v>12209</v>
      </c>
      <c r="G3037" s="5" t="s">
        <v>12493</v>
      </c>
      <c r="H3037" s="5" t="s">
        <v>12222</v>
      </c>
      <c r="I3037" s="6" t="s">
        <v>60</v>
      </c>
      <c r="J3037" s="6">
        <v>90</v>
      </c>
      <c r="K3037" s="6">
        <v>430000000</v>
      </c>
      <c r="L3037" s="5" t="s">
        <v>40</v>
      </c>
      <c r="M3037" s="6" t="s">
        <v>41</v>
      </c>
      <c r="N3037" s="6" t="s">
        <v>11470</v>
      </c>
      <c r="O3037" s="6"/>
      <c r="P3037" s="6" t="s">
        <v>44</v>
      </c>
      <c r="Q3037" s="6" t="s">
        <v>11230</v>
      </c>
      <c r="R3037" s="6"/>
      <c r="S3037" s="6"/>
      <c r="T3037" s="41"/>
      <c r="U3037" s="41"/>
      <c r="V3037" s="41"/>
      <c r="W3037" s="41"/>
      <c r="X3037" s="6"/>
      <c r="Y3037" s="6">
        <v>2016</v>
      </c>
      <c r="Z3037" s="6"/>
    </row>
    <row r="3038" spans="1:26" ht="51" x14ac:dyDescent="0.2">
      <c r="A3038" s="6" t="s">
        <v>12497</v>
      </c>
      <c r="B3038" s="5" t="s">
        <v>32</v>
      </c>
      <c r="C3038" s="5" t="s">
        <v>12206</v>
      </c>
      <c r="D3038" s="5" t="s">
        <v>12207</v>
      </c>
      <c r="E3038" s="5" t="s">
        <v>12492</v>
      </c>
      <c r="F3038" s="5" t="s">
        <v>12209</v>
      </c>
      <c r="G3038" s="5" t="s">
        <v>12493</v>
      </c>
      <c r="H3038" s="5" t="s">
        <v>12222</v>
      </c>
      <c r="I3038" s="6" t="s">
        <v>47</v>
      </c>
      <c r="J3038" s="6">
        <v>90</v>
      </c>
      <c r="K3038" s="6">
        <v>430000000</v>
      </c>
      <c r="L3038" s="5" t="s">
        <v>40</v>
      </c>
      <c r="M3038" s="6" t="s">
        <v>41</v>
      </c>
      <c r="N3038" s="6" t="s">
        <v>11470</v>
      </c>
      <c r="O3038" s="6"/>
      <c r="P3038" s="6" t="s">
        <v>44</v>
      </c>
      <c r="Q3038" s="6" t="s">
        <v>11230</v>
      </c>
      <c r="R3038" s="6"/>
      <c r="S3038" s="6"/>
      <c r="T3038" s="41"/>
      <c r="U3038" s="41"/>
      <c r="V3038" s="41">
        <v>120000</v>
      </c>
      <c r="W3038" s="41">
        <f>V3038*1.12</f>
        <v>134400</v>
      </c>
      <c r="X3038" s="6"/>
      <c r="Y3038" s="6">
        <v>2016</v>
      </c>
      <c r="Z3038" s="6" t="s">
        <v>7033</v>
      </c>
    </row>
    <row r="3039" spans="1:26" ht="51" x14ac:dyDescent="0.2">
      <c r="A3039" s="6" t="s">
        <v>12498</v>
      </c>
      <c r="B3039" s="5" t="s">
        <v>32</v>
      </c>
      <c r="C3039" s="5" t="s">
        <v>12206</v>
      </c>
      <c r="D3039" s="5" t="s">
        <v>12207</v>
      </c>
      <c r="E3039" s="5" t="s">
        <v>12492</v>
      </c>
      <c r="F3039" s="5" t="s">
        <v>12209</v>
      </c>
      <c r="G3039" s="5" t="s">
        <v>12493</v>
      </c>
      <c r="H3039" s="5" t="s">
        <v>12222</v>
      </c>
      <c r="I3039" s="6" t="s">
        <v>60</v>
      </c>
      <c r="J3039" s="6">
        <v>90</v>
      </c>
      <c r="K3039" s="6">
        <v>430000000</v>
      </c>
      <c r="L3039" s="5" t="s">
        <v>40</v>
      </c>
      <c r="M3039" s="6" t="s">
        <v>41</v>
      </c>
      <c r="N3039" s="6" t="s">
        <v>12202</v>
      </c>
      <c r="O3039" s="6"/>
      <c r="P3039" s="6" t="s">
        <v>44</v>
      </c>
      <c r="Q3039" s="6" t="s">
        <v>11230</v>
      </c>
      <c r="R3039" s="6"/>
      <c r="S3039" s="6"/>
      <c r="T3039" s="41"/>
      <c r="U3039" s="41"/>
      <c r="V3039" s="41"/>
      <c r="W3039" s="41"/>
      <c r="X3039" s="6"/>
      <c r="Y3039" s="6">
        <v>2016</v>
      </c>
      <c r="Z3039" s="42"/>
    </row>
    <row r="3040" spans="1:26" ht="51" x14ac:dyDescent="0.2">
      <c r="A3040" s="6" t="s">
        <v>12499</v>
      </c>
      <c r="B3040" s="5" t="s">
        <v>32</v>
      </c>
      <c r="C3040" s="5" t="s">
        <v>12206</v>
      </c>
      <c r="D3040" s="5" t="s">
        <v>12207</v>
      </c>
      <c r="E3040" s="5" t="s">
        <v>12492</v>
      </c>
      <c r="F3040" s="5" t="s">
        <v>12209</v>
      </c>
      <c r="G3040" s="5" t="s">
        <v>12493</v>
      </c>
      <c r="H3040" s="5" t="s">
        <v>12222</v>
      </c>
      <c r="I3040" s="6" t="s">
        <v>60</v>
      </c>
      <c r="J3040" s="6">
        <v>90</v>
      </c>
      <c r="K3040" s="6">
        <v>430000000</v>
      </c>
      <c r="L3040" s="5" t="s">
        <v>40</v>
      </c>
      <c r="M3040" s="6" t="s">
        <v>41</v>
      </c>
      <c r="N3040" s="6" t="s">
        <v>12202</v>
      </c>
      <c r="O3040" s="6"/>
      <c r="P3040" s="6" t="s">
        <v>44</v>
      </c>
      <c r="Q3040" s="6" t="s">
        <v>11230</v>
      </c>
      <c r="R3040" s="6"/>
      <c r="S3040" s="6"/>
      <c r="T3040" s="41"/>
      <c r="U3040" s="41"/>
      <c r="V3040" s="41">
        <v>60000</v>
      </c>
      <c r="W3040" s="41">
        <f>V3040*1.12</f>
        <v>67200</v>
      </c>
      <c r="X3040" s="6"/>
      <c r="Y3040" s="6">
        <v>2016</v>
      </c>
      <c r="Z3040" s="6" t="s">
        <v>11254</v>
      </c>
    </row>
    <row r="3041" spans="1:26" ht="51" x14ac:dyDescent="0.2">
      <c r="A3041" s="6" t="s">
        <v>12500</v>
      </c>
      <c r="B3041" s="5" t="s">
        <v>32</v>
      </c>
      <c r="C3041" s="5" t="s">
        <v>12501</v>
      </c>
      <c r="D3041" s="5" t="s">
        <v>12502</v>
      </c>
      <c r="E3041" s="5" t="s">
        <v>12503</v>
      </c>
      <c r="F3041" s="5" t="s">
        <v>12504</v>
      </c>
      <c r="G3041" s="5" t="s">
        <v>12505</v>
      </c>
      <c r="H3041" s="5" t="s">
        <v>12506</v>
      </c>
      <c r="I3041" s="6" t="s">
        <v>39</v>
      </c>
      <c r="J3041" s="6">
        <v>100</v>
      </c>
      <c r="K3041" s="6">
        <v>430000000</v>
      </c>
      <c r="L3041" s="5" t="s">
        <v>40</v>
      </c>
      <c r="M3041" s="6" t="s">
        <v>8716</v>
      </c>
      <c r="N3041" s="6" t="s">
        <v>11452</v>
      </c>
      <c r="O3041" s="6"/>
      <c r="P3041" s="6" t="s">
        <v>12507</v>
      </c>
      <c r="Q3041" s="6" t="s">
        <v>11230</v>
      </c>
      <c r="R3041" s="6"/>
      <c r="S3041" s="6"/>
      <c r="T3041" s="41"/>
      <c r="U3041" s="41"/>
      <c r="V3041" s="41">
        <v>1982000</v>
      </c>
      <c r="W3041" s="41">
        <f>V3041*1.12</f>
        <v>2219840</v>
      </c>
      <c r="X3041" s="6"/>
      <c r="Y3041" s="6">
        <v>2016</v>
      </c>
      <c r="Z3041" s="42"/>
    </row>
    <row r="3042" spans="1:26" ht="51" x14ac:dyDescent="0.2">
      <c r="A3042" s="6" t="s">
        <v>12508</v>
      </c>
      <c r="B3042" s="5" t="s">
        <v>32</v>
      </c>
      <c r="C3042" s="5" t="s">
        <v>12501</v>
      </c>
      <c r="D3042" s="5" t="s">
        <v>12502</v>
      </c>
      <c r="E3042" s="5" t="s">
        <v>12503</v>
      </c>
      <c r="F3042" s="5" t="s">
        <v>12504</v>
      </c>
      <c r="G3042" s="5" t="s">
        <v>12503</v>
      </c>
      <c r="H3042" s="5" t="s">
        <v>12509</v>
      </c>
      <c r="I3042" s="6" t="s">
        <v>39</v>
      </c>
      <c r="J3042" s="6">
        <v>80</v>
      </c>
      <c r="K3042" s="6">
        <v>430000000</v>
      </c>
      <c r="L3042" s="5" t="s">
        <v>40</v>
      </c>
      <c r="M3042" s="6" t="s">
        <v>8716</v>
      </c>
      <c r="N3042" s="6" t="s">
        <v>11452</v>
      </c>
      <c r="O3042" s="6"/>
      <c r="P3042" s="6" t="s">
        <v>12507</v>
      </c>
      <c r="Q3042" s="6" t="s">
        <v>11230</v>
      </c>
      <c r="R3042" s="6"/>
      <c r="S3042" s="6"/>
      <c r="T3042" s="41"/>
      <c r="U3042" s="41"/>
      <c r="V3042" s="41">
        <v>7420000</v>
      </c>
      <c r="W3042" s="41">
        <f>V3042*1.12</f>
        <v>8310400.0000000009</v>
      </c>
      <c r="X3042" s="6"/>
      <c r="Y3042" s="6">
        <v>2016</v>
      </c>
      <c r="Z3042" s="42"/>
    </row>
    <row r="3043" spans="1:26" ht="51" x14ac:dyDescent="0.2">
      <c r="A3043" s="6" t="s">
        <v>12510</v>
      </c>
      <c r="B3043" s="5" t="s">
        <v>32</v>
      </c>
      <c r="C3043" s="5" t="s">
        <v>12501</v>
      </c>
      <c r="D3043" s="5" t="s">
        <v>12502</v>
      </c>
      <c r="E3043" s="5" t="s">
        <v>12503</v>
      </c>
      <c r="F3043" s="5" t="s">
        <v>12504</v>
      </c>
      <c r="G3043" s="5" t="s">
        <v>12503</v>
      </c>
      <c r="H3043" s="5" t="s">
        <v>12511</v>
      </c>
      <c r="I3043" s="6" t="s">
        <v>39</v>
      </c>
      <c r="J3043" s="6">
        <v>80</v>
      </c>
      <c r="K3043" s="6">
        <v>430000000</v>
      </c>
      <c r="L3043" s="5" t="s">
        <v>40</v>
      </c>
      <c r="M3043" s="6" t="s">
        <v>12335</v>
      </c>
      <c r="N3043" s="6" t="s">
        <v>11452</v>
      </c>
      <c r="O3043" s="6"/>
      <c r="P3043" s="6" t="s">
        <v>12512</v>
      </c>
      <c r="Q3043" s="6" t="s">
        <v>11230</v>
      </c>
      <c r="R3043" s="6"/>
      <c r="S3043" s="6"/>
      <c r="T3043" s="41"/>
      <c r="U3043" s="41"/>
      <c r="V3043" s="44"/>
      <c r="W3043" s="44"/>
      <c r="X3043" s="6"/>
      <c r="Y3043" s="6">
        <v>2016</v>
      </c>
      <c r="Z3043" s="42"/>
    </row>
    <row r="3044" spans="1:26" ht="51" x14ac:dyDescent="0.2">
      <c r="A3044" s="6" t="s">
        <v>12513</v>
      </c>
      <c r="B3044" s="5" t="s">
        <v>32</v>
      </c>
      <c r="C3044" s="5" t="s">
        <v>12501</v>
      </c>
      <c r="D3044" s="5" t="s">
        <v>12502</v>
      </c>
      <c r="E3044" s="5" t="s">
        <v>12503</v>
      </c>
      <c r="F3044" s="5" t="s">
        <v>12504</v>
      </c>
      <c r="G3044" s="5" t="s">
        <v>12503</v>
      </c>
      <c r="H3044" s="5" t="s">
        <v>12511</v>
      </c>
      <c r="I3044" s="6" t="s">
        <v>39</v>
      </c>
      <c r="J3044" s="6">
        <v>80</v>
      </c>
      <c r="K3044" s="6">
        <v>430000000</v>
      </c>
      <c r="L3044" s="5" t="s">
        <v>40</v>
      </c>
      <c r="M3044" s="6" t="s">
        <v>12335</v>
      </c>
      <c r="N3044" s="6" t="s">
        <v>11452</v>
      </c>
      <c r="O3044" s="6"/>
      <c r="P3044" s="6" t="s">
        <v>12512</v>
      </c>
      <c r="Q3044" s="6" t="s">
        <v>11230</v>
      </c>
      <c r="R3044" s="6"/>
      <c r="S3044" s="6"/>
      <c r="T3044" s="41"/>
      <c r="U3044" s="41"/>
      <c r="V3044" s="44">
        <f>200000+5200000</f>
        <v>5400000</v>
      </c>
      <c r="W3044" s="44">
        <f>V3044*1.12</f>
        <v>6048000.0000000009</v>
      </c>
      <c r="X3044" s="6"/>
      <c r="Y3044" s="6">
        <v>2016</v>
      </c>
      <c r="Z3044" s="6" t="s">
        <v>11254</v>
      </c>
    </row>
    <row r="3045" spans="1:26" ht="51" x14ac:dyDescent="0.2">
      <c r="A3045" s="6" t="s">
        <v>12514</v>
      </c>
      <c r="B3045" s="5" t="s">
        <v>32</v>
      </c>
      <c r="C3045" s="5" t="s">
        <v>12501</v>
      </c>
      <c r="D3045" s="5" t="s">
        <v>12502</v>
      </c>
      <c r="E3045" s="5" t="s">
        <v>12503</v>
      </c>
      <c r="F3045" s="5" t="s">
        <v>12504</v>
      </c>
      <c r="G3045" s="5" t="s">
        <v>12503</v>
      </c>
      <c r="H3045" s="5" t="s">
        <v>12515</v>
      </c>
      <c r="I3045" s="6" t="s">
        <v>39</v>
      </c>
      <c r="J3045" s="6">
        <v>80</v>
      </c>
      <c r="K3045" s="6">
        <v>430000000</v>
      </c>
      <c r="L3045" s="5" t="s">
        <v>40</v>
      </c>
      <c r="M3045" s="6" t="s">
        <v>12335</v>
      </c>
      <c r="N3045" s="6" t="s">
        <v>11452</v>
      </c>
      <c r="O3045" s="6"/>
      <c r="P3045" s="6" t="s">
        <v>12512</v>
      </c>
      <c r="Q3045" s="6" t="s">
        <v>11230</v>
      </c>
      <c r="R3045" s="6"/>
      <c r="S3045" s="6"/>
      <c r="T3045" s="41"/>
      <c r="U3045" s="41"/>
      <c r="V3045" s="41">
        <v>2500000</v>
      </c>
      <c r="W3045" s="41">
        <f>V3045*1.12</f>
        <v>2800000.0000000005</v>
      </c>
      <c r="X3045" s="6"/>
      <c r="Y3045" s="6">
        <v>2016</v>
      </c>
      <c r="Z3045" s="42"/>
    </row>
    <row r="3046" spans="1:26" ht="51" x14ac:dyDescent="0.2">
      <c r="A3046" s="6" t="s">
        <v>12516</v>
      </c>
      <c r="B3046" s="5" t="s">
        <v>32</v>
      </c>
      <c r="C3046" s="5" t="s">
        <v>12501</v>
      </c>
      <c r="D3046" s="5" t="s">
        <v>12502</v>
      </c>
      <c r="E3046" s="5" t="s">
        <v>12503</v>
      </c>
      <c r="F3046" s="5" t="s">
        <v>12504</v>
      </c>
      <c r="G3046" s="5" t="s">
        <v>12503</v>
      </c>
      <c r="H3046" s="5" t="s">
        <v>12517</v>
      </c>
      <c r="I3046" s="6" t="s">
        <v>60</v>
      </c>
      <c r="J3046" s="6">
        <v>80</v>
      </c>
      <c r="K3046" s="6">
        <v>430000000</v>
      </c>
      <c r="L3046" s="5" t="s">
        <v>40</v>
      </c>
      <c r="M3046" s="6" t="s">
        <v>12335</v>
      </c>
      <c r="N3046" s="6" t="s">
        <v>11452</v>
      </c>
      <c r="O3046" s="6"/>
      <c r="P3046" s="6" t="s">
        <v>12518</v>
      </c>
      <c r="Q3046" s="6" t="s">
        <v>11230</v>
      </c>
      <c r="R3046" s="6"/>
      <c r="S3046" s="6"/>
      <c r="T3046" s="41"/>
      <c r="U3046" s="41"/>
      <c r="V3046" s="41"/>
      <c r="W3046" s="41"/>
      <c r="X3046" s="6"/>
      <c r="Y3046" s="6">
        <v>2016</v>
      </c>
      <c r="Z3046" s="6" t="s">
        <v>1629</v>
      </c>
    </row>
    <row r="3047" spans="1:26" ht="51" x14ac:dyDescent="0.2">
      <c r="A3047" s="6" t="s">
        <v>12519</v>
      </c>
      <c r="B3047" s="5" t="s">
        <v>32</v>
      </c>
      <c r="C3047" s="5" t="s">
        <v>12501</v>
      </c>
      <c r="D3047" s="5" t="s">
        <v>12502</v>
      </c>
      <c r="E3047" s="5" t="s">
        <v>12503</v>
      </c>
      <c r="F3047" s="5" t="s">
        <v>12504</v>
      </c>
      <c r="G3047" s="5" t="s">
        <v>12503</v>
      </c>
      <c r="H3047" s="5" t="s">
        <v>12520</v>
      </c>
      <c r="I3047" s="6" t="s">
        <v>39</v>
      </c>
      <c r="J3047" s="6">
        <v>80</v>
      </c>
      <c r="K3047" s="6">
        <v>430000000</v>
      </c>
      <c r="L3047" s="5" t="s">
        <v>40</v>
      </c>
      <c r="M3047" s="6" t="s">
        <v>12484</v>
      </c>
      <c r="N3047" s="6" t="s">
        <v>11452</v>
      </c>
      <c r="O3047" s="6"/>
      <c r="P3047" s="6" t="s">
        <v>12521</v>
      </c>
      <c r="Q3047" s="6" t="s">
        <v>11230</v>
      </c>
      <c r="R3047" s="6"/>
      <c r="S3047" s="6"/>
      <c r="T3047" s="41"/>
      <c r="U3047" s="41"/>
      <c r="V3047" s="41">
        <v>8904000</v>
      </c>
      <c r="W3047" s="41">
        <f>V3047*1.12</f>
        <v>9972480.0000000019</v>
      </c>
      <c r="X3047" s="6"/>
      <c r="Y3047" s="6">
        <v>2016</v>
      </c>
      <c r="Z3047" s="42"/>
    </row>
    <row r="3048" spans="1:26" ht="51" x14ac:dyDescent="0.2">
      <c r="A3048" s="6" t="s">
        <v>12522</v>
      </c>
      <c r="B3048" s="5" t="s">
        <v>32</v>
      </c>
      <c r="C3048" s="5" t="s">
        <v>12501</v>
      </c>
      <c r="D3048" s="5" t="s">
        <v>12502</v>
      </c>
      <c r="E3048" s="5" t="s">
        <v>12503</v>
      </c>
      <c r="F3048" s="5" t="s">
        <v>12504</v>
      </c>
      <c r="G3048" s="5" t="s">
        <v>12503</v>
      </c>
      <c r="H3048" s="5" t="s">
        <v>12523</v>
      </c>
      <c r="I3048" s="6" t="s">
        <v>39</v>
      </c>
      <c r="J3048" s="6">
        <v>80</v>
      </c>
      <c r="K3048" s="6">
        <v>430000000</v>
      </c>
      <c r="L3048" s="5" t="s">
        <v>40</v>
      </c>
      <c r="M3048" s="6" t="s">
        <v>41</v>
      </c>
      <c r="N3048" s="6" t="s">
        <v>11452</v>
      </c>
      <c r="O3048" s="6"/>
      <c r="P3048" s="6" t="s">
        <v>9081</v>
      </c>
      <c r="Q3048" s="6" t="s">
        <v>11230</v>
      </c>
      <c r="R3048" s="6"/>
      <c r="S3048" s="6"/>
      <c r="T3048" s="41"/>
      <c r="U3048" s="41"/>
      <c r="V3048" s="41">
        <v>7420000</v>
      </c>
      <c r="W3048" s="41">
        <f>V3048*1.12</f>
        <v>8310400.0000000009</v>
      </c>
      <c r="X3048" s="6"/>
      <c r="Y3048" s="6">
        <v>2016</v>
      </c>
      <c r="Z3048" s="42"/>
    </row>
    <row r="3049" spans="1:26" ht="51" x14ac:dyDescent="0.2">
      <c r="A3049" s="6" t="s">
        <v>12524</v>
      </c>
      <c r="B3049" s="5" t="s">
        <v>32</v>
      </c>
      <c r="C3049" s="5" t="s">
        <v>12525</v>
      </c>
      <c r="D3049" s="5" t="s">
        <v>12526</v>
      </c>
      <c r="E3049" s="5" t="s">
        <v>12527</v>
      </c>
      <c r="F3049" s="5" t="s">
        <v>12526</v>
      </c>
      <c r="G3049" s="5" t="s">
        <v>12527</v>
      </c>
      <c r="H3049" s="5" t="s">
        <v>12528</v>
      </c>
      <c r="I3049" s="6" t="s">
        <v>60</v>
      </c>
      <c r="J3049" s="6">
        <v>100</v>
      </c>
      <c r="K3049" s="6">
        <v>430000000</v>
      </c>
      <c r="L3049" s="5" t="s">
        <v>40</v>
      </c>
      <c r="M3049" s="6" t="s">
        <v>41</v>
      </c>
      <c r="N3049" s="6" t="s">
        <v>11452</v>
      </c>
      <c r="O3049" s="6"/>
      <c r="P3049" s="6" t="s">
        <v>44</v>
      </c>
      <c r="Q3049" s="6" t="s">
        <v>11230</v>
      </c>
      <c r="R3049" s="6"/>
      <c r="S3049" s="6"/>
      <c r="T3049" s="41"/>
      <c r="U3049" s="41"/>
      <c r="V3049" s="41">
        <v>3120000</v>
      </c>
      <c r="W3049" s="41">
        <f>V3049*1.12</f>
        <v>3494400.0000000005</v>
      </c>
      <c r="X3049" s="6"/>
      <c r="Y3049" s="6">
        <v>2016</v>
      </c>
      <c r="Z3049" s="42"/>
    </row>
    <row r="3050" spans="1:26" ht="51" x14ac:dyDescent="0.2">
      <c r="A3050" s="6" t="s">
        <v>12529</v>
      </c>
      <c r="B3050" s="5" t="s">
        <v>32</v>
      </c>
      <c r="C3050" s="5" t="s">
        <v>12530</v>
      </c>
      <c r="D3050" s="5" t="s">
        <v>12531</v>
      </c>
      <c r="E3050" s="5" t="s">
        <v>12532</v>
      </c>
      <c r="F3050" s="5" t="s">
        <v>12531</v>
      </c>
      <c r="G3050" s="5" t="s">
        <v>12532</v>
      </c>
      <c r="H3050" s="5" t="s">
        <v>12533</v>
      </c>
      <c r="I3050" s="6" t="s">
        <v>47</v>
      </c>
      <c r="J3050" s="6">
        <v>90</v>
      </c>
      <c r="K3050" s="6">
        <v>430000000</v>
      </c>
      <c r="L3050" s="5" t="s">
        <v>40</v>
      </c>
      <c r="M3050" s="6" t="s">
        <v>41</v>
      </c>
      <c r="N3050" s="6" t="s">
        <v>11452</v>
      </c>
      <c r="O3050" s="6"/>
      <c r="P3050" s="6" t="s">
        <v>44</v>
      </c>
      <c r="Q3050" s="6" t="s">
        <v>11230</v>
      </c>
      <c r="R3050" s="6"/>
      <c r="S3050" s="6"/>
      <c r="T3050" s="41"/>
      <c r="U3050" s="41"/>
      <c r="V3050" s="41">
        <v>8993040</v>
      </c>
      <c r="W3050" s="41">
        <f>V3050*1.12</f>
        <v>10072204.800000001</v>
      </c>
      <c r="X3050" s="6"/>
      <c r="Y3050" s="6">
        <v>2016</v>
      </c>
      <c r="Z3050" s="42"/>
    </row>
    <row r="3051" spans="1:26" ht="102" x14ac:dyDescent="0.2">
      <c r="A3051" s="6" t="s">
        <v>12534</v>
      </c>
      <c r="B3051" s="5" t="s">
        <v>32</v>
      </c>
      <c r="C3051" s="5" t="s">
        <v>12501</v>
      </c>
      <c r="D3051" s="5" t="s">
        <v>12502</v>
      </c>
      <c r="E3051" s="5" t="s">
        <v>12535</v>
      </c>
      <c r="F3051" s="5" t="s">
        <v>12502</v>
      </c>
      <c r="G3051" s="5" t="s">
        <v>12535</v>
      </c>
      <c r="H3051" s="5" t="s">
        <v>12536</v>
      </c>
      <c r="I3051" s="6" t="s">
        <v>47</v>
      </c>
      <c r="J3051" s="6">
        <v>90</v>
      </c>
      <c r="K3051" s="6">
        <v>430000000</v>
      </c>
      <c r="L3051" s="5" t="s">
        <v>40</v>
      </c>
      <c r="M3051" s="6" t="s">
        <v>41</v>
      </c>
      <c r="N3051" s="6" t="s">
        <v>11452</v>
      </c>
      <c r="O3051" s="6"/>
      <c r="P3051" s="6" t="s">
        <v>44</v>
      </c>
      <c r="Q3051" s="6" t="s">
        <v>11230</v>
      </c>
      <c r="R3051" s="6"/>
      <c r="S3051" s="6"/>
      <c r="T3051" s="41"/>
      <c r="U3051" s="41"/>
      <c r="V3051" s="41"/>
      <c r="W3051" s="41"/>
      <c r="X3051" s="6"/>
      <c r="Y3051" s="6">
        <v>2016</v>
      </c>
      <c r="Z3051" s="6"/>
    </row>
    <row r="3052" spans="1:26" ht="102" x14ac:dyDescent="0.2">
      <c r="A3052" s="6" t="s">
        <v>12537</v>
      </c>
      <c r="B3052" s="5" t="s">
        <v>32</v>
      </c>
      <c r="C3052" s="5" t="s">
        <v>12501</v>
      </c>
      <c r="D3052" s="5" t="s">
        <v>12502</v>
      </c>
      <c r="E3052" s="5" t="s">
        <v>12535</v>
      </c>
      <c r="F3052" s="5" t="s">
        <v>12502</v>
      </c>
      <c r="G3052" s="5" t="s">
        <v>12535</v>
      </c>
      <c r="H3052" s="5" t="s">
        <v>12536</v>
      </c>
      <c r="I3052" s="6" t="s">
        <v>47</v>
      </c>
      <c r="J3052" s="6">
        <v>90</v>
      </c>
      <c r="K3052" s="6">
        <v>430000000</v>
      </c>
      <c r="L3052" s="5" t="s">
        <v>40</v>
      </c>
      <c r="M3052" s="6" t="s">
        <v>9580</v>
      </c>
      <c r="N3052" s="6" t="s">
        <v>11452</v>
      </c>
      <c r="O3052" s="6"/>
      <c r="P3052" s="6" t="s">
        <v>9081</v>
      </c>
      <c r="Q3052" s="6" t="s">
        <v>11230</v>
      </c>
      <c r="R3052" s="6"/>
      <c r="S3052" s="6"/>
      <c r="T3052" s="41"/>
      <c r="U3052" s="41"/>
      <c r="V3052" s="41">
        <v>6280000</v>
      </c>
      <c r="W3052" s="41">
        <f t="shared" ref="W3052:W3061" si="199">V3052*1.12</f>
        <v>7033600.0000000009</v>
      </c>
      <c r="X3052" s="6"/>
      <c r="Y3052" s="6">
        <v>2016</v>
      </c>
      <c r="Z3052" s="6" t="s">
        <v>11302</v>
      </c>
    </row>
    <row r="3053" spans="1:26" ht="51" x14ac:dyDescent="0.2">
      <c r="A3053" s="6" t="s">
        <v>12538</v>
      </c>
      <c r="B3053" s="5" t="s">
        <v>32</v>
      </c>
      <c r="C3053" s="5" t="s">
        <v>12501</v>
      </c>
      <c r="D3053" s="5" t="s">
        <v>12502</v>
      </c>
      <c r="E3053" s="5" t="s">
        <v>12539</v>
      </c>
      <c r="F3053" s="5" t="s">
        <v>12502</v>
      </c>
      <c r="G3053" s="5" t="s">
        <v>12540</v>
      </c>
      <c r="H3053" s="5" t="s">
        <v>12541</v>
      </c>
      <c r="I3053" s="6" t="s">
        <v>47</v>
      </c>
      <c r="J3053" s="6">
        <v>80</v>
      </c>
      <c r="K3053" s="6">
        <v>430000000</v>
      </c>
      <c r="L3053" s="5" t="s">
        <v>40</v>
      </c>
      <c r="M3053" s="6" t="s">
        <v>12335</v>
      </c>
      <c r="N3053" s="6" t="s">
        <v>11452</v>
      </c>
      <c r="O3053" s="6"/>
      <c r="P3053" s="6" t="s">
        <v>12542</v>
      </c>
      <c r="Q3053" s="6" t="s">
        <v>11230</v>
      </c>
      <c r="R3053" s="6"/>
      <c r="S3053" s="6"/>
      <c r="T3053" s="41"/>
      <c r="U3053" s="41"/>
      <c r="V3053" s="41">
        <v>2000000</v>
      </c>
      <c r="W3053" s="41">
        <f t="shared" si="199"/>
        <v>2240000</v>
      </c>
      <c r="X3053" s="6"/>
      <c r="Y3053" s="6">
        <v>2016</v>
      </c>
      <c r="Z3053" s="42"/>
    </row>
    <row r="3054" spans="1:26" ht="51" x14ac:dyDescent="0.2">
      <c r="A3054" s="6" t="s">
        <v>12543</v>
      </c>
      <c r="B3054" s="5" t="s">
        <v>32</v>
      </c>
      <c r="C3054" s="5" t="s">
        <v>12501</v>
      </c>
      <c r="D3054" s="5" t="s">
        <v>12502</v>
      </c>
      <c r="E3054" s="5" t="s">
        <v>12544</v>
      </c>
      <c r="F3054" s="5" t="s">
        <v>12502</v>
      </c>
      <c r="G3054" s="5" t="s">
        <v>12544</v>
      </c>
      <c r="H3054" s="5" t="s">
        <v>12545</v>
      </c>
      <c r="I3054" s="6" t="s">
        <v>47</v>
      </c>
      <c r="J3054" s="6">
        <v>80</v>
      </c>
      <c r="K3054" s="6">
        <v>430000000</v>
      </c>
      <c r="L3054" s="5" t="s">
        <v>40</v>
      </c>
      <c r="M3054" s="6" t="s">
        <v>94</v>
      </c>
      <c r="N3054" s="6" t="s">
        <v>12202</v>
      </c>
      <c r="O3054" s="6"/>
      <c r="P3054" s="6" t="s">
        <v>12546</v>
      </c>
      <c r="Q3054" s="6" t="s">
        <v>11230</v>
      </c>
      <c r="R3054" s="6"/>
      <c r="S3054" s="6"/>
      <c r="T3054" s="41"/>
      <c r="U3054" s="41"/>
      <c r="V3054" s="41">
        <v>300000</v>
      </c>
      <c r="W3054" s="41">
        <f t="shared" si="199"/>
        <v>336000.00000000006</v>
      </c>
      <c r="X3054" s="6"/>
      <c r="Y3054" s="6">
        <v>2016</v>
      </c>
      <c r="Z3054" s="42"/>
    </row>
    <row r="3055" spans="1:26" ht="51" x14ac:dyDescent="0.2">
      <c r="A3055" s="6" t="s">
        <v>12547</v>
      </c>
      <c r="B3055" s="5" t="s">
        <v>32</v>
      </c>
      <c r="C3055" s="5" t="s">
        <v>12501</v>
      </c>
      <c r="D3055" s="5" t="s">
        <v>12502</v>
      </c>
      <c r="E3055" s="5" t="s">
        <v>12539</v>
      </c>
      <c r="F3055" s="5" t="s">
        <v>12502</v>
      </c>
      <c r="G3055" s="5" t="s">
        <v>12540</v>
      </c>
      <c r="H3055" s="5" t="s">
        <v>12548</v>
      </c>
      <c r="I3055" s="6" t="s">
        <v>47</v>
      </c>
      <c r="J3055" s="6">
        <v>80</v>
      </c>
      <c r="K3055" s="6">
        <v>430000000</v>
      </c>
      <c r="L3055" s="5" t="s">
        <v>40</v>
      </c>
      <c r="M3055" s="6" t="s">
        <v>12484</v>
      </c>
      <c r="N3055" s="6" t="s">
        <v>11452</v>
      </c>
      <c r="O3055" s="6"/>
      <c r="P3055" s="6" t="s">
        <v>12549</v>
      </c>
      <c r="Q3055" s="6" t="s">
        <v>11230</v>
      </c>
      <c r="R3055" s="6"/>
      <c r="S3055" s="6"/>
      <c r="T3055" s="41"/>
      <c r="U3055" s="41"/>
      <c r="V3055" s="41">
        <v>1070000</v>
      </c>
      <c r="W3055" s="41">
        <f t="shared" si="199"/>
        <v>1198400</v>
      </c>
      <c r="X3055" s="6"/>
      <c r="Y3055" s="6">
        <v>2016</v>
      </c>
      <c r="Z3055" s="42"/>
    </row>
    <row r="3056" spans="1:26" ht="51" x14ac:dyDescent="0.2">
      <c r="A3056" s="6" t="s">
        <v>12550</v>
      </c>
      <c r="B3056" s="5" t="s">
        <v>32</v>
      </c>
      <c r="C3056" s="5" t="s">
        <v>12501</v>
      </c>
      <c r="D3056" s="5" t="s">
        <v>12502</v>
      </c>
      <c r="E3056" s="5" t="s">
        <v>12544</v>
      </c>
      <c r="F3056" s="5" t="s">
        <v>12502</v>
      </c>
      <c r="G3056" s="5" t="s">
        <v>12544</v>
      </c>
      <c r="H3056" s="5" t="s">
        <v>12551</v>
      </c>
      <c r="I3056" s="6" t="s">
        <v>47</v>
      </c>
      <c r="J3056" s="6">
        <v>80</v>
      </c>
      <c r="K3056" s="6">
        <v>430000000</v>
      </c>
      <c r="L3056" s="5" t="s">
        <v>40</v>
      </c>
      <c r="M3056" s="6" t="s">
        <v>12484</v>
      </c>
      <c r="N3056" s="6" t="s">
        <v>11470</v>
      </c>
      <c r="O3056" s="6"/>
      <c r="P3056" s="6" t="s">
        <v>12549</v>
      </c>
      <c r="Q3056" s="6" t="s">
        <v>11230</v>
      </c>
      <c r="R3056" s="6"/>
      <c r="S3056" s="6"/>
      <c r="T3056" s="41"/>
      <c r="U3056" s="41"/>
      <c r="V3056" s="41">
        <v>900000</v>
      </c>
      <c r="W3056" s="41">
        <f t="shared" si="199"/>
        <v>1008000.0000000001</v>
      </c>
      <c r="X3056" s="6"/>
      <c r="Y3056" s="6">
        <v>2016</v>
      </c>
      <c r="Z3056" s="42"/>
    </row>
    <row r="3057" spans="1:26" ht="51" x14ac:dyDescent="0.2">
      <c r="A3057" s="6" t="s">
        <v>12552</v>
      </c>
      <c r="B3057" s="5" t="s">
        <v>32</v>
      </c>
      <c r="C3057" s="5" t="s">
        <v>12553</v>
      </c>
      <c r="D3057" s="5" t="s">
        <v>12554</v>
      </c>
      <c r="E3057" s="5" t="s">
        <v>12150</v>
      </c>
      <c r="F3057" s="5" t="s">
        <v>12554</v>
      </c>
      <c r="G3057" s="5" t="s">
        <v>12150</v>
      </c>
      <c r="H3057" s="5" t="s">
        <v>12555</v>
      </c>
      <c r="I3057" s="6" t="s">
        <v>39</v>
      </c>
      <c r="J3057" s="6">
        <v>100</v>
      </c>
      <c r="K3057" s="6">
        <v>430000000</v>
      </c>
      <c r="L3057" s="5" t="s">
        <v>40</v>
      </c>
      <c r="M3057" s="6" t="s">
        <v>9766</v>
      </c>
      <c r="N3057" s="6" t="s">
        <v>11452</v>
      </c>
      <c r="O3057" s="6"/>
      <c r="P3057" s="6" t="s">
        <v>12549</v>
      </c>
      <c r="Q3057" s="6" t="s">
        <v>11230</v>
      </c>
      <c r="R3057" s="6"/>
      <c r="S3057" s="6"/>
      <c r="T3057" s="41"/>
      <c r="U3057" s="41"/>
      <c r="V3057" s="41">
        <v>319600</v>
      </c>
      <c r="W3057" s="41">
        <f t="shared" si="199"/>
        <v>357952.00000000006</v>
      </c>
      <c r="X3057" s="6"/>
      <c r="Y3057" s="6">
        <v>2016</v>
      </c>
      <c r="Z3057" s="42"/>
    </row>
    <row r="3058" spans="1:26" ht="51" x14ac:dyDescent="0.2">
      <c r="A3058" s="6" t="s">
        <v>12556</v>
      </c>
      <c r="B3058" s="5" t="s">
        <v>32</v>
      </c>
      <c r="C3058" s="5" t="s">
        <v>12553</v>
      </c>
      <c r="D3058" s="5" t="s">
        <v>12554</v>
      </c>
      <c r="E3058" s="5" t="s">
        <v>12150</v>
      </c>
      <c r="F3058" s="5" t="s">
        <v>12554</v>
      </c>
      <c r="G3058" s="5" t="s">
        <v>12150</v>
      </c>
      <c r="H3058" s="5" t="s">
        <v>12557</v>
      </c>
      <c r="I3058" s="6" t="s">
        <v>39</v>
      </c>
      <c r="J3058" s="6">
        <v>100</v>
      </c>
      <c r="K3058" s="6">
        <v>430000000</v>
      </c>
      <c r="L3058" s="5" t="s">
        <v>40</v>
      </c>
      <c r="M3058" s="6" t="s">
        <v>9766</v>
      </c>
      <c r="N3058" s="6" t="s">
        <v>11452</v>
      </c>
      <c r="O3058" s="6"/>
      <c r="P3058" s="6" t="s">
        <v>12549</v>
      </c>
      <c r="Q3058" s="6" t="s">
        <v>11230</v>
      </c>
      <c r="R3058" s="6"/>
      <c r="S3058" s="6"/>
      <c r="T3058" s="41"/>
      <c r="U3058" s="41"/>
      <c r="V3058" s="41">
        <v>750000</v>
      </c>
      <c r="W3058" s="41">
        <f t="shared" si="199"/>
        <v>840000.00000000012</v>
      </c>
      <c r="X3058" s="6"/>
      <c r="Y3058" s="6">
        <v>2016</v>
      </c>
      <c r="Z3058" s="42"/>
    </row>
    <row r="3059" spans="1:26" ht="51" x14ac:dyDescent="0.2">
      <c r="A3059" s="6" t="s">
        <v>12558</v>
      </c>
      <c r="B3059" s="5" t="s">
        <v>32</v>
      </c>
      <c r="C3059" s="5" t="s">
        <v>12553</v>
      </c>
      <c r="D3059" s="5" t="s">
        <v>12554</v>
      </c>
      <c r="E3059" s="5" t="s">
        <v>12150</v>
      </c>
      <c r="F3059" s="5" t="s">
        <v>12554</v>
      </c>
      <c r="G3059" s="5" t="s">
        <v>12150</v>
      </c>
      <c r="H3059" s="5" t="s">
        <v>12559</v>
      </c>
      <c r="I3059" s="6" t="s">
        <v>39</v>
      </c>
      <c r="J3059" s="6">
        <v>100</v>
      </c>
      <c r="K3059" s="6">
        <v>430000000</v>
      </c>
      <c r="L3059" s="5" t="s">
        <v>40</v>
      </c>
      <c r="M3059" s="6" t="s">
        <v>9766</v>
      </c>
      <c r="N3059" s="6" t="s">
        <v>11452</v>
      </c>
      <c r="O3059" s="6"/>
      <c r="P3059" s="6" t="s">
        <v>12549</v>
      </c>
      <c r="Q3059" s="6" t="s">
        <v>11230</v>
      </c>
      <c r="R3059" s="6"/>
      <c r="S3059" s="6"/>
      <c r="T3059" s="41"/>
      <c r="U3059" s="41"/>
      <c r="V3059" s="41">
        <v>960000</v>
      </c>
      <c r="W3059" s="41">
        <f t="shared" si="199"/>
        <v>1075200</v>
      </c>
      <c r="X3059" s="6"/>
      <c r="Y3059" s="6">
        <v>2016</v>
      </c>
      <c r="Z3059" s="42"/>
    </row>
    <row r="3060" spans="1:26" ht="51" x14ac:dyDescent="0.2">
      <c r="A3060" s="6" t="s">
        <v>12560</v>
      </c>
      <c r="B3060" s="5" t="s">
        <v>32</v>
      </c>
      <c r="C3060" s="5" t="s">
        <v>12553</v>
      </c>
      <c r="D3060" s="5" t="s">
        <v>12554</v>
      </c>
      <c r="E3060" s="5" t="s">
        <v>12150</v>
      </c>
      <c r="F3060" s="5" t="s">
        <v>12554</v>
      </c>
      <c r="G3060" s="5" t="s">
        <v>12150</v>
      </c>
      <c r="H3060" s="5" t="s">
        <v>12561</v>
      </c>
      <c r="I3060" s="6" t="s">
        <v>39</v>
      </c>
      <c r="J3060" s="6">
        <v>100</v>
      </c>
      <c r="K3060" s="6">
        <v>430000000</v>
      </c>
      <c r="L3060" s="5" t="s">
        <v>40</v>
      </c>
      <c r="M3060" s="6" t="s">
        <v>9766</v>
      </c>
      <c r="N3060" s="6" t="s">
        <v>11452</v>
      </c>
      <c r="O3060" s="6"/>
      <c r="P3060" s="6" t="s">
        <v>12549</v>
      </c>
      <c r="Q3060" s="6" t="s">
        <v>11230</v>
      </c>
      <c r="R3060" s="6"/>
      <c r="S3060" s="6"/>
      <c r="T3060" s="41"/>
      <c r="U3060" s="41"/>
      <c r="V3060" s="41">
        <v>1250000</v>
      </c>
      <c r="W3060" s="41">
        <f t="shared" si="199"/>
        <v>1400000.0000000002</v>
      </c>
      <c r="X3060" s="6"/>
      <c r="Y3060" s="6">
        <v>2016</v>
      </c>
      <c r="Z3060" s="42"/>
    </row>
    <row r="3061" spans="1:26" ht="51" x14ac:dyDescent="0.2">
      <c r="A3061" s="6" t="s">
        <v>12562</v>
      </c>
      <c r="B3061" s="5" t="s">
        <v>32</v>
      </c>
      <c r="C3061" s="5" t="s">
        <v>12563</v>
      </c>
      <c r="D3061" s="5" t="s">
        <v>12564</v>
      </c>
      <c r="E3061" s="5" t="s">
        <v>12565</v>
      </c>
      <c r="F3061" s="5" t="s">
        <v>12564</v>
      </c>
      <c r="G3061" s="5" t="s">
        <v>12565</v>
      </c>
      <c r="H3061" s="5" t="s">
        <v>12566</v>
      </c>
      <c r="I3061" s="6" t="s">
        <v>39</v>
      </c>
      <c r="J3061" s="6">
        <v>100</v>
      </c>
      <c r="K3061" s="6">
        <v>430000000</v>
      </c>
      <c r="L3061" s="5" t="s">
        <v>40</v>
      </c>
      <c r="M3061" s="6" t="s">
        <v>41</v>
      </c>
      <c r="N3061" s="6" t="s">
        <v>12202</v>
      </c>
      <c r="O3061" s="6"/>
      <c r="P3061" s="6" t="s">
        <v>44</v>
      </c>
      <c r="Q3061" s="6" t="s">
        <v>11230</v>
      </c>
      <c r="R3061" s="6"/>
      <c r="S3061" s="6"/>
      <c r="T3061" s="41"/>
      <c r="U3061" s="41"/>
      <c r="V3061" s="41">
        <v>3989766</v>
      </c>
      <c r="W3061" s="41">
        <f t="shared" si="199"/>
        <v>4468537.9200000009</v>
      </c>
      <c r="X3061" s="6"/>
      <c r="Y3061" s="6">
        <v>2016</v>
      </c>
      <c r="Z3061" s="42"/>
    </row>
    <row r="3062" spans="1:26" ht="63.75" x14ac:dyDescent="0.2">
      <c r="A3062" s="6" t="s">
        <v>12567</v>
      </c>
      <c r="B3062" s="5" t="s">
        <v>32</v>
      </c>
      <c r="C3062" s="5" t="s">
        <v>12568</v>
      </c>
      <c r="D3062" s="5" t="s">
        <v>12569</v>
      </c>
      <c r="E3062" s="5" t="s">
        <v>12570</v>
      </c>
      <c r="F3062" s="5" t="s">
        <v>12569</v>
      </c>
      <c r="G3062" s="5" t="s">
        <v>12571</v>
      </c>
      <c r="H3062" s="5" t="s">
        <v>12572</v>
      </c>
      <c r="I3062" s="6" t="s">
        <v>47</v>
      </c>
      <c r="J3062" s="6">
        <v>100</v>
      </c>
      <c r="K3062" s="6">
        <v>430000000</v>
      </c>
      <c r="L3062" s="5" t="s">
        <v>40</v>
      </c>
      <c r="M3062" s="6" t="s">
        <v>94</v>
      </c>
      <c r="N3062" s="6" t="s">
        <v>11452</v>
      </c>
      <c r="O3062" s="6"/>
      <c r="P3062" s="6" t="s">
        <v>44</v>
      </c>
      <c r="Q3062" s="6" t="s">
        <v>11230</v>
      </c>
      <c r="R3062" s="6"/>
      <c r="S3062" s="6"/>
      <c r="T3062" s="41"/>
      <c r="U3062" s="41"/>
      <c r="V3062" s="41"/>
      <c r="W3062" s="41"/>
      <c r="X3062" s="6"/>
      <c r="Y3062" s="6">
        <v>2016</v>
      </c>
      <c r="Z3062" s="6" t="s">
        <v>1629</v>
      </c>
    </row>
    <row r="3063" spans="1:26" ht="63.75" x14ac:dyDescent="0.2">
      <c r="A3063" s="6" t="s">
        <v>12573</v>
      </c>
      <c r="B3063" s="5" t="s">
        <v>32</v>
      </c>
      <c r="C3063" s="5" t="s">
        <v>12568</v>
      </c>
      <c r="D3063" s="5" t="s">
        <v>12569</v>
      </c>
      <c r="E3063" s="5" t="s">
        <v>12570</v>
      </c>
      <c r="F3063" s="5" t="s">
        <v>12569</v>
      </c>
      <c r="G3063" s="5" t="s">
        <v>12571</v>
      </c>
      <c r="H3063" s="5" t="s">
        <v>12574</v>
      </c>
      <c r="I3063" s="6" t="s">
        <v>47</v>
      </c>
      <c r="J3063" s="6">
        <v>100</v>
      </c>
      <c r="K3063" s="6">
        <v>430000000</v>
      </c>
      <c r="L3063" s="5" t="s">
        <v>40</v>
      </c>
      <c r="M3063" s="6" t="s">
        <v>94</v>
      </c>
      <c r="N3063" s="6" t="s">
        <v>11452</v>
      </c>
      <c r="O3063" s="6"/>
      <c r="P3063" s="6" t="s">
        <v>44</v>
      </c>
      <c r="Q3063" s="6" t="s">
        <v>11230</v>
      </c>
      <c r="R3063" s="6"/>
      <c r="S3063" s="6"/>
      <c r="T3063" s="41"/>
      <c r="U3063" s="41"/>
      <c r="V3063" s="41"/>
      <c r="W3063" s="41"/>
      <c r="X3063" s="6"/>
      <c r="Y3063" s="6">
        <v>2016</v>
      </c>
      <c r="Z3063" s="6" t="s">
        <v>1629</v>
      </c>
    </row>
    <row r="3064" spans="1:26" ht="51" x14ac:dyDescent="0.2">
      <c r="A3064" s="6" t="s">
        <v>12575</v>
      </c>
      <c r="B3064" s="5" t="s">
        <v>32</v>
      </c>
      <c r="C3064" s="5" t="s">
        <v>12576</v>
      </c>
      <c r="D3064" s="5" t="s">
        <v>12577</v>
      </c>
      <c r="E3064" s="5" t="s">
        <v>11711</v>
      </c>
      <c r="F3064" s="5" t="s">
        <v>12577</v>
      </c>
      <c r="G3064" s="5" t="s">
        <v>11711</v>
      </c>
      <c r="H3064" s="5" t="s">
        <v>12578</v>
      </c>
      <c r="I3064" s="6" t="s">
        <v>47</v>
      </c>
      <c r="J3064" s="6">
        <v>0</v>
      </c>
      <c r="K3064" s="6">
        <v>430000000</v>
      </c>
      <c r="L3064" s="5" t="s">
        <v>40</v>
      </c>
      <c r="M3064" s="6" t="s">
        <v>41</v>
      </c>
      <c r="N3064" s="6" t="s">
        <v>11452</v>
      </c>
      <c r="O3064" s="6"/>
      <c r="P3064" s="6" t="s">
        <v>44</v>
      </c>
      <c r="Q3064" s="6" t="s">
        <v>11230</v>
      </c>
      <c r="R3064" s="6"/>
      <c r="S3064" s="6"/>
      <c r="T3064" s="41"/>
      <c r="U3064" s="41"/>
      <c r="V3064" s="41"/>
      <c r="W3064" s="41"/>
      <c r="X3064" s="6"/>
      <c r="Y3064" s="6">
        <v>2016</v>
      </c>
      <c r="Z3064" s="6"/>
    </row>
    <row r="3065" spans="1:26" ht="51" x14ac:dyDescent="0.2">
      <c r="A3065" s="6" t="s">
        <v>12579</v>
      </c>
      <c r="B3065" s="5" t="s">
        <v>32</v>
      </c>
      <c r="C3065" s="5" t="s">
        <v>12576</v>
      </c>
      <c r="D3065" s="5" t="s">
        <v>12577</v>
      </c>
      <c r="E3065" s="5" t="s">
        <v>11711</v>
      </c>
      <c r="F3065" s="5" t="s">
        <v>12577</v>
      </c>
      <c r="G3065" s="5" t="s">
        <v>11711</v>
      </c>
      <c r="H3065" s="5" t="s">
        <v>12578</v>
      </c>
      <c r="I3065" s="6" t="s">
        <v>47</v>
      </c>
      <c r="J3065" s="6">
        <v>0</v>
      </c>
      <c r="K3065" s="6">
        <v>430000000</v>
      </c>
      <c r="L3065" s="5" t="s">
        <v>40</v>
      </c>
      <c r="M3065" s="6" t="s">
        <v>591</v>
      </c>
      <c r="N3065" s="6" t="s">
        <v>11452</v>
      </c>
      <c r="O3065" s="6"/>
      <c r="P3065" s="6" t="s">
        <v>9081</v>
      </c>
      <c r="Q3065" s="6" t="s">
        <v>11230</v>
      </c>
      <c r="R3065" s="6"/>
      <c r="S3065" s="6"/>
      <c r="T3065" s="41"/>
      <c r="U3065" s="41"/>
      <c r="V3065" s="41">
        <v>82151028</v>
      </c>
      <c r="W3065" s="41">
        <f t="shared" ref="W3065:W3076" si="200">V3065*1.12</f>
        <v>92009151.360000014</v>
      </c>
      <c r="X3065" s="6"/>
      <c r="Y3065" s="6">
        <v>2016</v>
      </c>
      <c r="Z3065" s="6" t="s">
        <v>11261</v>
      </c>
    </row>
    <row r="3066" spans="1:26" ht="51" x14ac:dyDescent="0.2">
      <c r="A3066" s="6" t="s">
        <v>12580</v>
      </c>
      <c r="B3066" s="5" t="s">
        <v>32</v>
      </c>
      <c r="C3066" s="5" t="s">
        <v>12581</v>
      </c>
      <c r="D3066" s="5" t="s">
        <v>12582</v>
      </c>
      <c r="E3066" s="5" t="s">
        <v>12583</v>
      </c>
      <c r="F3066" s="5" t="s">
        <v>12582</v>
      </c>
      <c r="G3066" s="5" t="s">
        <v>12584</v>
      </c>
      <c r="H3066" s="5" t="s">
        <v>12585</v>
      </c>
      <c r="I3066" s="6" t="s">
        <v>39</v>
      </c>
      <c r="J3066" s="6">
        <v>100</v>
      </c>
      <c r="K3066" s="6">
        <v>430000000</v>
      </c>
      <c r="L3066" s="5" t="s">
        <v>40</v>
      </c>
      <c r="M3066" s="6" t="s">
        <v>12335</v>
      </c>
      <c r="N3066" s="6" t="s">
        <v>11452</v>
      </c>
      <c r="O3066" s="6"/>
      <c r="P3066" s="6" t="s">
        <v>9081</v>
      </c>
      <c r="Q3066" s="6" t="s">
        <v>11230</v>
      </c>
      <c r="R3066" s="6"/>
      <c r="S3066" s="6"/>
      <c r="T3066" s="41"/>
      <c r="U3066" s="41"/>
      <c r="V3066" s="41">
        <v>1500000</v>
      </c>
      <c r="W3066" s="41">
        <f t="shared" si="200"/>
        <v>1680000.0000000002</v>
      </c>
      <c r="X3066" s="6"/>
      <c r="Y3066" s="6">
        <v>2016</v>
      </c>
      <c r="Z3066" s="42"/>
    </row>
    <row r="3067" spans="1:26" ht="51" x14ac:dyDescent="0.2">
      <c r="A3067" s="6" t="s">
        <v>12586</v>
      </c>
      <c r="B3067" s="5" t="s">
        <v>32</v>
      </c>
      <c r="C3067" s="5" t="s">
        <v>12587</v>
      </c>
      <c r="D3067" s="5" t="s">
        <v>12588</v>
      </c>
      <c r="E3067" s="5" t="s">
        <v>12589</v>
      </c>
      <c r="F3067" s="5" t="s">
        <v>12590</v>
      </c>
      <c r="G3067" s="5" t="s">
        <v>12591</v>
      </c>
      <c r="H3067" s="5" t="s">
        <v>12592</v>
      </c>
      <c r="I3067" s="6" t="s">
        <v>39</v>
      </c>
      <c r="J3067" s="6">
        <v>100</v>
      </c>
      <c r="K3067" s="6">
        <v>430000000</v>
      </c>
      <c r="L3067" s="5" t="s">
        <v>40</v>
      </c>
      <c r="M3067" s="6" t="s">
        <v>41</v>
      </c>
      <c r="N3067" s="6" t="s">
        <v>11470</v>
      </c>
      <c r="O3067" s="6"/>
      <c r="P3067" s="6" t="s">
        <v>9081</v>
      </c>
      <c r="Q3067" s="6" t="s">
        <v>11230</v>
      </c>
      <c r="R3067" s="6"/>
      <c r="S3067" s="6"/>
      <c r="T3067" s="41"/>
      <c r="U3067" s="41"/>
      <c r="V3067" s="41">
        <f>849000/2</f>
        <v>424500</v>
      </c>
      <c r="W3067" s="41">
        <f t="shared" si="200"/>
        <v>475440.00000000006</v>
      </c>
      <c r="X3067" s="6"/>
      <c r="Y3067" s="6">
        <v>2016</v>
      </c>
      <c r="Z3067" s="42"/>
    </row>
    <row r="3068" spans="1:26" ht="63.75" x14ac:dyDescent="0.2">
      <c r="A3068" s="6" t="s">
        <v>12593</v>
      </c>
      <c r="B3068" s="5" t="s">
        <v>32</v>
      </c>
      <c r="C3068" s="5" t="s">
        <v>12594</v>
      </c>
      <c r="D3068" s="5" t="s">
        <v>12595</v>
      </c>
      <c r="E3068" s="5" t="s">
        <v>12596</v>
      </c>
      <c r="F3068" s="5" t="s">
        <v>12595</v>
      </c>
      <c r="G3068" s="5" t="s">
        <v>12597</v>
      </c>
      <c r="H3068" s="5" t="s">
        <v>12598</v>
      </c>
      <c r="I3068" s="6" t="s">
        <v>47</v>
      </c>
      <c r="J3068" s="6">
        <v>100</v>
      </c>
      <c r="K3068" s="6">
        <v>430000000</v>
      </c>
      <c r="L3068" s="5" t="s">
        <v>40</v>
      </c>
      <c r="M3068" s="6" t="s">
        <v>1115</v>
      </c>
      <c r="N3068" s="6" t="s">
        <v>11452</v>
      </c>
      <c r="O3068" s="6"/>
      <c r="P3068" s="6" t="s">
        <v>9081</v>
      </c>
      <c r="Q3068" s="6" t="s">
        <v>11230</v>
      </c>
      <c r="R3068" s="6"/>
      <c r="S3068" s="6"/>
      <c r="T3068" s="41"/>
      <c r="U3068" s="41"/>
      <c r="V3068" s="41">
        <v>20000000</v>
      </c>
      <c r="W3068" s="41">
        <f t="shared" si="200"/>
        <v>22400000.000000004</v>
      </c>
      <c r="X3068" s="6"/>
      <c r="Y3068" s="6">
        <v>2016</v>
      </c>
      <c r="Z3068" s="42"/>
    </row>
    <row r="3069" spans="1:26" ht="127.5" x14ac:dyDescent="0.2">
      <c r="A3069" s="6" t="s">
        <v>12599</v>
      </c>
      <c r="B3069" s="5" t="s">
        <v>32</v>
      </c>
      <c r="C3069" s="5" t="s">
        <v>12600</v>
      </c>
      <c r="D3069" s="5" t="s">
        <v>12601</v>
      </c>
      <c r="E3069" s="5" t="s">
        <v>12602</v>
      </c>
      <c r="F3069" s="5" t="s">
        <v>12601</v>
      </c>
      <c r="G3069" s="5" t="s">
        <v>12602</v>
      </c>
      <c r="H3069" s="5" t="s">
        <v>12603</v>
      </c>
      <c r="I3069" s="6" t="s">
        <v>39</v>
      </c>
      <c r="J3069" s="6">
        <v>100</v>
      </c>
      <c r="K3069" s="6">
        <v>430000000</v>
      </c>
      <c r="L3069" s="5" t="s">
        <v>40</v>
      </c>
      <c r="M3069" s="6" t="s">
        <v>41</v>
      </c>
      <c r="N3069" s="6" t="s">
        <v>11452</v>
      </c>
      <c r="O3069" s="6"/>
      <c r="P3069" s="6" t="s">
        <v>9081</v>
      </c>
      <c r="Q3069" s="6" t="s">
        <v>11230</v>
      </c>
      <c r="R3069" s="6"/>
      <c r="S3069" s="6"/>
      <c r="T3069" s="41"/>
      <c r="U3069" s="41"/>
      <c r="V3069" s="41">
        <v>5648956.1699999999</v>
      </c>
      <c r="W3069" s="41">
        <f t="shared" si="200"/>
        <v>6326830.9104000004</v>
      </c>
      <c r="X3069" s="6"/>
      <c r="Y3069" s="6">
        <v>2016</v>
      </c>
      <c r="Z3069" s="42"/>
    </row>
    <row r="3070" spans="1:26" ht="51" x14ac:dyDescent="0.2">
      <c r="A3070" s="6" t="s">
        <v>12604</v>
      </c>
      <c r="B3070" s="5" t="s">
        <v>32</v>
      </c>
      <c r="C3070" s="5" t="s">
        <v>12600</v>
      </c>
      <c r="D3070" s="5" t="s">
        <v>12601</v>
      </c>
      <c r="E3070" s="5" t="s">
        <v>12605</v>
      </c>
      <c r="F3070" s="5" t="s">
        <v>12601</v>
      </c>
      <c r="G3070" s="5" t="s">
        <v>12605</v>
      </c>
      <c r="H3070" s="5" t="s">
        <v>12606</v>
      </c>
      <c r="I3070" s="6" t="s">
        <v>39</v>
      </c>
      <c r="J3070" s="6">
        <v>100</v>
      </c>
      <c r="K3070" s="6">
        <v>430000000</v>
      </c>
      <c r="L3070" s="5" t="s">
        <v>40</v>
      </c>
      <c r="M3070" s="6" t="s">
        <v>41</v>
      </c>
      <c r="N3070" s="6" t="s">
        <v>11452</v>
      </c>
      <c r="O3070" s="6"/>
      <c r="P3070" s="6" t="s">
        <v>9081</v>
      </c>
      <c r="Q3070" s="6" t="s">
        <v>11230</v>
      </c>
      <c r="R3070" s="6"/>
      <c r="S3070" s="6"/>
      <c r="T3070" s="41"/>
      <c r="U3070" s="41"/>
      <c r="V3070" s="41">
        <v>4420922.22</v>
      </c>
      <c r="W3070" s="41">
        <f t="shared" si="200"/>
        <v>4951432.8864000002</v>
      </c>
      <c r="X3070" s="6"/>
      <c r="Y3070" s="6">
        <v>2016</v>
      </c>
      <c r="Z3070" s="42"/>
    </row>
    <row r="3071" spans="1:26" ht="51" x14ac:dyDescent="0.2">
      <c r="A3071" s="6" t="s">
        <v>12607</v>
      </c>
      <c r="B3071" s="5" t="s">
        <v>32</v>
      </c>
      <c r="C3071" s="5" t="s">
        <v>12608</v>
      </c>
      <c r="D3071" s="5" t="s">
        <v>12609</v>
      </c>
      <c r="E3071" s="5" t="s">
        <v>12610</v>
      </c>
      <c r="F3071" s="5" t="s">
        <v>12611</v>
      </c>
      <c r="G3071" s="5" t="s">
        <v>12610</v>
      </c>
      <c r="H3071" s="5" t="s">
        <v>12612</v>
      </c>
      <c r="I3071" s="6" t="s">
        <v>60</v>
      </c>
      <c r="J3071" s="6">
        <v>90</v>
      </c>
      <c r="K3071" s="6">
        <v>430000000</v>
      </c>
      <c r="L3071" s="5" t="s">
        <v>40</v>
      </c>
      <c r="M3071" s="6" t="s">
        <v>9766</v>
      </c>
      <c r="N3071" s="6" t="s">
        <v>11452</v>
      </c>
      <c r="O3071" s="6"/>
      <c r="P3071" s="6" t="s">
        <v>9081</v>
      </c>
      <c r="Q3071" s="6" t="s">
        <v>11230</v>
      </c>
      <c r="R3071" s="6"/>
      <c r="S3071" s="6"/>
      <c r="T3071" s="41"/>
      <c r="U3071" s="41"/>
      <c r="V3071" s="41">
        <v>5000000</v>
      </c>
      <c r="W3071" s="41">
        <f t="shared" si="200"/>
        <v>5600000.0000000009</v>
      </c>
      <c r="X3071" s="6"/>
      <c r="Y3071" s="6">
        <v>2016</v>
      </c>
      <c r="Z3071" s="42"/>
    </row>
    <row r="3072" spans="1:26" ht="51" x14ac:dyDescent="0.2">
      <c r="A3072" s="6" t="s">
        <v>12613</v>
      </c>
      <c r="B3072" s="5" t="s">
        <v>32</v>
      </c>
      <c r="C3072" s="5" t="s">
        <v>12337</v>
      </c>
      <c r="D3072" s="5" t="s">
        <v>12338</v>
      </c>
      <c r="E3072" s="5" t="s">
        <v>12362</v>
      </c>
      <c r="F3072" s="5" t="s">
        <v>12338</v>
      </c>
      <c r="G3072" s="5" t="s">
        <v>12362</v>
      </c>
      <c r="H3072" s="5" t="s">
        <v>12614</v>
      </c>
      <c r="I3072" s="6" t="s">
        <v>39</v>
      </c>
      <c r="J3072" s="6">
        <v>80</v>
      </c>
      <c r="K3072" s="6">
        <v>430000000</v>
      </c>
      <c r="L3072" s="5" t="s">
        <v>40</v>
      </c>
      <c r="M3072" s="6" t="s">
        <v>94</v>
      </c>
      <c r="N3072" s="6" t="s">
        <v>11452</v>
      </c>
      <c r="O3072" s="6"/>
      <c r="P3072" s="6" t="s">
        <v>9081</v>
      </c>
      <c r="Q3072" s="6" t="s">
        <v>11230</v>
      </c>
      <c r="R3072" s="6"/>
      <c r="S3072" s="6"/>
      <c r="T3072" s="41"/>
      <c r="U3072" s="41"/>
      <c r="V3072" s="41">
        <v>466668</v>
      </c>
      <c r="W3072" s="41">
        <f t="shared" si="200"/>
        <v>522668.16000000003</v>
      </c>
      <c r="X3072" s="6"/>
      <c r="Y3072" s="6">
        <v>2016</v>
      </c>
      <c r="Z3072" s="42"/>
    </row>
    <row r="3073" spans="1:26" ht="51" x14ac:dyDescent="0.2">
      <c r="A3073" s="6" t="s">
        <v>12615</v>
      </c>
      <c r="B3073" s="5" t="s">
        <v>32</v>
      </c>
      <c r="C3073" s="5" t="s">
        <v>12021</v>
      </c>
      <c r="D3073" s="5" t="s">
        <v>12022</v>
      </c>
      <c r="E3073" s="5" t="s">
        <v>12023</v>
      </c>
      <c r="F3073" s="5" t="s">
        <v>12022</v>
      </c>
      <c r="G3073" s="5" t="s">
        <v>12023</v>
      </c>
      <c r="H3073" s="5" t="s">
        <v>12616</v>
      </c>
      <c r="I3073" s="6" t="s">
        <v>39</v>
      </c>
      <c r="J3073" s="6">
        <v>100</v>
      </c>
      <c r="K3073" s="6">
        <v>430000000</v>
      </c>
      <c r="L3073" s="5" t="s">
        <v>40</v>
      </c>
      <c r="M3073" s="6" t="s">
        <v>94</v>
      </c>
      <c r="N3073" s="6" t="s">
        <v>11452</v>
      </c>
      <c r="O3073" s="6"/>
      <c r="P3073" s="6" t="s">
        <v>9081</v>
      </c>
      <c r="Q3073" s="6" t="s">
        <v>11230</v>
      </c>
      <c r="R3073" s="6"/>
      <c r="S3073" s="6"/>
      <c r="T3073" s="41"/>
      <c r="U3073" s="41"/>
      <c r="V3073" s="41">
        <v>2450000</v>
      </c>
      <c r="W3073" s="41">
        <f t="shared" si="200"/>
        <v>2744000.0000000005</v>
      </c>
      <c r="X3073" s="6"/>
      <c r="Y3073" s="6">
        <v>2016</v>
      </c>
      <c r="Z3073" s="42"/>
    </row>
    <row r="3074" spans="1:26" ht="51" x14ac:dyDescent="0.2">
      <c r="A3074" s="6" t="s">
        <v>12617</v>
      </c>
      <c r="B3074" s="5" t="s">
        <v>32</v>
      </c>
      <c r="C3074" s="5" t="s">
        <v>12618</v>
      </c>
      <c r="D3074" s="5" t="s">
        <v>12619</v>
      </c>
      <c r="E3074" s="5" t="s">
        <v>12620</v>
      </c>
      <c r="F3074" s="5" t="s">
        <v>12619</v>
      </c>
      <c r="G3074" s="5" t="s">
        <v>12620</v>
      </c>
      <c r="H3074" s="5" t="s">
        <v>12621</v>
      </c>
      <c r="I3074" s="6" t="s">
        <v>39</v>
      </c>
      <c r="J3074" s="6">
        <v>100</v>
      </c>
      <c r="K3074" s="6">
        <v>430000000</v>
      </c>
      <c r="L3074" s="5" t="s">
        <v>40</v>
      </c>
      <c r="M3074" s="6" t="s">
        <v>41</v>
      </c>
      <c r="N3074" s="6" t="s">
        <v>11452</v>
      </c>
      <c r="O3074" s="6"/>
      <c r="P3074" s="6" t="s">
        <v>9081</v>
      </c>
      <c r="Q3074" s="6" t="s">
        <v>11230</v>
      </c>
      <c r="R3074" s="6"/>
      <c r="S3074" s="6"/>
      <c r="T3074" s="41"/>
      <c r="U3074" s="41"/>
      <c r="V3074" s="41">
        <v>1176000</v>
      </c>
      <c r="W3074" s="41">
        <f t="shared" si="200"/>
        <v>1317120.0000000002</v>
      </c>
      <c r="X3074" s="6"/>
      <c r="Y3074" s="6">
        <v>2016</v>
      </c>
      <c r="Z3074" s="42"/>
    </row>
    <row r="3075" spans="1:26" ht="51" x14ac:dyDescent="0.2">
      <c r="A3075" s="6" t="s">
        <v>12622</v>
      </c>
      <c r="B3075" s="5" t="s">
        <v>32</v>
      </c>
      <c r="C3075" s="5" t="s">
        <v>12594</v>
      </c>
      <c r="D3075" s="5" t="s">
        <v>12595</v>
      </c>
      <c r="E3075" s="5" t="s">
        <v>12596</v>
      </c>
      <c r="F3075" s="5" t="s">
        <v>12595</v>
      </c>
      <c r="G3075" s="5" t="s">
        <v>12596</v>
      </c>
      <c r="H3075" s="5" t="s">
        <v>12623</v>
      </c>
      <c r="I3075" s="6" t="s">
        <v>47</v>
      </c>
      <c r="J3075" s="6">
        <v>100</v>
      </c>
      <c r="K3075" s="6">
        <v>430000000</v>
      </c>
      <c r="L3075" s="5" t="s">
        <v>40</v>
      </c>
      <c r="M3075" s="6" t="s">
        <v>94</v>
      </c>
      <c r="N3075" s="6" t="s">
        <v>11452</v>
      </c>
      <c r="O3075" s="6"/>
      <c r="P3075" s="6" t="s">
        <v>9081</v>
      </c>
      <c r="Q3075" s="6" t="s">
        <v>11230</v>
      </c>
      <c r="R3075" s="6"/>
      <c r="S3075" s="6"/>
      <c r="T3075" s="41"/>
      <c r="U3075" s="41"/>
      <c r="V3075" s="41">
        <v>20000000</v>
      </c>
      <c r="W3075" s="41">
        <f t="shared" si="200"/>
        <v>22400000.000000004</v>
      </c>
      <c r="X3075" s="6"/>
      <c r="Y3075" s="6">
        <v>2016</v>
      </c>
      <c r="Z3075" s="42"/>
    </row>
    <row r="3076" spans="1:26" ht="51" x14ac:dyDescent="0.2">
      <c r="A3076" s="6" t="s">
        <v>12624</v>
      </c>
      <c r="B3076" s="5" t="s">
        <v>32</v>
      </c>
      <c r="C3076" s="5" t="s">
        <v>12625</v>
      </c>
      <c r="D3076" s="5" t="s">
        <v>12626</v>
      </c>
      <c r="E3076" s="5" t="s">
        <v>12627</v>
      </c>
      <c r="F3076" s="5" t="s">
        <v>12626</v>
      </c>
      <c r="G3076" s="5" t="s">
        <v>12627</v>
      </c>
      <c r="H3076" s="5" t="s">
        <v>12628</v>
      </c>
      <c r="I3076" s="6" t="s">
        <v>60</v>
      </c>
      <c r="J3076" s="6">
        <v>100</v>
      </c>
      <c r="K3076" s="6">
        <v>430000000</v>
      </c>
      <c r="L3076" s="5" t="s">
        <v>40</v>
      </c>
      <c r="M3076" s="6" t="s">
        <v>41</v>
      </c>
      <c r="N3076" s="6" t="s">
        <v>11452</v>
      </c>
      <c r="O3076" s="6"/>
      <c r="P3076" s="6" t="s">
        <v>9081</v>
      </c>
      <c r="Q3076" s="6" t="s">
        <v>11230</v>
      </c>
      <c r="R3076" s="6"/>
      <c r="S3076" s="6"/>
      <c r="T3076" s="41"/>
      <c r="U3076" s="41"/>
      <c r="V3076" s="41">
        <v>3000000</v>
      </c>
      <c r="W3076" s="41">
        <f t="shared" si="200"/>
        <v>3360000.0000000005</v>
      </c>
      <c r="X3076" s="6"/>
      <c r="Y3076" s="6">
        <v>2016</v>
      </c>
      <c r="Z3076" s="42"/>
    </row>
    <row r="3077" spans="1:26" ht="127.5" x14ac:dyDescent="0.2">
      <c r="A3077" s="6" t="s">
        <v>12629</v>
      </c>
      <c r="B3077" s="5" t="s">
        <v>32</v>
      </c>
      <c r="C3077" s="5" t="s">
        <v>12058</v>
      </c>
      <c r="D3077" s="5" t="s">
        <v>12059</v>
      </c>
      <c r="E3077" s="5" t="s">
        <v>12630</v>
      </c>
      <c r="F3077" s="5" t="s">
        <v>12061</v>
      </c>
      <c r="G3077" s="5" t="s">
        <v>12630</v>
      </c>
      <c r="H3077" s="5" t="s">
        <v>12631</v>
      </c>
      <c r="I3077" s="6" t="s">
        <v>47</v>
      </c>
      <c r="J3077" s="6">
        <v>100</v>
      </c>
      <c r="K3077" s="6">
        <v>430000000</v>
      </c>
      <c r="L3077" s="5" t="s">
        <v>40</v>
      </c>
      <c r="M3077" s="6" t="s">
        <v>41</v>
      </c>
      <c r="N3077" s="6" t="s">
        <v>11452</v>
      </c>
      <c r="O3077" s="6"/>
      <c r="P3077" s="6" t="s">
        <v>9081</v>
      </c>
      <c r="Q3077" s="6" t="s">
        <v>11230</v>
      </c>
      <c r="R3077" s="6"/>
      <c r="S3077" s="6"/>
      <c r="T3077" s="41"/>
      <c r="U3077" s="41"/>
      <c r="V3077" s="41"/>
      <c r="W3077" s="41"/>
      <c r="X3077" s="6"/>
      <c r="Y3077" s="6">
        <v>2016</v>
      </c>
      <c r="Z3077" s="6"/>
    </row>
    <row r="3078" spans="1:26" ht="127.5" x14ac:dyDescent="0.2">
      <c r="A3078" s="6" t="s">
        <v>12632</v>
      </c>
      <c r="B3078" s="5" t="s">
        <v>32</v>
      </c>
      <c r="C3078" s="5" t="s">
        <v>12058</v>
      </c>
      <c r="D3078" s="5" t="s">
        <v>12059</v>
      </c>
      <c r="E3078" s="5" t="s">
        <v>12630</v>
      </c>
      <c r="F3078" s="5" t="s">
        <v>12061</v>
      </c>
      <c r="G3078" s="5" t="s">
        <v>12630</v>
      </c>
      <c r="H3078" s="5" t="s">
        <v>12631</v>
      </c>
      <c r="I3078" s="6" t="s">
        <v>47</v>
      </c>
      <c r="J3078" s="6">
        <v>100</v>
      </c>
      <c r="K3078" s="6">
        <v>430000000</v>
      </c>
      <c r="L3078" s="5" t="s">
        <v>40</v>
      </c>
      <c r="M3078" s="6" t="s">
        <v>9580</v>
      </c>
      <c r="N3078" s="6" t="s">
        <v>11452</v>
      </c>
      <c r="O3078" s="6"/>
      <c r="P3078" s="6" t="s">
        <v>9081</v>
      </c>
      <c r="Q3078" s="6" t="s">
        <v>11230</v>
      </c>
      <c r="R3078" s="6"/>
      <c r="S3078" s="6"/>
      <c r="T3078" s="41"/>
      <c r="U3078" s="41"/>
      <c r="V3078" s="41"/>
      <c r="W3078" s="41"/>
      <c r="X3078" s="6"/>
      <c r="Y3078" s="6">
        <v>2016</v>
      </c>
      <c r="Z3078" s="6" t="s">
        <v>11302</v>
      </c>
    </row>
    <row r="3079" spans="1:26" ht="127.5" x14ac:dyDescent="0.2">
      <c r="A3079" s="6" t="s">
        <v>12633</v>
      </c>
      <c r="B3079" s="5" t="s">
        <v>32</v>
      </c>
      <c r="C3079" s="5" t="s">
        <v>12058</v>
      </c>
      <c r="D3079" s="5" t="s">
        <v>12059</v>
      </c>
      <c r="E3079" s="5" t="s">
        <v>12630</v>
      </c>
      <c r="F3079" s="5" t="s">
        <v>12061</v>
      </c>
      <c r="G3079" s="5" t="s">
        <v>12630</v>
      </c>
      <c r="H3079" s="5" t="s">
        <v>12631</v>
      </c>
      <c r="I3079" s="6" t="s">
        <v>47</v>
      </c>
      <c r="J3079" s="6">
        <v>100</v>
      </c>
      <c r="K3079" s="6">
        <v>430000000</v>
      </c>
      <c r="L3079" s="5" t="s">
        <v>40</v>
      </c>
      <c r="M3079" s="6" t="s">
        <v>9580</v>
      </c>
      <c r="N3079" s="6" t="s">
        <v>11452</v>
      </c>
      <c r="O3079" s="6"/>
      <c r="P3079" s="6" t="s">
        <v>9081</v>
      </c>
      <c r="Q3079" s="6" t="s">
        <v>11230</v>
      </c>
      <c r="R3079" s="6"/>
      <c r="S3079" s="6"/>
      <c r="T3079" s="41"/>
      <c r="U3079" s="41"/>
      <c r="V3079" s="41">
        <v>72643000</v>
      </c>
      <c r="W3079" s="41">
        <f t="shared" ref="W3079:W3088" si="201">V3079*1.12</f>
        <v>81360160.000000015</v>
      </c>
      <c r="X3079" s="6"/>
      <c r="Y3079" s="6">
        <v>2016</v>
      </c>
      <c r="Z3079" s="6" t="s">
        <v>11254</v>
      </c>
    </row>
    <row r="3080" spans="1:26" ht="51" x14ac:dyDescent="0.2">
      <c r="A3080" s="6" t="s">
        <v>12634</v>
      </c>
      <c r="B3080" s="5" t="s">
        <v>32</v>
      </c>
      <c r="C3080" s="5" t="s">
        <v>12635</v>
      </c>
      <c r="D3080" s="5" t="s">
        <v>12636</v>
      </c>
      <c r="E3080" s="5" t="s">
        <v>12637</v>
      </c>
      <c r="F3080" s="5" t="s">
        <v>12636</v>
      </c>
      <c r="G3080" s="5" t="s">
        <v>12638</v>
      </c>
      <c r="H3080" s="5" t="s">
        <v>12639</v>
      </c>
      <c r="I3080" s="6" t="s">
        <v>47</v>
      </c>
      <c r="J3080" s="6">
        <v>100</v>
      </c>
      <c r="K3080" s="6">
        <v>430000000</v>
      </c>
      <c r="L3080" s="5" t="s">
        <v>40</v>
      </c>
      <c r="M3080" s="6" t="s">
        <v>1115</v>
      </c>
      <c r="N3080" s="6" t="s">
        <v>11452</v>
      </c>
      <c r="O3080" s="6"/>
      <c r="P3080" s="6" t="s">
        <v>9081</v>
      </c>
      <c r="Q3080" s="6" t="s">
        <v>11230</v>
      </c>
      <c r="R3080" s="6"/>
      <c r="S3080" s="6"/>
      <c r="T3080" s="41"/>
      <c r="U3080" s="41"/>
      <c r="V3080" s="41">
        <v>34270571.799999997</v>
      </c>
      <c r="W3080" s="41">
        <f t="shared" si="201"/>
        <v>38383040.416000001</v>
      </c>
      <c r="X3080" s="6"/>
      <c r="Y3080" s="6">
        <v>2016</v>
      </c>
      <c r="Z3080" s="42"/>
    </row>
    <row r="3081" spans="1:26" ht="63.75" x14ac:dyDescent="0.2">
      <c r="A3081" s="6" t="s">
        <v>12640</v>
      </c>
      <c r="B3081" s="5" t="s">
        <v>32</v>
      </c>
      <c r="C3081" s="5" t="s">
        <v>12641</v>
      </c>
      <c r="D3081" s="5" t="s">
        <v>12642</v>
      </c>
      <c r="E3081" s="5" t="s">
        <v>12643</v>
      </c>
      <c r="F3081" s="5" t="s">
        <v>12644</v>
      </c>
      <c r="G3081" s="5" t="s">
        <v>12645</v>
      </c>
      <c r="H3081" s="5" t="s">
        <v>12646</v>
      </c>
      <c r="I3081" s="6" t="s">
        <v>39</v>
      </c>
      <c r="J3081" s="6">
        <v>100</v>
      </c>
      <c r="K3081" s="6">
        <v>430000000</v>
      </c>
      <c r="L3081" s="5" t="s">
        <v>40</v>
      </c>
      <c r="M3081" s="6" t="s">
        <v>1115</v>
      </c>
      <c r="N3081" s="6" t="s">
        <v>11452</v>
      </c>
      <c r="O3081" s="6"/>
      <c r="P3081" s="6" t="s">
        <v>9081</v>
      </c>
      <c r="Q3081" s="6" t="s">
        <v>11230</v>
      </c>
      <c r="R3081" s="6"/>
      <c r="S3081" s="6"/>
      <c r="T3081" s="41"/>
      <c r="U3081" s="41"/>
      <c r="V3081" s="41">
        <f>2121000/1.12</f>
        <v>1893749.9999999998</v>
      </c>
      <c r="W3081" s="41">
        <f t="shared" si="201"/>
        <v>2121000</v>
      </c>
      <c r="X3081" s="6"/>
      <c r="Y3081" s="6">
        <v>2016</v>
      </c>
      <c r="Z3081" s="42"/>
    </row>
    <row r="3082" spans="1:26" ht="51" x14ac:dyDescent="0.2">
      <c r="A3082" s="6" t="s">
        <v>12647</v>
      </c>
      <c r="B3082" s="5" t="s">
        <v>32</v>
      </c>
      <c r="C3082" s="5" t="s">
        <v>12021</v>
      </c>
      <c r="D3082" s="5" t="s">
        <v>12022</v>
      </c>
      <c r="E3082" s="5" t="s">
        <v>12648</v>
      </c>
      <c r="F3082" s="5" t="s">
        <v>12022</v>
      </c>
      <c r="G3082" s="5" t="s">
        <v>12648</v>
      </c>
      <c r="H3082" s="5" t="s">
        <v>12649</v>
      </c>
      <c r="I3082" s="6" t="s">
        <v>47</v>
      </c>
      <c r="J3082" s="6">
        <v>100</v>
      </c>
      <c r="K3082" s="6">
        <v>430000000</v>
      </c>
      <c r="L3082" s="5" t="s">
        <v>40</v>
      </c>
      <c r="M3082" s="6" t="s">
        <v>11536</v>
      </c>
      <c r="N3082" s="6" t="s">
        <v>11516</v>
      </c>
      <c r="O3082" s="6"/>
      <c r="P3082" s="6" t="s">
        <v>12650</v>
      </c>
      <c r="Q3082" s="6" t="s">
        <v>11209</v>
      </c>
      <c r="R3082" s="6"/>
      <c r="S3082" s="6"/>
      <c r="T3082" s="41"/>
      <c r="U3082" s="41"/>
      <c r="V3082" s="41">
        <v>717285.9</v>
      </c>
      <c r="W3082" s="41">
        <f t="shared" si="201"/>
        <v>803360.2080000001</v>
      </c>
      <c r="X3082" s="6"/>
      <c r="Y3082" s="6">
        <v>2016</v>
      </c>
      <c r="Z3082" s="42"/>
    </row>
    <row r="3083" spans="1:26" ht="51" x14ac:dyDescent="0.2">
      <c r="A3083" s="6" t="s">
        <v>12651</v>
      </c>
      <c r="B3083" s="5" t="s">
        <v>32</v>
      </c>
      <c r="C3083" s="5" t="s">
        <v>12021</v>
      </c>
      <c r="D3083" s="5" t="s">
        <v>12022</v>
      </c>
      <c r="E3083" s="5" t="s">
        <v>12023</v>
      </c>
      <c r="F3083" s="5" t="s">
        <v>12022</v>
      </c>
      <c r="G3083" s="5" t="s">
        <v>12023</v>
      </c>
      <c r="H3083" s="5" t="s">
        <v>12652</v>
      </c>
      <c r="I3083" s="6" t="s">
        <v>39</v>
      </c>
      <c r="J3083" s="6">
        <v>100</v>
      </c>
      <c r="K3083" s="6">
        <v>430000000</v>
      </c>
      <c r="L3083" s="5" t="s">
        <v>40</v>
      </c>
      <c r="M3083" s="6" t="s">
        <v>11536</v>
      </c>
      <c r="N3083" s="6" t="s">
        <v>11516</v>
      </c>
      <c r="O3083" s="6"/>
      <c r="P3083" s="6" t="s">
        <v>12650</v>
      </c>
      <c r="Q3083" s="6" t="s">
        <v>11209</v>
      </c>
      <c r="R3083" s="6"/>
      <c r="S3083" s="6"/>
      <c r="T3083" s="41"/>
      <c r="U3083" s="41"/>
      <c r="V3083" s="41">
        <v>106185.9</v>
      </c>
      <c r="W3083" s="41">
        <f t="shared" si="201"/>
        <v>118928.208</v>
      </c>
      <c r="X3083" s="6"/>
      <c r="Y3083" s="6">
        <v>2016</v>
      </c>
      <c r="Z3083" s="42"/>
    </row>
    <row r="3084" spans="1:26" ht="102" x14ac:dyDescent="0.2">
      <c r="A3084" s="6" t="s">
        <v>12653</v>
      </c>
      <c r="B3084" s="5" t="s">
        <v>32</v>
      </c>
      <c r="C3084" s="5" t="s">
        <v>12553</v>
      </c>
      <c r="D3084" s="5" t="s">
        <v>12554</v>
      </c>
      <c r="E3084" s="5" t="s">
        <v>12654</v>
      </c>
      <c r="F3084" s="5" t="s">
        <v>12554</v>
      </c>
      <c r="G3084" s="5" t="s">
        <v>12654</v>
      </c>
      <c r="H3084" s="5" t="s">
        <v>12655</v>
      </c>
      <c r="I3084" s="6" t="s">
        <v>39</v>
      </c>
      <c r="J3084" s="6">
        <v>60</v>
      </c>
      <c r="K3084" s="6">
        <v>430000000</v>
      </c>
      <c r="L3084" s="5" t="s">
        <v>40</v>
      </c>
      <c r="M3084" s="6" t="s">
        <v>41</v>
      </c>
      <c r="N3084" s="6" t="s">
        <v>11452</v>
      </c>
      <c r="O3084" s="6"/>
      <c r="P3084" s="6" t="s">
        <v>44</v>
      </c>
      <c r="Q3084" s="6" t="s">
        <v>11230</v>
      </c>
      <c r="R3084" s="6"/>
      <c r="S3084" s="6"/>
      <c r="T3084" s="41"/>
      <c r="U3084" s="41"/>
      <c r="V3084" s="41">
        <f>40174000+49807653</f>
        <v>89981653</v>
      </c>
      <c r="W3084" s="41">
        <f t="shared" si="201"/>
        <v>100779451.36000001</v>
      </c>
      <c r="X3084" s="6"/>
      <c r="Y3084" s="6">
        <v>2016</v>
      </c>
      <c r="Z3084" s="42"/>
    </row>
    <row r="3085" spans="1:26" ht="76.5" x14ac:dyDescent="0.2">
      <c r="A3085" s="6" t="s">
        <v>12656</v>
      </c>
      <c r="B3085" s="5" t="s">
        <v>32</v>
      </c>
      <c r="C3085" s="5" t="s">
        <v>12657</v>
      </c>
      <c r="D3085" s="5" t="s">
        <v>12658</v>
      </c>
      <c r="E3085" s="5" t="s">
        <v>12659</v>
      </c>
      <c r="F3085" s="5" t="s">
        <v>12658</v>
      </c>
      <c r="G3085" s="5" t="s">
        <v>12660</v>
      </c>
      <c r="H3085" s="5" t="s">
        <v>12661</v>
      </c>
      <c r="I3085" s="6" t="s">
        <v>60</v>
      </c>
      <c r="J3085" s="6">
        <v>0</v>
      </c>
      <c r="K3085" s="6">
        <v>430000000</v>
      </c>
      <c r="L3085" s="5" t="s">
        <v>40</v>
      </c>
      <c r="M3085" s="6" t="s">
        <v>41</v>
      </c>
      <c r="N3085" s="6" t="s">
        <v>11452</v>
      </c>
      <c r="O3085" s="6"/>
      <c r="P3085" s="6" t="s">
        <v>12239</v>
      </c>
      <c r="Q3085" s="6" t="s">
        <v>11230</v>
      </c>
      <c r="R3085" s="6"/>
      <c r="S3085" s="6"/>
      <c r="T3085" s="41"/>
      <c r="U3085" s="41"/>
      <c r="V3085" s="41">
        <v>2500000</v>
      </c>
      <c r="W3085" s="41">
        <f t="shared" si="201"/>
        <v>2800000.0000000005</v>
      </c>
      <c r="X3085" s="6"/>
      <c r="Y3085" s="6">
        <v>2016</v>
      </c>
      <c r="Z3085" s="42"/>
    </row>
    <row r="3086" spans="1:26" ht="76.5" x14ac:dyDescent="0.2">
      <c r="A3086" s="6" t="s">
        <v>12662</v>
      </c>
      <c r="B3086" s="5" t="s">
        <v>32</v>
      </c>
      <c r="C3086" s="5" t="s">
        <v>12657</v>
      </c>
      <c r="D3086" s="5" t="s">
        <v>12658</v>
      </c>
      <c r="E3086" s="5" t="s">
        <v>12659</v>
      </c>
      <c r="F3086" s="5" t="s">
        <v>12658</v>
      </c>
      <c r="G3086" s="5" t="s">
        <v>12660</v>
      </c>
      <c r="H3086" s="5" t="s">
        <v>12663</v>
      </c>
      <c r="I3086" s="6" t="s">
        <v>47</v>
      </c>
      <c r="J3086" s="6">
        <v>0</v>
      </c>
      <c r="K3086" s="6">
        <v>430000000</v>
      </c>
      <c r="L3086" s="5" t="s">
        <v>40</v>
      </c>
      <c r="M3086" s="6" t="s">
        <v>1115</v>
      </c>
      <c r="N3086" s="6" t="s">
        <v>11452</v>
      </c>
      <c r="O3086" s="6"/>
      <c r="P3086" s="6" t="s">
        <v>12239</v>
      </c>
      <c r="Q3086" s="6" t="s">
        <v>11230</v>
      </c>
      <c r="R3086" s="6"/>
      <c r="S3086" s="6"/>
      <c r="T3086" s="41"/>
      <c r="U3086" s="41"/>
      <c r="V3086" s="41">
        <v>9540000</v>
      </c>
      <c r="W3086" s="41">
        <f t="shared" si="201"/>
        <v>10684800.000000002</v>
      </c>
      <c r="X3086" s="6"/>
      <c r="Y3086" s="6">
        <v>2016</v>
      </c>
      <c r="Z3086" s="42"/>
    </row>
    <row r="3087" spans="1:26" ht="76.5" x14ac:dyDescent="0.2">
      <c r="A3087" s="6" t="s">
        <v>12664</v>
      </c>
      <c r="B3087" s="5" t="s">
        <v>32</v>
      </c>
      <c r="C3087" s="5" t="s">
        <v>12657</v>
      </c>
      <c r="D3087" s="5" t="s">
        <v>12658</v>
      </c>
      <c r="E3087" s="5" t="s">
        <v>12665</v>
      </c>
      <c r="F3087" s="5" t="s">
        <v>12658</v>
      </c>
      <c r="G3087" s="5" t="s">
        <v>12666</v>
      </c>
      <c r="H3087" s="5" t="s">
        <v>12667</v>
      </c>
      <c r="I3087" s="6" t="s">
        <v>60</v>
      </c>
      <c r="J3087" s="6">
        <v>0</v>
      </c>
      <c r="K3087" s="6">
        <v>430000000</v>
      </c>
      <c r="L3087" s="5" t="s">
        <v>40</v>
      </c>
      <c r="M3087" s="6" t="s">
        <v>1115</v>
      </c>
      <c r="N3087" s="6" t="s">
        <v>11452</v>
      </c>
      <c r="O3087" s="6"/>
      <c r="P3087" s="6" t="s">
        <v>9081</v>
      </c>
      <c r="Q3087" s="6" t="s">
        <v>11230</v>
      </c>
      <c r="R3087" s="6"/>
      <c r="S3087" s="6"/>
      <c r="T3087" s="41"/>
      <c r="U3087" s="41"/>
      <c r="V3087" s="41">
        <v>1628000</v>
      </c>
      <c r="W3087" s="41">
        <f t="shared" si="201"/>
        <v>1823360.0000000002</v>
      </c>
      <c r="X3087" s="6"/>
      <c r="Y3087" s="6">
        <v>2016</v>
      </c>
      <c r="Z3087" s="42"/>
    </row>
    <row r="3088" spans="1:26" ht="76.5" x14ac:dyDescent="0.2">
      <c r="A3088" s="6" t="s">
        <v>12668</v>
      </c>
      <c r="B3088" s="5" t="s">
        <v>32</v>
      </c>
      <c r="C3088" s="5" t="s">
        <v>12657</v>
      </c>
      <c r="D3088" s="5" t="s">
        <v>12658</v>
      </c>
      <c r="E3088" s="5" t="s">
        <v>12665</v>
      </c>
      <c r="F3088" s="5" t="s">
        <v>12658</v>
      </c>
      <c r="G3088" s="5" t="s">
        <v>12669</v>
      </c>
      <c r="H3088" s="5" t="s">
        <v>12670</v>
      </c>
      <c r="I3088" s="6" t="s">
        <v>60</v>
      </c>
      <c r="J3088" s="6">
        <v>0</v>
      </c>
      <c r="K3088" s="6">
        <v>430000000</v>
      </c>
      <c r="L3088" s="5" t="s">
        <v>40</v>
      </c>
      <c r="M3088" s="6" t="s">
        <v>1115</v>
      </c>
      <c r="N3088" s="6" t="s">
        <v>11452</v>
      </c>
      <c r="O3088" s="6"/>
      <c r="P3088" s="6" t="s">
        <v>9081</v>
      </c>
      <c r="Q3088" s="6" t="s">
        <v>11230</v>
      </c>
      <c r="R3088" s="6"/>
      <c r="S3088" s="6"/>
      <c r="T3088" s="41"/>
      <c r="U3088" s="41"/>
      <c r="V3088" s="41">
        <v>430000</v>
      </c>
      <c r="W3088" s="41">
        <f t="shared" si="201"/>
        <v>481600.00000000006</v>
      </c>
      <c r="X3088" s="6"/>
      <c r="Y3088" s="6">
        <v>2016</v>
      </c>
      <c r="Z3088" s="42"/>
    </row>
    <row r="3089" spans="1:26" ht="63.75" x14ac:dyDescent="0.2">
      <c r="A3089" s="6" t="s">
        <v>12671</v>
      </c>
      <c r="B3089" s="5" t="s">
        <v>32</v>
      </c>
      <c r="C3089" s="5" t="s">
        <v>12672</v>
      </c>
      <c r="D3089" s="5" t="s">
        <v>12673</v>
      </c>
      <c r="E3089" s="5" t="s">
        <v>12674</v>
      </c>
      <c r="F3089" s="5" t="s">
        <v>12673</v>
      </c>
      <c r="G3089" s="5" t="s">
        <v>12675</v>
      </c>
      <c r="H3089" s="5" t="s">
        <v>12676</v>
      </c>
      <c r="I3089" s="6" t="s">
        <v>47</v>
      </c>
      <c r="J3089" s="6">
        <v>50</v>
      </c>
      <c r="K3089" s="6">
        <v>430000000</v>
      </c>
      <c r="L3089" s="5" t="s">
        <v>40</v>
      </c>
      <c r="M3089" s="6" t="s">
        <v>41</v>
      </c>
      <c r="N3089" s="6" t="s">
        <v>11909</v>
      </c>
      <c r="O3089" s="6"/>
      <c r="P3089" s="6" t="s">
        <v>9081</v>
      </c>
      <c r="Q3089" s="6" t="s">
        <v>11230</v>
      </c>
      <c r="R3089" s="6"/>
      <c r="S3089" s="6"/>
      <c r="T3089" s="41"/>
      <c r="U3089" s="41"/>
      <c r="V3089" s="41"/>
      <c r="W3089" s="41"/>
      <c r="X3089" s="6"/>
      <c r="Y3089" s="6">
        <v>2016</v>
      </c>
      <c r="Z3089" s="6" t="s">
        <v>12677</v>
      </c>
    </row>
    <row r="3090" spans="1:26" ht="63.75" x14ac:dyDescent="0.2">
      <c r="A3090" s="6" t="s">
        <v>12678</v>
      </c>
      <c r="B3090" s="5" t="s">
        <v>32</v>
      </c>
      <c r="C3090" s="5" t="s">
        <v>12672</v>
      </c>
      <c r="D3090" s="5" t="s">
        <v>12673</v>
      </c>
      <c r="E3090" s="5" t="s">
        <v>12674</v>
      </c>
      <c r="F3090" s="5" t="s">
        <v>12673</v>
      </c>
      <c r="G3090" s="5" t="s">
        <v>12675</v>
      </c>
      <c r="H3090" s="5" t="s">
        <v>12676</v>
      </c>
      <c r="I3090" s="6" t="s">
        <v>47</v>
      </c>
      <c r="J3090" s="6">
        <v>90</v>
      </c>
      <c r="K3090" s="6">
        <v>430000000</v>
      </c>
      <c r="L3090" s="5" t="s">
        <v>40</v>
      </c>
      <c r="M3090" s="6" t="s">
        <v>1115</v>
      </c>
      <c r="N3090" s="6" t="s">
        <v>11909</v>
      </c>
      <c r="O3090" s="6"/>
      <c r="P3090" s="6" t="s">
        <v>9081</v>
      </c>
      <c r="Q3090" s="6" t="s">
        <v>11230</v>
      </c>
      <c r="R3090" s="6"/>
      <c r="S3090" s="6"/>
      <c r="T3090" s="41"/>
      <c r="U3090" s="41"/>
      <c r="V3090" s="41">
        <v>57652000</v>
      </c>
      <c r="W3090" s="41">
        <f>V3090*1.12</f>
        <v>64570240.000000007</v>
      </c>
      <c r="X3090" s="6"/>
      <c r="Y3090" s="6">
        <v>2016</v>
      </c>
      <c r="Z3090" s="6"/>
    </row>
    <row r="3091" spans="1:26" ht="63.75" x14ac:dyDescent="0.2">
      <c r="A3091" s="6" t="s">
        <v>12679</v>
      </c>
      <c r="B3091" s="5" t="s">
        <v>32</v>
      </c>
      <c r="C3091" s="5" t="s">
        <v>12680</v>
      </c>
      <c r="D3091" s="5" t="s">
        <v>12681</v>
      </c>
      <c r="E3091" s="5" t="s">
        <v>12682</v>
      </c>
      <c r="F3091" s="5" t="s">
        <v>12681</v>
      </c>
      <c r="G3091" s="5" t="s">
        <v>12683</v>
      </c>
      <c r="H3091" s="5" t="s">
        <v>12684</v>
      </c>
      <c r="I3091" s="6" t="s">
        <v>39</v>
      </c>
      <c r="J3091" s="6">
        <v>90</v>
      </c>
      <c r="K3091" s="6">
        <v>430000000</v>
      </c>
      <c r="L3091" s="5" t="s">
        <v>40</v>
      </c>
      <c r="M3091" s="6" t="s">
        <v>41</v>
      </c>
      <c r="N3091" s="6" t="s">
        <v>12685</v>
      </c>
      <c r="O3091" s="6"/>
      <c r="P3091" s="6" t="s">
        <v>11419</v>
      </c>
      <c r="Q3091" s="6" t="s">
        <v>12686</v>
      </c>
      <c r="R3091" s="6"/>
      <c r="S3091" s="6"/>
      <c r="T3091" s="41"/>
      <c r="U3091" s="41"/>
      <c r="V3091" s="41">
        <v>12636679996.1315</v>
      </c>
      <c r="W3091" s="41">
        <f>V3091*1.12</f>
        <v>14153081595.667282</v>
      </c>
      <c r="X3091" s="6"/>
      <c r="Y3091" s="6">
        <v>2016</v>
      </c>
      <c r="Z3091" s="42"/>
    </row>
    <row r="3092" spans="1:26" ht="76.5" x14ac:dyDescent="0.2">
      <c r="A3092" s="6" t="s">
        <v>12687</v>
      </c>
      <c r="B3092" s="5" t="s">
        <v>32</v>
      </c>
      <c r="C3092" s="5" t="s">
        <v>12680</v>
      </c>
      <c r="D3092" s="5" t="s">
        <v>12681</v>
      </c>
      <c r="E3092" s="5" t="s">
        <v>12688</v>
      </c>
      <c r="F3092" s="5" t="s">
        <v>12681</v>
      </c>
      <c r="G3092" s="5" t="s">
        <v>12689</v>
      </c>
      <c r="H3092" s="5" t="s">
        <v>12690</v>
      </c>
      <c r="I3092" s="6" t="s">
        <v>39</v>
      </c>
      <c r="J3092" s="6">
        <v>65</v>
      </c>
      <c r="K3092" s="6">
        <v>430000000</v>
      </c>
      <c r="L3092" s="5" t="s">
        <v>40</v>
      </c>
      <c r="M3092" s="6" t="s">
        <v>41</v>
      </c>
      <c r="N3092" s="6" t="s">
        <v>12691</v>
      </c>
      <c r="O3092" s="6"/>
      <c r="P3092" s="6" t="s">
        <v>11419</v>
      </c>
      <c r="Q3092" s="6" t="s">
        <v>12686</v>
      </c>
      <c r="R3092" s="6"/>
      <c r="S3092" s="6"/>
      <c r="T3092" s="41"/>
      <c r="U3092" s="41"/>
      <c r="V3092" s="41">
        <v>6694129510</v>
      </c>
      <c r="W3092" s="41">
        <f>V3092*1.12</f>
        <v>7497425051.2000008</v>
      </c>
      <c r="X3092" s="6"/>
      <c r="Y3092" s="6">
        <v>2016</v>
      </c>
      <c r="Z3092" s="42"/>
    </row>
    <row r="3093" spans="1:26" ht="51" x14ac:dyDescent="0.2">
      <c r="A3093" s="6" t="s">
        <v>12692</v>
      </c>
      <c r="B3093" s="5" t="s">
        <v>32</v>
      </c>
      <c r="C3093" s="5" t="s">
        <v>12635</v>
      </c>
      <c r="D3093" s="5" t="s">
        <v>12636</v>
      </c>
      <c r="E3093" s="5" t="s">
        <v>12693</v>
      </c>
      <c r="F3093" s="5" t="s">
        <v>12636</v>
      </c>
      <c r="G3093" s="5" t="s">
        <v>12694</v>
      </c>
      <c r="H3093" s="5" t="s">
        <v>12695</v>
      </c>
      <c r="I3093" s="6" t="s">
        <v>47</v>
      </c>
      <c r="J3093" s="6">
        <v>40</v>
      </c>
      <c r="K3093" s="6">
        <v>430000000</v>
      </c>
      <c r="L3093" s="5" t="s">
        <v>40</v>
      </c>
      <c r="M3093" s="6" t="s">
        <v>41</v>
      </c>
      <c r="N3093" s="6" t="s">
        <v>12696</v>
      </c>
      <c r="O3093" s="6"/>
      <c r="P3093" s="6" t="s">
        <v>11419</v>
      </c>
      <c r="Q3093" s="6" t="s">
        <v>11230</v>
      </c>
      <c r="R3093" s="6"/>
      <c r="S3093" s="6"/>
      <c r="T3093" s="41"/>
      <c r="U3093" s="41"/>
      <c r="V3093" s="41">
        <v>13967541.9895951</v>
      </c>
      <c r="W3093" s="41">
        <f>V3093*1.12</f>
        <v>15643647.028346514</v>
      </c>
      <c r="X3093" s="6"/>
      <c r="Y3093" s="6">
        <v>2016</v>
      </c>
      <c r="Z3093" s="42"/>
    </row>
    <row r="3094" spans="1:26" ht="51" x14ac:dyDescent="0.2">
      <c r="A3094" s="6" t="s">
        <v>12697</v>
      </c>
      <c r="B3094" s="5" t="s">
        <v>32</v>
      </c>
      <c r="C3094" s="5" t="s">
        <v>12698</v>
      </c>
      <c r="D3094" s="5" t="s">
        <v>12699</v>
      </c>
      <c r="E3094" s="5" t="s">
        <v>12700</v>
      </c>
      <c r="F3094" s="5" t="s">
        <v>12701</v>
      </c>
      <c r="G3094" s="5" t="s">
        <v>12702</v>
      </c>
      <c r="H3094" s="5" t="s">
        <v>12703</v>
      </c>
      <c r="I3094" s="6" t="s">
        <v>47</v>
      </c>
      <c r="J3094" s="6">
        <v>40</v>
      </c>
      <c r="K3094" s="6">
        <v>430000000</v>
      </c>
      <c r="L3094" s="5" t="s">
        <v>40</v>
      </c>
      <c r="M3094" s="6" t="s">
        <v>41</v>
      </c>
      <c r="N3094" s="6" t="s">
        <v>12704</v>
      </c>
      <c r="O3094" s="6"/>
      <c r="P3094" s="6" t="s">
        <v>11419</v>
      </c>
      <c r="Q3094" s="6" t="s">
        <v>11230</v>
      </c>
      <c r="R3094" s="6"/>
      <c r="S3094" s="6"/>
      <c r="T3094" s="41"/>
      <c r="U3094" s="41"/>
      <c r="V3094" s="41">
        <v>8670253.74349696</v>
      </c>
      <c r="W3094" s="41">
        <v>7634524.3129120003</v>
      </c>
      <c r="X3094" s="6"/>
      <c r="Y3094" s="6">
        <v>2016</v>
      </c>
      <c r="Z3094" s="42"/>
    </row>
    <row r="3095" spans="1:26" ht="51" x14ac:dyDescent="0.2">
      <c r="A3095" s="6" t="s">
        <v>12705</v>
      </c>
      <c r="B3095" s="5" t="s">
        <v>32</v>
      </c>
      <c r="C3095" s="5" t="s">
        <v>12021</v>
      </c>
      <c r="D3095" s="5" t="s">
        <v>12022</v>
      </c>
      <c r="E3095" s="5" t="s">
        <v>12706</v>
      </c>
      <c r="F3095" s="5" t="s">
        <v>12022</v>
      </c>
      <c r="G3095" s="5" t="s">
        <v>12707</v>
      </c>
      <c r="H3095" s="5" t="s">
        <v>12708</v>
      </c>
      <c r="I3095" s="6" t="s">
        <v>47</v>
      </c>
      <c r="J3095" s="6">
        <v>100</v>
      </c>
      <c r="K3095" s="6">
        <v>430000000</v>
      </c>
      <c r="L3095" s="5" t="s">
        <v>40</v>
      </c>
      <c r="M3095" s="6" t="s">
        <v>11536</v>
      </c>
      <c r="N3095" s="6" t="s">
        <v>11516</v>
      </c>
      <c r="O3095" s="6"/>
      <c r="P3095" s="6" t="s">
        <v>12650</v>
      </c>
      <c r="Q3095" s="6" t="s">
        <v>11230</v>
      </c>
      <c r="R3095" s="6"/>
      <c r="S3095" s="6"/>
      <c r="T3095" s="41"/>
      <c r="U3095" s="41"/>
      <c r="V3095" s="41"/>
      <c r="W3095" s="41"/>
      <c r="X3095" s="6"/>
      <c r="Y3095" s="6">
        <v>2016</v>
      </c>
      <c r="Z3095" s="6"/>
    </row>
    <row r="3096" spans="1:26" ht="51" x14ac:dyDescent="0.2">
      <c r="A3096" s="6" t="s">
        <v>12709</v>
      </c>
      <c r="B3096" s="5" t="s">
        <v>32</v>
      </c>
      <c r="C3096" s="5" t="s">
        <v>12021</v>
      </c>
      <c r="D3096" s="5" t="s">
        <v>12022</v>
      </c>
      <c r="E3096" s="5" t="s">
        <v>12706</v>
      </c>
      <c r="F3096" s="5" t="s">
        <v>12022</v>
      </c>
      <c r="G3096" s="5" t="s">
        <v>12710</v>
      </c>
      <c r="H3096" s="5" t="s">
        <v>12711</v>
      </c>
      <c r="I3096" s="6" t="s">
        <v>47</v>
      </c>
      <c r="J3096" s="6">
        <v>100</v>
      </c>
      <c r="K3096" s="6">
        <v>430000000</v>
      </c>
      <c r="L3096" s="5" t="s">
        <v>40</v>
      </c>
      <c r="M3096" s="6" t="s">
        <v>9580</v>
      </c>
      <c r="N3096" s="6" t="s">
        <v>11516</v>
      </c>
      <c r="O3096" s="6"/>
      <c r="P3096" s="6" t="s">
        <v>12650</v>
      </c>
      <c r="Q3096" s="6" t="s">
        <v>11230</v>
      </c>
      <c r="R3096" s="6"/>
      <c r="S3096" s="6"/>
      <c r="T3096" s="41"/>
      <c r="U3096" s="41"/>
      <c r="V3096" s="41">
        <v>1209985</v>
      </c>
      <c r="W3096" s="41">
        <f>V3096*1.12</f>
        <v>1355183.2000000002</v>
      </c>
      <c r="X3096" s="6"/>
      <c r="Y3096" s="6">
        <v>2016</v>
      </c>
      <c r="Z3096" s="6" t="s">
        <v>11814</v>
      </c>
    </row>
    <row r="3097" spans="1:26" ht="51" x14ac:dyDescent="0.2">
      <c r="A3097" s="6" t="s">
        <v>12712</v>
      </c>
      <c r="B3097" s="5" t="s">
        <v>32</v>
      </c>
      <c r="C3097" s="5" t="s">
        <v>12021</v>
      </c>
      <c r="D3097" s="5" t="s">
        <v>12022</v>
      </c>
      <c r="E3097" s="5" t="s">
        <v>12706</v>
      </c>
      <c r="F3097" s="5" t="s">
        <v>12022</v>
      </c>
      <c r="G3097" s="5" t="s">
        <v>12713</v>
      </c>
      <c r="H3097" s="5" t="s">
        <v>12714</v>
      </c>
      <c r="I3097" s="6" t="s">
        <v>39</v>
      </c>
      <c r="J3097" s="6">
        <v>100</v>
      </c>
      <c r="K3097" s="6">
        <v>430000000</v>
      </c>
      <c r="L3097" s="5" t="s">
        <v>40</v>
      </c>
      <c r="M3097" s="6" t="s">
        <v>11536</v>
      </c>
      <c r="N3097" s="6" t="s">
        <v>11516</v>
      </c>
      <c r="O3097" s="6"/>
      <c r="P3097" s="6" t="s">
        <v>12650</v>
      </c>
      <c r="Q3097" s="6" t="s">
        <v>11230</v>
      </c>
      <c r="R3097" s="6"/>
      <c r="S3097" s="6"/>
      <c r="T3097" s="41"/>
      <c r="U3097" s="41"/>
      <c r="V3097" s="41"/>
      <c r="W3097" s="41"/>
      <c r="X3097" s="6"/>
      <c r="Y3097" s="6">
        <v>2016</v>
      </c>
      <c r="Z3097" s="6"/>
    </row>
    <row r="3098" spans="1:26" ht="51" x14ac:dyDescent="0.2">
      <c r="A3098" s="6" t="s">
        <v>12715</v>
      </c>
      <c r="B3098" s="5" t="s">
        <v>32</v>
      </c>
      <c r="C3098" s="5" t="s">
        <v>12021</v>
      </c>
      <c r="D3098" s="5" t="s">
        <v>12022</v>
      </c>
      <c r="E3098" s="5" t="s">
        <v>12706</v>
      </c>
      <c r="F3098" s="5" t="s">
        <v>12022</v>
      </c>
      <c r="G3098" s="5" t="s">
        <v>12716</v>
      </c>
      <c r="H3098" s="5" t="s">
        <v>12717</v>
      </c>
      <c r="I3098" s="6" t="s">
        <v>39</v>
      </c>
      <c r="J3098" s="6">
        <v>100</v>
      </c>
      <c r="K3098" s="6">
        <v>430000000</v>
      </c>
      <c r="L3098" s="5" t="s">
        <v>40</v>
      </c>
      <c r="M3098" s="6" t="s">
        <v>9580</v>
      </c>
      <c r="N3098" s="6" t="s">
        <v>11516</v>
      </c>
      <c r="O3098" s="6"/>
      <c r="P3098" s="6" t="s">
        <v>12650</v>
      </c>
      <c r="Q3098" s="6" t="s">
        <v>11230</v>
      </c>
      <c r="R3098" s="6"/>
      <c r="S3098" s="6"/>
      <c r="T3098" s="41"/>
      <c r="U3098" s="41"/>
      <c r="V3098" s="41">
        <v>179124.47</v>
      </c>
      <c r="W3098" s="41">
        <f>V3098*1.12</f>
        <v>200619.40640000001</v>
      </c>
      <c r="X3098" s="6"/>
      <c r="Y3098" s="6">
        <v>2016</v>
      </c>
      <c r="Z3098" s="6" t="s">
        <v>11814</v>
      </c>
    </row>
    <row r="3099" spans="1:26" ht="51" x14ac:dyDescent="0.2">
      <c r="A3099" s="6" t="s">
        <v>12718</v>
      </c>
      <c r="B3099" s="5" t="s">
        <v>32</v>
      </c>
      <c r="C3099" s="5" t="s">
        <v>12021</v>
      </c>
      <c r="D3099" s="5" t="s">
        <v>12022</v>
      </c>
      <c r="E3099" s="5" t="s">
        <v>12706</v>
      </c>
      <c r="F3099" s="5" t="s">
        <v>12022</v>
      </c>
      <c r="G3099" s="5" t="s">
        <v>12719</v>
      </c>
      <c r="H3099" s="5" t="s">
        <v>12720</v>
      </c>
      <c r="I3099" s="6" t="s">
        <v>47</v>
      </c>
      <c r="J3099" s="6">
        <v>100</v>
      </c>
      <c r="K3099" s="6">
        <v>430000000</v>
      </c>
      <c r="L3099" s="5" t="s">
        <v>40</v>
      </c>
      <c r="M3099" s="6" t="s">
        <v>11536</v>
      </c>
      <c r="N3099" s="6" t="s">
        <v>11522</v>
      </c>
      <c r="O3099" s="6"/>
      <c r="P3099" s="6" t="s">
        <v>12650</v>
      </c>
      <c r="Q3099" s="6" t="s">
        <v>11230</v>
      </c>
      <c r="R3099" s="6"/>
      <c r="S3099" s="6"/>
      <c r="T3099" s="41"/>
      <c r="U3099" s="41"/>
      <c r="V3099" s="41"/>
      <c r="W3099" s="41"/>
      <c r="X3099" s="6"/>
      <c r="Y3099" s="6">
        <v>2016</v>
      </c>
      <c r="Z3099" s="6"/>
    </row>
    <row r="3100" spans="1:26" ht="51" x14ac:dyDescent="0.2">
      <c r="A3100" s="6" t="s">
        <v>12721</v>
      </c>
      <c r="B3100" s="5" t="s">
        <v>32</v>
      </c>
      <c r="C3100" s="5" t="s">
        <v>12021</v>
      </c>
      <c r="D3100" s="5" t="s">
        <v>12022</v>
      </c>
      <c r="E3100" s="5" t="s">
        <v>12706</v>
      </c>
      <c r="F3100" s="5" t="s">
        <v>12022</v>
      </c>
      <c r="G3100" s="5" t="s">
        <v>12719</v>
      </c>
      <c r="H3100" s="5" t="s">
        <v>12720</v>
      </c>
      <c r="I3100" s="6" t="s">
        <v>47</v>
      </c>
      <c r="J3100" s="6">
        <v>100</v>
      </c>
      <c r="K3100" s="6">
        <v>430000000</v>
      </c>
      <c r="L3100" s="5" t="s">
        <v>40</v>
      </c>
      <c r="M3100" s="6" t="s">
        <v>591</v>
      </c>
      <c r="N3100" s="6" t="s">
        <v>11522</v>
      </c>
      <c r="O3100" s="6"/>
      <c r="P3100" s="6" t="s">
        <v>12650</v>
      </c>
      <c r="Q3100" s="6" t="s">
        <v>11230</v>
      </c>
      <c r="R3100" s="6"/>
      <c r="S3100" s="6"/>
      <c r="T3100" s="41"/>
      <c r="U3100" s="41"/>
      <c r="V3100" s="41">
        <v>8187347.0999999996</v>
      </c>
      <c r="W3100" s="41">
        <f>V3100*1.12</f>
        <v>9169828.7520000003</v>
      </c>
      <c r="X3100" s="6"/>
      <c r="Y3100" s="6">
        <v>2016</v>
      </c>
      <c r="Z3100" s="6" t="s">
        <v>11302</v>
      </c>
    </row>
    <row r="3101" spans="1:26" ht="51" x14ac:dyDescent="0.2">
      <c r="A3101" s="6" t="s">
        <v>12722</v>
      </c>
      <c r="B3101" s="5" t="s">
        <v>32</v>
      </c>
      <c r="C3101" s="5" t="s">
        <v>12021</v>
      </c>
      <c r="D3101" s="5" t="s">
        <v>12022</v>
      </c>
      <c r="E3101" s="5" t="s">
        <v>12706</v>
      </c>
      <c r="F3101" s="5" t="s">
        <v>12022</v>
      </c>
      <c r="G3101" s="5" t="s">
        <v>12723</v>
      </c>
      <c r="H3101" s="5" t="s">
        <v>12724</v>
      </c>
      <c r="I3101" s="6" t="s">
        <v>39</v>
      </c>
      <c r="J3101" s="6">
        <v>100</v>
      </c>
      <c r="K3101" s="6">
        <v>430000000</v>
      </c>
      <c r="L3101" s="5" t="s">
        <v>40</v>
      </c>
      <c r="M3101" s="6" t="s">
        <v>41</v>
      </c>
      <c r="N3101" s="6" t="s">
        <v>11522</v>
      </c>
      <c r="O3101" s="6"/>
      <c r="P3101" s="6" t="s">
        <v>12650</v>
      </c>
      <c r="Q3101" s="6" t="s">
        <v>11230</v>
      </c>
      <c r="R3101" s="6"/>
      <c r="S3101" s="6"/>
      <c r="T3101" s="41"/>
      <c r="U3101" s="41"/>
      <c r="V3101" s="41">
        <v>936982.179378042</v>
      </c>
      <c r="W3101" s="41">
        <f>V3101*1.12</f>
        <v>1049420.0409034071</v>
      </c>
      <c r="X3101" s="6"/>
      <c r="Y3101" s="6">
        <v>2016</v>
      </c>
      <c r="Z3101" s="42"/>
    </row>
    <row r="3102" spans="1:26" ht="51" x14ac:dyDescent="0.2">
      <c r="A3102" s="6" t="s">
        <v>12725</v>
      </c>
      <c r="B3102" s="5" t="s">
        <v>32</v>
      </c>
      <c r="C3102" s="5" t="s">
        <v>12021</v>
      </c>
      <c r="D3102" s="5" t="s">
        <v>12022</v>
      </c>
      <c r="E3102" s="5" t="s">
        <v>12706</v>
      </c>
      <c r="F3102" s="5" t="s">
        <v>12022</v>
      </c>
      <c r="G3102" s="5" t="s">
        <v>12726</v>
      </c>
      <c r="H3102" s="5" t="s">
        <v>12727</v>
      </c>
      <c r="I3102" s="6" t="s">
        <v>47</v>
      </c>
      <c r="J3102" s="6">
        <v>100</v>
      </c>
      <c r="K3102" s="6">
        <v>430000000</v>
      </c>
      <c r="L3102" s="5" t="s">
        <v>40</v>
      </c>
      <c r="M3102" s="6" t="s">
        <v>41</v>
      </c>
      <c r="N3102" s="6" t="s">
        <v>11522</v>
      </c>
      <c r="O3102" s="6"/>
      <c r="P3102" s="6" t="s">
        <v>12650</v>
      </c>
      <c r="Q3102" s="6" t="s">
        <v>11230</v>
      </c>
      <c r="R3102" s="6"/>
      <c r="S3102" s="6"/>
      <c r="T3102" s="41"/>
      <c r="U3102" s="41"/>
      <c r="V3102" s="41"/>
      <c r="W3102" s="41"/>
      <c r="X3102" s="6"/>
      <c r="Y3102" s="6">
        <v>2016</v>
      </c>
      <c r="Z3102" s="6" t="s">
        <v>1629</v>
      </c>
    </row>
    <row r="3103" spans="1:26" ht="51" x14ac:dyDescent="0.2">
      <c r="A3103" s="6" t="s">
        <v>12728</v>
      </c>
      <c r="B3103" s="5" t="s">
        <v>32</v>
      </c>
      <c r="C3103" s="5" t="s">
        <v>12021</v>
      </c>
      <c r="D3103" s="5" t="s">
        <v>12022</v>
      </c>
      <c r="E3103" s="5" t="s">
        <v>12706</v>
      </c>
      <c r="F3103" s="5" t="s">
        <v>12022</v>
      </c>
      <c r="G3103" s="5" t="s">
        <v>12729</v>
      </c>
      <c r="H3103" s="5" t="s">
        <v>12730</v>
      </c>
      <c r="I3103" s="6" t="s">
        <v>39</v>
      </c>
      <c r="J3103" s="6">
        <v>100</v>
      </c>
      <c r="K3103" s="6">
        <v>430000000</v>
      </c>
      <c r="L3103" s="5" t="s">
        <v>40</v>
      </c>
      <c r="M3103" s="6" t="s">
        <v>41</v>
      </c>
      <c r="N3103" s="6" t="s">
        <v>11522</v>
      </c>
      <c r="O3103" s="6"/>
      <c r="P3103" s="6" t="s">
        <v>12650</v>
      </c>
      <c r="Q3103" s="6" t="s">
        <v>11230</v>
      </c>
      <c r="R3103" s="6"/>
      <c r="S3103" s="6"/>
      <c r="T3103" s="41"/>
      <c r="U3103" s="41"/>
      <c r="V3103" s="41"/>
      <c r="W3103" s="41"/>
      <c r="X3103" s="6"/>
      <c r="Y3103" s="6">
        <v>2016</v>
      </c>
      <c r="Z3103" s="6" t="s">
        <v>1629</v>
      </c>
    </row>
    <row r="3104" spans="1:26" ht="51" x14ac:dyDescent="0.2">
      <c r="A3104" s="6" t="s">
        <v>12731</v>
      </c>
      <c r="B3104" s="5" t="s">
        <v>32</v>
      </c>
      <c r="C3104" s="5" t="s">
        <v>12021</v>
      </c>
      <c r="D3104" s="5" t="s">
        <v>12022</v>
      </c>
      <c r="E3104" s="5" t="s">
        <v>12706</v>
      </c>
      <c r="F3104" s="5" t="s">
        <v>12022</v>
      </c>
      <c r="G3104" s="5" t="s">
        <v>12732</v>
      </c>
      <c r="H3104" s="5" t="s">
        <v>12733</v>
      </c>
      <c r="I3104" s="6" t="s">
        <v>47</v>
      </c>
      <c r="J3104" s="6">
        <v>100</v>
      </c>
      <c r="K3104" s="6">
        <v>430000000</v>
      </c>
      <c r="L3104" s="5" t="s">
        <v>40</v>
      </c>
      <c r="M3104" s="6" t="s">
        <v>1115</v>
      </c>
      <c r="N3104" s="6" t="s">
        <v>11522</v>
      </c>
      <c r="O3104" s="6"/>
      <c r="P3104" s="6" t="s">
        <v>12650</v>
      </c>
      <c r="Q3104" s="6" t="s">
        <v>11230</v>
      </c>
      <c r="R3104" s="6"/>
      <c r="S3104" s="6"/>
      <c r="T3104" s="41"/>
      <c r="U3104" s="41"/>
      <c r="V3104" s="41"/>
      <c r="W3104" s="41"/>
      <c r="X3104" s="6"/>
      <c r="Y3104" s="6">
        <v>2016</v>
      </c>
      <c r="Z3104" s="6" t="s">
        <v>1629</v>
      </c>
    </row>
    <row r="3105" spans="1:26" ht="51" x14ac:dyDescent="0.2">
      <c r="A3105" s="6" t="s">
        <v>12734</v>
      </c>
      <c r="B3105" s="5" t="s">
        <v>32</v>
      </c>
      <c r="C3105" s="5" t="s">
        <v>12021</v>
      </c>
      <c r="D3105" s="5" t="s">
        <v>12022</v>
      </c>
      <c r="E3105" s="5" t="s">
        <v>12706</v>
      </c>
      <c r="F3105" s="5" t="s">
        <v>12022</v>
      </c>
      <c r="G3105" s="5" t="s">
        <v>12735</v>
      </c>
      <c r="H3105" s="5" t="s">
        <v>12736</v>
      </c>
      <c r="I3105" s="6" t="s">
        <v>39</v>
      </c>
      <c r="J3105" s="6">
        <v>100</v>
      </c>
      <c r="K3105" s="6">
        <v>430000000</v>
      </c>
      <c r="L3105" s="5" t="s">
        <v>40</v>
      </c>
      <c r="M3105" s="6" t="s">
        <v>1115</v>
      </c>
      <c r="N3105" s="6" t="s">
        <v>11522</v>
      </c>
      <c r="O3105" s="6"/>
      <c r="P3105" s="6" t="s">
        <v>12650</v>
      </c>
      <c r="Q3105" s="6" t="s">
        <v>11230</v>
      </c>
      <c r="R3105" s="6"/>
      <c r="S3105" s="6"/>
      <c r="T3105" s="41"/>
      <c r="U3105" s="41"/>
      <c r="V3105" s="41"/>
      <c r="W3105" s="41"/>
      <c r="X3105" s="6"/>
      <c r="Y3105" s="6">
        <v>2016</v>
      </c>
      <c r="Z3105" s="6" t="s">
        <v>1629</v>
      </c>
    </row>
    <row r="3106" spans="1:26" ht="38.25" x14ac:dyDescent="0.2">
      <c r="A3106" s="6" t="s">
        <v>12737</v>
      </c>
      <c r="B3106" s="5" t="s">
        <v>32</v>
      </c>
      <c r="C3106" s="5" t="s">
        <v>11847</v>
      </c>
      <c r="D3106" s="5" t="s">
        <v>11699</v>
      </c>
      <c r="E3106" s="5" t="s">
        <v>12738</v>
      </c>
      <c r="F3106" s="5" t="s">
        <v>11699</v>
      </c>
      <c r="G3106" s="5" t="s">
        <v>12738</v>
      </c>
      <c r="H3106" s="5" t="s">
        <v>12739</v>
      </c>
      <c r="I3106" s="6" t="s">
        <v>39</v>
      </c>
      <c r="J3106" s="6">
        <v>100</v>
      </c>
      <c r="K3106" s="6">
        <v>430000000</v>
      </c>
      <c r="L3106" s="5" t="s">
        <v>40</v>
      </c>
      <c r="M3106" s="6" t="s">
        <v>9766</v>
      </c>
      <c r="N3106" s="6" t="s">
        <v>11441</v>
      </c>
      <c r="O3106" s="6"/>
      <c r="P3106" s="6" t="s">
        <v>12740</v>
      </c>
      <c r="Q3106" s="6" t="s">
        <v>12741</v>
      </c>
      <c r="R3106" s="6"/>
      <c r="S3106" s="6"/>
      <c r="T3106" s="41"/>
      <c r="U3106" s="41"/>
      <c r="V3106" s="41">
        <v>4668818.55</v>
      </c>
      <c r="W3106" s="41">
        <f>V3106*1.12</f>
        <v>5229076.7760000005</v>
      </c>
      <c r="X3106" s="6"/>
      <c r="Y3106" s="6">
        <v>2016</v>
      </c>
      <c r="Z3106" s="42"/>
    </row>
    <row r="3107" spans="1:26" ht="51" x14ac:dyDescent="0.2">
      <c r="A3107" s="6" t="s">
        <v>12742</v>
      </c>
      <c r="B3107" s="5" t="s">
        <v>32</v>
      </c>
      <c r="C3107" s="5" t="s">
        <v>11847</v>
      </c>
      <c r="D3107" s="5" t="s">
        <v>11699</v>
      </c>
      <c r="E3107" s="5" t="s">
        <v>12738</v>
      </c>
      <c r="F3107" s="5" t="s">
        <v>11699</v>
      </c>
      <c r="G3107" s="5" t="s">
        <v>12738</v>
      </c>
      <c r="H3107" s="5" t="s">
        <v>12743</v>
      </c>
      <c r="I3107" s="6" t="s">
        <v>39</v>
      </c>
      <c r="J3107" s="6">
        <v>100</v>
      </c>
      <c r="K3107" s="6">
        <v>430000000</v>
      </c>
      <c r="L3107" s="5" t="s">
        <v>40</v>
      </c>
      <c r="M3107" s="6" t="s">
        <v>9766</v>
      </c>
      <c r="N3107" s="6" t="s">
        <v>11441</v>
      </c>
      <c r="O3107" s="6"/>
      <c r="P3107" s="6" t="s">
        <v>12740</v>
      </c>
      <c r="Q3107" s="6" t="s">
        <v>12741</v>
      </c>
      <c r="R3107" s="6"/>
      <c r="S3107" s="6"/>
      <c r="T3107" s="41"/>
      <c r="U3107" s="41"/>
      <c r="V3107" s="41">
        <v>3436305.5924999998</v>
      </c>
      <c r="W3107" s="41">
        <f>V3107*1.12</f>
        <v>3848662.2636000002</v>
      </c>
      <c r="X3107" s="6"/>
      <c r="Y3107" s="6">
        <v>2016</v>
      </c>
      <c r="Z3107" s="42"/>
    </row>
    <row r="3108" spans="1:26" ht="51" x14ac:dyDescent="0.2">
      <c r="A3108" s="6" t="s">
        <v>12744</v>
      </c>
      <c r="B3108" s="5" t="s">
        <v>32</v>
      </c>
      <c r="C3108" s="5" t="s">
        <v>11847</v>
      </c>
      <c r="D3108" s="5" t="s">
        <v>11699</v>
      </c>
      <c r="E3108" s="5" t="s">
        <v>12738</v>
      </c>
      <c r="F3108" s="5" t="s">
        <v>11699</v>
      </c>
      <c r="G3108" s="5" t="s">
        <v>12738</v>
      </c>
      <c r="H3108" s="5" t="s">
        <v>12745</v>
      </c>
      <c r="I3108" s="6" t="s">
        <v>39</v>
      </c>
      <c r="J3108" s="6">
        <v>100</v>
      </c>
      <c r="K3108" s="6">
        <v>430000000</v>
      </c>
      <c r="L3108" s="5" t="s">
        <v>40</v>
      </c>
      <c r="M3108" s="6" t="s">
        <v>9766</v>
      </c>
      <c r="N3108" s="6" t="s">
        <v>11441</v>
      </c>
      <c r="O3108" s="6"/>
      <c r="P3108" s="6" t="s">
        <v>12740</v>
      </c>
      <c r="Q3108" s="6" t="s">
        <v>12741</v>
      </c>
      <c r="R3108" s="6"/>
      <c r="S3108" s="6"/>
      <c r="T3108" s="41"/>
      <c r="U3108" s="41"/>
      <c r="V3108" s="41"/>
      <c r="W3108" s="41"/>
      <c r="X3108" s="6"/>
      <c r="Y3108" s="6">
        <v>2016</v>
      </c>
      <c r="Z3108" s="42"/>
    </row>
    <row r="3109" spans="1:26" ht="38.25" x14ac:dyDescent="0.2">
      <c r="A3109" s="6" t="s">
        <v>12746</v>
      </c>
      <c r="B3109" s="5" t="s">
        <v>32</v>
      </c>
      <c r="C3109" s="5" t="s">
        <v>11847</v>
      </c>
      <c r="D3109" s="5" t="s">
        <v>11699</v>
      </c>
      <c r="E3109" s="5" t="s">
        <v>12738</v>
      </c>
      <c r="F3109" s="5" t="s">
        <v>11699</v>
      </c>
      <c r="G3109" s="5" t="s">
        <v>12738</v>
      </c>
      <c r="H3109" s="5" t="s">
        <v>12747</v>
      </c>
      <c r="I3109" s="6" t="s">
        <v>39</v>
      </c>
      <c r="J3109" s="6">
        <v>100</v>
      </c>
      <c r="K3109" s="6">
        <v>430000000</v>
      </c>
      <c r="L3109" s="5" t="s">
        <v>40</v>
      </c>
      <c r="M3109" s="6" t="s">
        <v>12748</v>
      </c>
      <c r="N3109" s="6" t="s">
        <v>11441</v>
      </c>
      <c r="O3109" s="6"/>
      <c r="P3109" s="6" t="s">
        <v>12749</v>
      </c>
      <c r="Q3109" s="6" t="s">
        <v>12741</v>
      </c>
      <c r="R3109" s="6"/>
      <c r="S3109" s="6"/>
      <c r="T3109" s="41"/>
      <c r="U3109" s="41"/>
      <c r="V3109" s="41">
        <v>766516</v>
      </c>
      <c r="W3109" s="41">
        <f t="shared" ref="W3109:W3116" si="202">V3109*1.12</f>
        <v>858497.92</v>
      </c>
      <c r="X3109" s="6"/>
      <c r="Y3109" s="6">
        <v>2016</v>
      </c>
      <c r="Z3109" s="6" t="s">
        <v>12750</v>
      </c>
    </row>
    <row r="3110" spans="1:26" ht="51" x14ac:dyDescent="0.2">
      <c r="A3110" s="6" t="s">
        <v>12751</v>
      </c>
      <c r="B3110" s="5" t="s">
        <v>32</v>
      </c>
      <c r="C3110" s="5" t="s">
        <v>11847</v>
      </c>
      <c r="D3110" s="5" t="s">
        <v>11699</v>
      </c>
      <c r="E3110" s="5" t="s">
        <v>12738</v>
      </c>
      <c r="F3110" s="5" t="s">
        <v>11699</v>
      </c>
      <c r="G3110" s="5" t="s">
        <v>12738</v>
      </c>
      <c r="H3110" s="5" t="s">
        <v>12752</v>
      </c>
      <c r="I3110" s="6" t="s">
        <v>39</v>
      </c>
      <c r="J3110" s="6">
        <v>100</v>
      </c>
      <c r="K3110" s="6">
        <v>430000000</v>
      </c>
      <c r="L3110" s="5" t="s">
        <v>40</v>
      </c>
      <c r="M3110" s="6" t="s">
        <v>9766</v>
      </c>
      <c r="N3110" s="6" t="s">
        <v>11441</v>
      </c>
      <c r="O3110" s="6"/>
      <c r="P3110" s="6" t="s">
        <v>12740</v>
      </c>
      <c r="Q3110" s="6" t="s">
        <v>12741</v>
      </c>
      <c r="R3110" s="6"/>
      <c r="S3110" s="6"/>
      <c r="T3110" s="41"/>
      <c r="U3110" s="41"/>
      <c r="V3110" s="41">
        <v>3396805.0049999999</v>
      </c>
      <c r="W3110" s="41">
        <f t="shared" si="202"/>
        <v>3804421.6056000004</v>
      </c>
      <c r="X3110" s="6"/>
      <c r="Y3110" s="6">
        <v>2016</v>
      </c>
      <c r="Z3110" s="42"/>
    </row>
    <row r="3111" spans="1:26" ht="38.25" x14ac:dyDescent="0.2">
      <c r="A3111" s="6" t="s">
        <v>12753</v>
      </c>
      <c r="B3111" s="5" t="s">
        <v>32</v>
      </c>
      <c r="C3111" s="5" t="s">
        <v>11847</v>
      </c>
      <c r="D3111" s="5" t="s">
        <v>11699</v>
      </c>
      <c r="E3111" s="5" t="s">
        <v>12738</v>
      </c>
      <c r="F3111" s="5" t="s">
        <v>11699</v>
      </c>
      <c r="G3111" s="5" t="s">
        <v>12738</v>
      </c>
      <c r="H3111" s="5" t="s">
        <v>12754</v>
      </c>
      <c r="I3111" s="6" t="s">
        <v>39</v>
      </c>
      <c r="J3111" s="6">
        <v>100</v>
      </c>
      <c r="K3111" s="6">
        <v>430000000</v>
      </c>
      <c r="L3111" s="5" t="s">
        <v>40</v>
      </c>
      <c r="M3111" s="6" t="s">
        <v>12393</v>
      </c>
      <c r="N3111" s="6" t="s">
        <v>11441</v>
      </c>
      <c r="O3111" s="6"/>
      <c r="P3111" s="6" t="s">
        <v>12740</v>
      </c>
      <c r="Q3111" s="6" t="s">
        <v>12741</v>
      </c>
      <c r="R3111" s="6"/>
      <c r="S3111" s="6"/>
      <c r="T3111" s="41"/>
      <c r="U3111" s="41"/>
      <c r="V3111" s="41">
        <v>2737563.66</v>
      </c>
      <c r="W3111" s="41">
        <f t="shared" si="202"/>
        <v>3066071.2992000002</v>
      </c>
      <c r="X3111" s="6"/>
      <c r="Y3111" s="6">
        <v>2016</v>
      </c>
      <c r="Z3111" s="42"/>
    </row>
    <row r="3112" spans="1:26" ht="38.25" x14ac:dyDescent="0.2">
      <c r="A3112" s="6" t="s">
        <v>12755</v>
      </c>
      <c r="B3112" s="5" t="s">
        <v>32</v>
      </c>
      <c r="C3112" s="5" t="s">
        <v>11847</v>
      </c>
      <c r="D3112" s="5" t="s">
        <v>11699</v>
      </c>
      <c r="E3112" s="5" t="s">
        <v>12738</v>
      </c>
      <c r="F3112" s="5" t="s">
        <v>11699</v>
      </c>
      <c r="G3112" s="5" t="s">
        <v>12738</v>
      </c>
      <c r="H3112" s="5" t="s">
        <v>12756</v>
      </c>
      <c r="I3112" s="6" t="s">
        <v>39</v>
      </c>
      <c r="J3112" s="6">
        <v>100</v>
      </c>
      <c r="K3112" s="6">
        <v>430000000</v>
      </c>
      <c r="L3112" s="5" t="s">
        <v>40</v>
      </c>
      <c r="M3112" s="6" t="s">
        <v>12393</v>
      </c>
      <c r="N3112" s="6" t="s">
        <v>11441</v>
      </c>
      <c r="O3112" s="6"/>
      <c r="P3112" s="6" t="s">
        <v>12740</v>
      </c>
      <c r="Q3112" s="6" t="s">
        <v>12741</v>
      </c>
      <c r="R3112" s="6"/>
      <c r="S3112" s="6"/>
      <c r="T3112" s="41"/>
      <c r="U3112" s="41"/>
      <c r="V3112" s="41">
        <v>3695069.17289</v>
      </c>
      <c r="W3112" s="41">
        <f t="shared" si="202"/>
        <v>4138477.4736368004</v>
      </c>
      <c r="X3112" s="6"/>
      <c r="Y3112" s="6">
        <v>2016</v>
      </c>
      <c r="Z3112" s="42"/>
    </row>
    <row r="3113" spans="1:26" ht="51" x14ac:dyDescent="0.2">
      <c r="A3113" s="6" t="s">
        <v>12757</v>
      </c>
      <c r="B3113" s="5" t="s">
        <v>32</v>
      </c>
      <c r="C3113" s="5" t="s">
        <v>11847</v>
      </c>
      <c r="D3113" s="5" t="s">
        <v>11699</v>
      </c>
      <c r="E3113" s="5" t="s">
        <v>12738</v>
      </c>
      <c r="F3113" s="5" t="s">
        <v>11699</v>
      </c>
      <c r="G3113" s="5" t="s">
        <v>12738</v>
      </c>
      <c r="H3113" s="5" t="s">
        <v>12758</v>
      </c>
      <c r="I3113" s="6" t="s">
        <v>39</v>
      </c>
      <c r="J3113" s="6">
        <v>100</v>
      </c>
      <c r="K3113" s="6">
        <v>430000000</v>
      </c>
      <c r="L3113" s="5" t="s">
        <v>40</v>
      </c>
      <c r="M3113" s="6" t="s">
        <v>12393</v>
      </c>
      <c r="N3113" s="6" t="s">
        <v>11441</v>
      </c>
      <c r="O3113" s="6"/>
      <c r="P3113" s="6" t="s">
        <v>12740</v>
      </c>
      <c r="Q3113" s="6" t="s">
        <v>12741</v>
      </c>
      <c r="R3113" s="6"/>
      <c r="S3113" s="6"/>
      <c r="T3113" s="41"/>
      <c r="U3113" s="41"/>
      <c r="V3113" s="41">
        <v>2231253.0029899999</v>
      </c>
      <c r="W3113" s="41">
        <f t="shared" si="202"/>
        <v>2499003.3633488002</v>
      </c>
      <c r="X3113" s="6"/>
      <c r="Y3113" s="6">
        <v>2016</v>
      </c>
      <c r="Z3113" s="42"/>
    </row>
    <row r="3114" spans="1:26" ht="38.25" x14ac:dyDescent="0.2">
      <c r="A3114" s="6" t="s">
        <v>12759</v>
      </c>
      <c r="B3114" s="5" t="s">
        <v>32</v>
      </c>
      <c r="C3114" s="5" t="s">
        <v>11847</v>
      </c>
      <c r="D3114" s="5" t="s">
        <v>11699</v>
      </c>
      <c r="E3114" s="5" t="s">
        <v>12738</v>
      </c>
      <c r="F3114" s="5" t="s">
        <v>11699</v>
      </c>
      <c r="G3114" s="5" t="s">
        <v>12738</v>
      </c>
      <c r="H3114" s="5" t="s">
        <v>12760</v>
      </c>
      <c r="I3114" s="6" t="s">
        <v>39</v>
      </c>
      <c r="J3114" s="6">
        <v>100</v>
      </c>
      <c r="K3114" s="6">
        <v>430000000</v>
      </c>
      <c r="L3114" s="5" t="s">
        <v>40</v>
      </c>
      <c r="M3114" s="6" t="s">
        <v>12393</v>
      </c>
      <c r="N3114" s="6" t="s">
        <v>11441</v>
      </c>
      <c r="O3114" s="6"/>
      <c r="P3114" s="6" t="s">
        <v>12740</v>
      </c>
      <c r="Q3114" s="6" t="s">
        <v>12741</v>
      </c>
      <c r="R3114" s="6"/>
      <c r="S3114" s="6"/>
      <c r="T3114" s="41"/>
      <c r="U3114" s="41"/>
      <c r="V3114" s="41">
        <v>1460339</v>
      </c>
      <c r="W3114" s="41">
        <f t="shared" si="202"/>
        <v>1635579.6800000002</v>
      </c>
      <c r="X3114" s="6"/>
      <c r="Y3114" s="6">
        <v>2016</v>
      </c>
      <c r="Z3114" s="42"/>
    </row>
    <row r="3115" spans="1:26" ht="38.25" x14ac:dyDescent="0.2">
      <c r="A3115" s="6" t="s">
        <v>12761</v>
      </c>
      <c r="B3115" s="5" t="s">
        <v>32</v>
      </c>
      <c r="C3115" s="5" t="s">
        <v>11847</v>
      </c>
      <c r="D3115" s="5" t="s">
        <v>11699</v>
      </c>
      <c r="E3115" s="5" t="s">
        <v>12738</v>
      </c>
      <c r="F3115" s="5" t="s">
        <v>11699</v>
      </c>
      <c r="G3115" s="5" t="s">
        <v>12738</v>
      </c>
      <c r="H3115" s="5" t="s">
        <v>12762</v>
      </c>
      <c r="I3115" s="6" t="s">
        <v>39</v>
      </c>
      <c r="J3115" s="6">
        <v>100</v>
      </c>
      <c r="K3115" s="6">
        <v>430000000</v>
      </c>
      <c r="L3115" s="5" t="s">
        <v>40</v>
      </c>
      <c r="M3115" s="6" t="s">
        <v>12393</v>
      </c>
      <c r="N3115" s="6" t="s">
        <v>11441</v>
      </c>
      <c r="O3115" s="6"/>
      <c r="P3115" s="6" t="s">
        <v>12740</v>
      </c>
      <c r="Q3115" s="6" t="s">
        <v>12741</v>
      </c>
      <c r="R3115" s="6"/>
      <c r="S3115" s="6"/>
      <c r="T3115" s="41"/>
      <c r="U3115" s="41"/>
      <c r="V3115" s="41">
        <v>1000200</v>
      </c>
      <c r="W3115" s="41">
        <f t="shared" si="202"/>
        <v>1120224</v>
      </c>
      <c r="X3115" s="6"/>
      <c r="Y3115" s="6">
        <v>2016</v>
      </c>
      <c r="Z3115" s="42"/>
    </row>
    <row r="3116" spans="1:26" ht="51" x14ac:dyDescent="0.2">
      <c r="A3116" s="6" t="s">
        <v>12763</v>
      </c>
      <c r="B3116" s="5" t="s">
        <v>32</v>
      </c>
      <c r="C3116" s="5" t="s">
        <v>11847</v>
      </c>
      <c r="D3116" s="5" t="s">
        <v>11699</v>
      </c>
      <c r="E3116" s="5" t="s">
        <v>12738</v>
      </c>
      <c r="F3116" s="5" t="s">
        <v>11699</v>
      </c>
      <c r="G3116" s="5" t="s">
        <v>12738</v>
      </c>
      <c r="H3116" s="5" t="s">
        <v>12764</v>
      </c>
      <c r="I3116" s="6" t="s">
        <v>39</v>
      </c>
      <c r="J3116" s="6">
        <v>100</v>
      </c>
      <c r="K3116" s="6">
        <v>430000000</v>
      </c>
      <c r="L3116" s="5" t="s">
        <v>40</v>
      </c>
      <c r="M3116" s="6" t="s">
        <v>12393</v>
      </c>
      <c r="N3116" s="6" t="s">
        <v>11441</v>
      </c>
      <c r="O3116" s="6"/>
      <c r="P3116" s="6" t="s">
        <v>12740</v>
      </c>
      <c r="Q3116" s="6" t="s">
        <v>12741</v>
      </c>
      <c r="R3116" s="6"/>
      <c r="S3116" s="6"/>
      <c r="T3116" s="41"/>
      <c r="U3116" s="41"/>
      <c r="V3116" s="41">
        <v>478139</v>
      </c>
      <c r="W3116" s="41">
        <f t="shared" si="202"/>
        <v>535515.68000000005</v>
      </c>
      <c r="X3116" s="6"/>
      <c r="Y3116" s="6">
        <v>2016</v>
      </c>
      <c r="Z3116" s="42"/>
    </row>
    <row r="3117" spans="1:26" ht="51" x14ac:dyDescent="0.2">
      <c r="A3117" s="6" t="s">
        <v>12765</v>
      </c>
      <c r="B3117" s="5" t="s">
        <v>32</v>
      </c>
      <c r="C3117" s="5" t="s">
        <v>12021</v>
      </c>
      <c r="D3117" s="5" t="s">
        <v>12022</v>
      </c>
      <c r="E3117" s="5" t="s">
        <v>12766</v>
      </c>
      <c r="F3117" s="5" t="s">
        <v>12022</v>
      </c>
      <c r="G3117" s="5" t="s">
        <v>12766</v>
      </c>
      <c r="H3117" s="5" t="s">
        <v>12767</v>
      </c>
      <c r="I3117" s="6" t="s">
        <v>47</v>
      </c>
      <c r="J3117" s="6">
        <v>100</v>
      </c>
      <c r="K3117" s="6">
        <v>430000000</v>
      </c>
      <c r="L3117" s="5" t="s">
        <v>40</v>
      </c>
      <c r="M3117" s="6" t="s">
        <v>41</v>
      </c>
      <c r="N3117" s="6" t="s">
        <v>11441</v>
      </c>
      <c r="O3117" s="6"/>
      <c r="P3117" s="6" t="s">
        <v>11419</v>
      </c>
      <c r="Q3117" s="6" t="s">
        <v>11230</v>
      </c>
      <c r="R3117" s="6"/>
      <c r="S3117" s="6"/>
      <c r="T3117" s="41"/>
      <c r="U3117" s="41"/>
      <c r="V3117" s="41"/>
      <c r="W3117" s="41"/>
      <c r="X3117" s="6"/>
      <c r="Y3117" s="6">
        <v>2016</v>
      </c>
      <c r="Z3117" s="6" t="s">
        <v>1629</v>
      </c>
    </row>
    <row r="3118" spans="1:26" ht="153" x14ac:dyDescent="0.2">
      <c r="A3118" s="6" t="s">
        <v>12768</v>
      </c>
      <c r="B3118" s="5" t="s">
        <v>32</v>
      </c>
      <c r="C3118" s="5" t="s">
        <v>12769</v>
      </c>
      <c r="D3118" s="5" t="s">
        <v>12770</v>
      </c>
      <c r="E3118" s="5" t="s">
        <v>12771</v>
      </c>
      <c r="F3118" s="5" t="s">
        <v>12770</v>
      </c>
      <c r="G3118" s="5" t="s">
        <v>12771</v>
      </c>
      <c r="H3118" s="5" t="s">
        <v>12772</v>
      </c>
      <c r="I3118" s="6" t="s">
        <v>47</v>
      </c>
      <c r="J3118" s="6">
        <v>90</v>
      </c>
      <c r="K3118" s="6">
        <v>430000000</v>
      </c>
      <c r="L3118" s="5" t="s">
        <v>40</v>
      </c>
      <c r="M3118" s="6" t="s">
        <v>41</v>
      </c>
      <c r="N3118" s="6" t="s">
        <v>11259</v>
      </c>
      <c r="O3118" s="6"/>
      <c r="P3118" s="6" t="s">
        <v>6631</v>
      </c>
      <c r="Q3118" s="6" t="s">
        <v>11230</v>
      </c>
      <c r="R3118" s="6"/>
      <c r="S3118" s="6"/>
      <c r="T3118" s="41"/>
      <c r="U3118" s="41"/>
      <c r="V3118" s="41">
        <v>2900000</v>
      </c>
      <c r="W3118" s="41">
        <f>V3118*1.12</f>
        <v>3248000.0000000005</v>
      </c>
      <c r="X3118" s="6"/>
      <c r="Y3118" s="6">
        <v>2016</v>
      </c>
      <c r="Z3118" s="42"/>
    </row>
    <row r="3119" spans="1:26" ht="51" x14ac:dyDescent="0.2">
      <c r="A3119" s="6" t="s">
        <v>12773</v>
      </c>
      <c r="B3119" s="5" t="s">
        <v>32</v>
      </c>
      <c r="C3119" s="5" t="s">
        <v>12774</v>
      </c>
      <c r="D3119" s="5" t="s">
        <v>12775</v>
      </c>
      <c r="E3119" s="5" t="s">
        <v>12776</v>
      </c>
      <c r="F3119" s="5" t="s">
        <v>12775</v>
      </c>
      <c r="G3119" s="5" t="s">
        <v>12776</v>
      </c>
      <c r="H3119" s="5" t="s">
        <v>12777</v>
      </c>
      <c r="I3119" s="6" t="s">
        <v>47</v>
      </c>
      <c r="J3119" s="6">
        <v>90</v>
      </c>
      <c r="K3119" s="6">
        <v>430000000</v>
      </c>
      <c r="L3119" s="5" t="s">
        <v>40</v>
      </c>
      <c r="M3119" s="6" t="s">
        <v>1115</v>
      </c>
      <c r="N3119" s="6" t="s">
        <v>12050</v>
      </c>
      <c r="O3119" s="6"/>
      <c r="P3119" s="6" t="s">
        <v>9081</v>
      </c>
      <c r="Q3119" s="6" t="s">
        <v>11230</v>
      </c>
      <c r="R3119" s="6"/>
      <c r="S3119" s="6"/>
      <c r="T3119" s="41"/>
      <c r="U3119" s="41"/>
      <c r="V3119" s="41">
        <v>35000000</v>
      </c>
      <c r="W3119" s="41">
        <f>V3119*1.12</f>
        <v>39200000.000000007</v>
      </c>
      <c r="X3119" s="6"/>
      <c r="Y3119" s="6">
        <v>2016</v>
      </c>
      <c r="Z3119" s="42"/>
    </row>
    <row r="3120" spans="1:26" s="46" customFormat="1" ht="51" x14ac:dyDescent="0.2">
      <c r="A3120" s="6" t="s">
        <v>12778</v>
      </c>
      <c r="B3120" s="5" t="s">
        <v>32</v>
      </c>
      <c r="C3120" s="5" t="s">
        <v>12080</v>
      </c>
      <c r="D3120" s="5" t="s">
        <v>12081</v>
      </c>
      <c r="E3120" s="5" t="s">
        <v>12779</v>
      </c>
      <c r="F3120" s="5" t="s">
        <v>12081</v>
      </c>
      <c r="G3120" s="5" t="s">
        <v>12780</v>
      </c>
      <c r="H3120" s="5" t="s">
        <v>12781</v>
      </c>
      <c r="I3120" s="6" t="s">
        <v>60</v>
      </c>
      <c r="J3120" s="6">
        <v>50</v>
      </c>
      <c r="K3120" s="6">
        <v>430000000</v>
      </c>
      <c r="L3120" s="5" t="s">
        <v>40</v>
      </c>
      <c r="M3120" s="6" t="s">
        <v>41</v>
      </c>
      <c r="N3120" s="6" t="s">
        <v>11441</v>
      </c>
      <c r="O3120" s="6"/>
      <c r="P3120" s="6" t="s">
        <v>9081</v>
      </c>
      <c r="Q3120" s="6" t="s">
        <v>11209</v>
      </c>
      <c r="R3120" s="6"/>
      <c r="S3120" s="6"/>
      <c r="T3120" s="41"/>
      <c r="U3120" s="41"/>
      <c r="V3120" s="41">
        <v>5190000</v>
      </c>
      <c r="W3120" s="41">
        <f>V3120*1.12</f>
        <v>5812800.0000000009</v>
      </c>
      <c r="X3120" s="6"/>
      <c r="Y3120" s="6">
        <v>2016</v>
      </c>
      <c r="Z3120" s="5"/>
    </row>
    <row r="3121" spans="1:26" ht="89.25" x14ac:dyDescent="0.2">
      <c r="A3121" s="6" t="s">
        <v>12782</v>
      </c>
      <c r="B3121" s="5" t="s">
        <v>32</v>
      </c>
      <c r="C3121" s="5" t="s">
        <v>11939</v>
      </c>
      <c r="D3121" s="5" t="s">
        <v>11940</v>
      </c>
      <c r="E3121" s="5" t="s">
        <v>12783</v>
      </c>
      <c r="F3121" s="5" t="s">
        <v>11940</v>
      </c>
      <c r="G3121" s="5" t="s">
        <v>12784</v>
      </c>
      <c r="H3121" s="5" t="s">
        <v>11447</v>
      </c>
      <c r="I3121" s="6" t="s">
        <v>60</v>
      </c>
      <c r="J3121" s="6">
        <v>90</v>
      </c>
      <c r="K3121" s="6">
        <v>430000000</v>
      </c>
      <c r="L3121" s="5" t="s">
        <v>40</v>
      </c>
      <c r="M3121" s="6" t="s">
        <v>41</v>
      </c>
      <c r="N3121" s="6" t="s">
        <v>11259</v>
      </c>
      <c r="O3121" s="6"/>
      <c r="P3121" s="6" t="s">
        <v>9081</v>
      </c>
      <c r="Q3121" s="6" t="s">
        <v>11209</v>
      </c>
      <c r="R3121" s="6"/>
      <c r="S3121" s="6"/>
      <c r="T3121" s="41"/>
      <c r="U3121" s="41"/>
      <c r="V3121" s="41"/>
      <c r="W3121" s="41"/>
      <c r="X3121" s="6"/>
      <c r="Y3121" s="6">
        <v>2016</v>
      </c>
      <c r="Z3121" s="6" t="s">
        <v>12785</v>
      </c>
    </row>
    <row r="3122" spans="1:26" ht="51" x14ac:dyDescent="0.2">
      <c r="A3122" s="6" t="s">
        <v>12786</v>
      </c>
      <c r="B3122" s="5" t="s">
        <v>32</v>
      </c>
      <c r="C3122" s="5" t="s">
        <v>12787</v>
      </c>
      <c r="D3122" s="5" t="s">
        <v>11235</v>
      </c>
      <c r="E3122" s="5" t="s">
        <v>12788</v>
      </c>
      <c r="F3122" s="5" t="s">
        <v>11235</v>
      </c>
      <c r="G3122" s="5" t="s">
        <v>12789</v>
      </c>
      <c r="H3122" s="5" t="s">
        <v>12790</v>
      </c>
      <c r="I3122" s="6" t="s">
        <v>60</v>
      </c>
      <c r="J3122" s="6">
        <v>80</v>
      </c>
      <c r="K3122" s="6">
        <v>430000000</v>
      </c>
      <c r="L3122" s="5" t="s">
        <v>40</v>
      </c>
      <c r="M3122" s="6" t="s">
        <v>41</v>
      </c>
      <c r="N3122" s="6" t="s">
        <v>11259</v>
      </c>
      <c r="O3122" s="6"/>
      <c r="P3122" s="6" t="s">
        <v>44</v>
      </c>
      <c r="Q3122" s="6" t="s">
        <v>11230</v>
      </c>
      <c r="R3122" s="6"/>
      <c r="S3122" s="6"/>
      <c r="T3122" s="41"/>
      <c r="U3122" s="41"/>
      <c r="V3122" s="41">
        <v>315650</v>
      </c>
      <c r="W3122" s="41">
        <f t="shared" ref="W3122:W3145" si="203">V3122*1.12</f>
        <v>353528.00000000006</v>
      </c>
      <c r="X3122" s="6"/>
      <c r="Y3122" s="6">
        <v>2016</v>
      </c>
      <c r="Z3122" s="5"/>
    </row>
    <row r="3123" spans="1:26" ht="51" x14ac:dyDescent="0.2">
      <c r="A3123" s="6" t="s">
        <v>12791</v>
      </c>
      <c r="B3123" s="5" t="s">
        <v>32</v>
      </c>
      <c r="C3123" s="5" t="s">
        <v>11847</v>
      </c>
      <c r="D3123" s="5" t="s">
        <v>11699</v>
      </c>
      <c r="E3123" s="5" t="s">
        <v>12792</v>
      </c>
      <c r="F3123" s="5" t="s">
        <v>11699</v>
      </c>
      <c r="G3123" s="5" t="s">
        <v>12793</v>
      </c>
      <c r="H3123" s="5" t="s">
        <v>12794</v>
      </c>
      <c r="I3123" s="6" t="s">
        <v>47</v>
      </c>
      <c r="J3123" s="6">
        <v>50</v>
      </c>
      <c r="K3123" s="6">
        <v>430000000</v>
      </c>
      <c r="L3123" s="5" t="s">
        <v>40</v>
      </c>
      <c r="M3123" s="6" t="s">
        <v>41</v>
      </c>
      <c r="N3123" s="6" t="s">
        <v>11239</v>
      </c>
      <c r="O3123" s="6"/>
      <c r="P3123" s="6" t="s">
        <v>9081</v>
      </c>
      <c r="Q3123" s="6" t="s">
        <v>11209</v>
      </c>
      <c r="R3123" s="6"/>
      <c r="S3123" s="6"/>
      <c r="T3123" s="41"/>
      <c r="U3123" s="41"/>
      <c r="V3123" s="41">
        <f>4326309+1000000</f>
        <v>5326309</v>
      </c>
      <c r="W3123" s="41">
        <f t="shared" si="203"/>
        <v>5965466.080000001</v>
      </c>
      <c r="X3123" s="6"/>
      <c r="Y3123" s="6">
        <v>2016</v>
      </c>
      <c r="Z3123" s="5"/>
    </row>
    <row r="3124" spans="1:26" ht="51" x14ac:dyDescent="0.2">
      <c r="A3124" s="6" t="s">
        <v>12795</v>
      </c>
      <c r="B3124" s="5" t="s">
        <v>32</v>
      </c>
      <c r="C3124" s="5" t="s">
        <v>11847</v>
      </c>
      <c r="D3124" s="5" t="s">
        <v>11699</v>
      </c>
      <c r="E3124" s="5" t="s">
        <v>12792</v>
      </c>
      <c r="F3124" s="5" t="s">
        <v>11699</v>
      </c>
      <c r="G3124" s="5" t="s">
        <v>12796</v>
      </c>
      <c r="H3124" s="5" t="s">
        <v>12797</v>
      </c>
      <c r="I3124" s="6" t="s">
        <v>47</v>
      </c>
      <c r="J3124" s="6">
        <v>50</v>
      </c>
      <c r="K3124" s="6">
        <v>430000000</v>
      </c>
      <c r="L3124" s="5" t="s">
        <v>40</v>
      </c>
      <c r="M3124" s="6" t="s">
        <v>41</v>
      </c>
      <c r="N3124" s="6" t="s">
        <v>11239</v>
      </c>
      <c r="O3124" s="6"/>
      <c r="P3124" s="6" t="s">
        <v>9081</v>
      </c>
      <c r="Q3124" s="6" t="s">
        <v>11209</v>
      </c>
      <c r="R3124" s="6"/>
      <c r="S3124" s="6"/>
      <c r="T3124" s="41"/>
      <c r="U3124" s="41"/>
      <c r="V3124" s="41">
        <v>2000000</v>
      </c>
      <c r="W3124" s="41">
        <f t="shared" si="203"/>
        <v>2240000</v>
      </c>
      <c r="X3124" s="6"/>
      <c r="Y3124" s="6">
        <v>2016</v>
      </c>
      <c r="Z3124" s="5"/>
    </row>
    <row r="3125" spans="1:26" ht="51" x14ac:dyDescent="0.2">
      <c r="A3125" s="6" t="s">
        <v>12798</v>
      </c>
      <c r="B3125" s="5" t="s">
        <v>32</v>
      </c>
      <c r="C3125" s="5" t="s">
        <v>11986</v>
      </c>
      <c r="D3125" s="5" t="s">
        <v>11987</v>
      </c>
      <c r="E3125" s="5" t="s">
        <v>12315</v>
      </c>
      <c r="F3125" s="5" t="s">
        <v>11987</v>
      </c>
      <c r="G3125" s="5" t="s">
        <v>12799</v>
      </c>
      <c r="H3125" s="5" t="s">
        <v>12800</v>
      </c>
      <c r="I3125" s="6" t="s">
        <v>60</v>
      </c>
      <c r="J3125" s="6">
        <v>90</v>
      </c>
      <c r="K3125" s="6">
        <v>430000000</v>
      </c>
      <c r="L3125" s="5" t="s">
        <v>40</v>
      </c>
      <c r="M3125" s="6" t="s">
        <v>41</v>
      </c>
      <c r="N3125" s="6" t="s">
        <v>11259</v>
      </c>
      <c r="O3125" s="6"/>
      <c r="P3125" s="6" t="s">
        <v>44</v>
      </c>
      <c r="Q3125" s="6" t="s">
        <v>11209</v>
      </c>
      <c r="R3125" s="6"/>
      <c r="S3125" s="6"/>
      <c r="T3125" s="41"/>
      <c r="U3125" s="41"/>
      <c r="V3125" s="41">
        <v>840000</v>
      </c>
      <c r="W3125" s="41">
        <f t="shared" si="203"/>
        <v>940800.00000000012</v>
      </c>
      <c r="X3125" s="6"/>
      <c r="Y3125" s="6">
        <v>2016</v>
      </c>
      <c r="Z3125" s="5"/>
    </row>
    <row r="3126" spans="1:26" ht="51" x14ac:dyDescent="0.2">
      <c r="A3126" s="6" t="s">
        <v>12801</v>
      </c>
      <c r="B3126" s="5" t="s">
        <v>32</v>
      </c>
      <c r="C3126" s="5" t="s">
        <v>12802</v>
      </c>
      <c r="D3126" s="5" t="s">
        <v>12803</v>
      </c>
      <c r="E3126" s="5" t="s">
        <v>12804</v>
      </c>
      <c r="F3126" s="5" t="s">
        <v>12803</v>
      </c>
      <c r="G3126" s="5" t="s">
        <v>12804</v>
      </c>
      <c r="H3126" s="5" t="s">
        <v>12805</v>
      </c>
      <c r="I3126" s="6" t="s">
        <v>60</v>
      </c>
      <c r="J3126" s="6">
        <v>60</v>
      </c>
      <c r="K3126" s="6">
        <v>430000000</v>
      </c>
      <c r="L3126" s="5" t="s">
        <v>40</v>
      </c>
      <c r="M3126" s="6" t="s">
        <v>41</v>
      </c>
      <c r="N3126" s="6" t="s">
        <v>11259</v>
      </c>
      <c r="O3126" s="6"/>
      <c r="P3126" s="6" t="s">
        <v>44</v>
      </c>
      <c r="Q3126" s="6" t="s">
        <v>11209</v>
      </c>
      <c r="R3126" s="6"/>
      <c r="S3126" s="6"/>
      <c r="T3126" s="41"/>
      <c r="U3126" s="41"/>
      <c r="V3126" s="41">
        <v>4004400</v>
      </c>
      <c r="W3126" s="41">
        <f t="shared" si="203"/>
        <v>4484928</v>
      </c>
      <c r="X3126" s="6"/>
      <c r="Y3126" s="6">
        <v>2016</v>
      </c>
      <c r="Z3126" s="5"/>
    </row>
    <row r="3127" spans="1:26" ht="51" x14ac:dyDescent="0.2">
      <c r="A3127" s="6" t="s">
        <v>12806</v>
      </c>
      <c r="B3127" s="5" t="s">
        <v>32</v>
      </c>
      <c r="C3127" s="5" t="s">
        <v>12807</v>
      </c>
      <c r="D3127" s="5" t="s">
        <v>12808</v>
      </c>
      <c r="E3127" s="5" t="s">
        <v>12809</v>
      </c>
      <c r="F3127" s="5" t="s">
        <v>12810</v>
      </c>
      <c r="G3127" s="5" t="s">
        <v>12811</v>
      </c>
      <c r="H3127" s="5" t="s">
        <v>12812</v>
      </c>
      <c r="I3127" s="6" t="s">
        <v>60</v>
      </c>
      <c r="J3127" s="6">
        <v>80</v>
      </c>
      <c r="K3127" s="6">
        <v>430000000</v>
      </c>
      <c r="L3127" s="5" t="s">
        <v>40</v>
      </c>
      <c r="M3127" s="6" t="s">
        <v>41</v>
      </c>
      <c r="N3127" s="6" t="s">
        <v>11372</v>
      </c>
      <c r="O3127" s="6"/>
      <c r="P3127" s="6" t="s">
        <v>9081</v>
      </c>
      <c r="Q3127" s="6" t="s">
        <v>11209</v>
      </c>
      <c r="R3127" s="6"/>
      <c r="S3127" s="6"/>
      <c r="T3127" s="41"/>
      <c r="U3127" s="41"/>
      <c r="V3127" s="41">
        <v>4459900</v>
      </c>
      <c r="W3127" s="41">
        <f t="shared" si="203"/>
        <v>4995088.0000000009</v>
      </c>
      <c r="X3127" s="6"/>
      <c r="Y3127" s="6">
        <v>2016</v>
      </c>
      <c r="Z3127" s="5"/>
    </row>
    <row r="3128" spans="1:26" ht="114.75" x14ac:dyDescent="0.2">
      <c r="A3128" s="6" t="s">
        <v>12813</v>
      </c>
      <c r="B3128" s="5" t="s">
        <v>32</v>
      </c>
      <c r="C3128" s="5" t="s">
        <v>11932</v>
      </c>
      <c r="D3128" s="5" t="s">
        <v>11933</v>
      </c>
      <c r="E3128" s="5" t="s">
        <v>11946</v>
      </c>
      <c r="F3128" s="5" t="s">
        <v>11933</v>
      </c>
      <c r="G3128" s="5" t="s">
        <v>11439</v>
      </c>
      <c r="H3128" s="5" t="s">
        <v>11440</v>
      </c>
      <c r="I3128" s="6" t="s">
        <v>60</v>
      </c>
      <c r="J3128" s="6">
        <v>50</v>
      </c>
      <c r="K3128" s="6">
        <v>430000000</v>
      </c>
      <c r="L3128" s="5" t="s">
        <v>40</v>
      </c>
      <c r="M3128" s="6" t="s">
        <v>41</v>
      </c>
      <c r="N3128" s="6" t="s">
        <v>11441</v>
      </c>
      <c r="O3128" s="6"/>
      <c r="P3128" s="6" t="s">
        <v>11419</v>
      </c>
      <c r="Q3128" s="6" t="s">
        <v>11209</v>
      </c>
      <c r="R3128" s="6"/>
      <c r="S3128" s="6"/>
      <c r="T3128" s="41"/>
      <c r="U3128" s="41"/>
      <c r="V3128" s="41">
        <v>1225625</v>
      </c>
      <c r="W3128" s="41">
        <f t="shared" si="203"/>
        <v>1372700.0000000002</v>
      </c>
      <c r="X3128" s="6"/>
      <c r="Y3128" s="6">
        <v>2016</v>
      </c>
      <c r="Z3128" s="5"/>
    </row>
    <row r="3129" spans="1:26" ht="76.5" x14ac:dyDescent="0.2">
      <c r="A3129" s="6" t="s">
        <v>12814</v>
      </c>
      <c r="B3129" s="5" t="s">
        <v>32</v>
      </c>
      <c r="C3129" s="5" t="s">
        <v>11789</v>
      </c>
      <c r="D3129" s="5" t="s">
        <v>11790</v>
      </c>
      <c r="E3129" s="5" t="s">
        <v>11215</v>
      </c>
      <c r="F3129" s="5" t="s">
        <v>11790</v>
      </c>
      <c r="G3129" s="5" t="s">
        <v>11215</v>
      </c>
      <c r="H3129" s="5" t="s">
        <v>11216</v>
      </c>
      <c r="I3129" s="6" t="s">
        <v>60</v>
      </c>
      <c r="J3129" s="6">
        <v>40</v>
      </c>
      <c r="K3129" s="6">
        <v>430000000</v>
      </c>
      <c r="L3129" s="5" t="s">
        <v>40</v>
      </c>
      <c r="M3129" s="6" t="s">
        <v>41</v>
      </c>
      <c r="N3129" s="6" t="s">
        <v>11208</v>
      </c>
      <c r="O3129" s="6"/>
      <c r="P3129" s="6" t="s">
        <v>44</v>
      </c>
      <c r="Q3129" s="6" t="s">
        <v>11209</v>
      </c>
      <c r="R3129" s="6"/>
      <c r="S3129" s="6"/>
      <c r="T3129" s="41"/>
      <c r="U3129" s="41"/>
      <c r="V3129" s="41">
        <v>2036798</v>
      </c>
      <c r="W3129" s="41">
        <f t="shared" si="203"/>
        <v>2281213.7600000002</v>
      </c>
      <c r="X3129" s="6"/>
      <c r="Y3129" s="6">
        <v>2016</v>
      </c>
      <c r="Z3129" s="5" t="s">
        <v>12815</v>
      </c>
    </row>
    <row r="3130" spans="1:26" ht="76.5" x14ac:dyDescent="0.2">
      <c r="A3130" s="6" t="s">
        <v>12816</v>
      </c>
      <c r="B3130" s="5" t="s">
        <v>32</v>
      </c>
      <c r="C3130" s="5" t="s">
        <v>11789</v>
      </c>
      <c r="D3130" s="5" t="s">
        <v>11790</v>
      </c>
      <c r="E3130" s="5" t="s">
        <v>11315</v>
      </c>
      <c r="F3130" s="5" t="s">
        <v>11790</v>
      </c>
      <c r="G3130" s="5" t="s">
        <v>11315</v>
      </c>
      <c r="H3130" s="5" t="s">
        <v>11316</v>
      </c>
      <c r="I3130" s="6" t="s">
        <v>47</v>
      </c>
      <c r="J3130" s="6">
        <v>75</v>
      </c>
      <c r="K3130" s="6">
        <v>430000000</v>
      </c>
      <c r="L3130" s="5" t="s">
        <v>40</v>
      </c>
      <c r="M3130" s="6" t="s">
        <v>41</v>
      </c>
      <c r="N3130" s="6" t="s">
        <v>11259</v>
      </c>
      <c r="O3130" s="6"/>
      <c r="P3130" s="6" t="s">
        <v>9081</v>
      </c>
      <c r="Q3130" s="6" t="s">
        <v>11209</v>
      </c>
      <c r="R3130" s="6"/>
      <c r="S3130" s="6"/>
      <c r="T3130" s="41"/>
      <c r="U3130" s="41"/>
      <c r="V3130" s="41">
        <v>8718000</v>
      </c>
      <c r="W3130" s="41">
        <f t="shared" si="203"/>
        <v>9764160</v>
      </c>
      <c r="X3130" s="6"/>
      <c r="Y3130" s="6">
        <v>2016</v>
      </c>
      <c r="Z3130" s="5" t="s">
        <v>12815</v>
      </c>
    </row>
    <row r="3131" spans="1:26" ht="89.25" x14ac:dyDescent="0.2">
      <c r="A3131" s="6" t="s">
        <v>12817</v>
      </c>
      <c r="B3131" s="5" t="s">
        <v>32</v>
      </c>
      <c r="C3131" s="5" t="s">
        <v>12818</v>
      </c>
      <c r="D3131" s="5" t="s">
        <v>12819</v>
      </c>
      <c r="E3131" s="5" t="s">
        <v>11405</v>
      </c>
      <c r="F3131" s="5" t="s">
        <v>12819</v>
      </c>
      <c r="G3131" s="5" t="s">
        <v>11406</v>
      </c>
      <c r="H3131" s="5" t="s">
        <v>11407</v>
      </c>
      <c r="I3131" s="6" t="s">
        <v>47</v>
      </c>
      <c r="J3131" s="6">
        <v>100</v>
      </c>
      <c r="K3131" s="6">
        <v>430000000</v>
      </c>
      <c r="L3131" s="5" t="s">
        <v>40</v>
      </c>
      <c r="M3131" s="6" t="s">
        <v>41</v>
      </c>
      <c r="N3131" s="6" t="s">
        <v>11259</v>
      </c>
      <c r="O3131" s="6"/>
      <c r="P3131" s="6" t="s">
        <v>9081</v>
      </c>
      <c r="Q3131" s="6" t="s">
        <v>11209</v>
      </c>
      <c r="R3131" s="6"/>
      <c r="S3131" s="6"/>
      <c r="T3131" s="41"/>
      <c r="U3131" s="41"/>
      <c r="V3131" s="41">
        <v>3672856</v>
      </c>
      <c r="W3131" s="41">
        <f t="shared" si="203"/>
        <v>4113598.72</v>
      </c>
      <c r="X3131" s="6"/>
      <c r="Y3131" s="6">
        <v>2016</v>
      </c>
      <c r="Z3131" s="5" t="s">
        <v>12815</v>
      </c>
    </row>
    <row r="3132" spans="1:26" ht="89.25" x14ac:dyDescent="0.2">
      <c r="A3132" s="6" t="s">
        <v>12820</v>
      </c>
      <c r="B3132" s="5" t="s">
        <v>32</v>
      </c>
      <c r="C3132" s="5" t="s">
        <v>12818</v>
      </c>
      <c r="D3132" s="5" t="s">
        <v>12819</v>
      </c>
      <c r="E3132" s="5" t="s">
        <v>11405</v>
      </c>
      <c r="F3132" s="5" t="s">
        <v>12819</v>
      </c>
      <c r="G3132" s="5" t="s">
        <v>11409</v>
      </c>
      <c r="H3132" s="5" t="s">
        <v>11410</v>
      </c>
      <c r="I3132" s="6" t="s">
        <v>47</v>
      </c>
      <c r="J3132" s="6">
        <v>100</v>
      </c>
      <c r="K3132" s="6">
        <v>430000000</v>
      </c>
      <c r="L3132" s="5" t="s">
        <v>40</v>
      </c>
      <c r="M3132" s="6" t="s">
        <v>41</v>
      </c>
      <c r="N3132" s="6" t="s">
        <v>11411</v>
      </c>
      <c r="O3132" s="6"/>
      <c r="P3132" s="6" t="s">
        <v>9081</v>
      </c>
      <c r="Q3132" s="6" t="s">
        <v>11209</v>
      </c>
      <c r="R3132" s="6"/>
      <c r="S3132" s="6"/>
      <c r="T3132" s="41"/>
      <c r="U3132" s="41"/>
      <c r="V3132" s="41">
        <v>11352464</v>
      </c>
      <c r="W3132" s="41">
        <f t="shared" si="203"/>
        <v>12714759.680000002</v>
      </c>
      <c r="X3132" s="6"/>
      <c r="Y3132" s="6">
        <v>2016</v>
      </c>
      <c r="Z3132" s="5" t="s">
        <v>12815</v>
      </c>
    </row>
    <row r="3133" spans="1:26" ht="51" x14ac:dyDescent="0.2">
      <c r="A3133" s="6" t="s">
        <v>12821</v>
      </c>
      <c r="B3133" s="5" t="s">
        <v>32</v>
      </c>
      <c r="C3133" s="5" t="s">
        <v>12822</v>
      </c>
      <c r="D3133" s="5" t="s">
        <v>12823</v>
      </c>
      <c r="E3133" s="5" t="s">
        <v>11614</v>
      </c>
      <c r="F3133" s="5" t="s">
        <v>12824</v>
      </c>
      <c r="G3133" s="5" t="s">
        <v>11614</v>
      </c>
      <c r="H3133" s="5" t="s">
        <v>11613</v>
      </c>
      <c r="I3133" s="6" t="s">
        <v>39</v>
      </c>
      <c r="J3133" s="6">
        <v>60</v>
      </c>
      <c r="K3133" s="6">
        <v>430000000</v>
      </c>
      <c r="L3133" s="5" t="s">
        <v>40</v>
      </c>
      <c r="M3133" s="6" t="s">
        <v>94</v>
      </c>
      <c r="N3133" s="6" t="s">
        <v>11441</v>
      </c>
      <c r="O3133" s="6"/>
      <c r="P3133" s="6" t="s">
        <v>9081</v>
      </c>
      <c r="Q3133" s="6" t="s">
        <v>11209</v>
      </c>
      <c r="R3133" s="6"/>
      <c r="S3133" s="6"/>
      <c r="T3133" s="41"/>
      <c r="U3133" s="41"/>
      <c r="V3133" s="41">
        <v>1500000</v>
      </c>
      <c r="W3133" s="41">
        <f t="shared" si="203"/>
        <v>1680000.0000000002</v>
      </c>
      <c r="X3133" s="6"/>
      <c r="Y3133" s="6">
        <v>2016</v>
      </c>
      <c r="Z3133" s="5" t="s">
        <v>12815</v>
      </c>
    </row>
    <row r="3134" spans="1:26" ht="51" x14ac:dyDescent="0.2">
      <c r="A3134" s="6" t="s">
        <v>12825</v>
      </c>
      <c r="B3134" s="5" t="s">
        <v>32</v>
      </c>
      <c r="C3134" s="5" t="s">
        <v>11847</v>
      </c>
      <c r="D3134" s="5" t="s">
        <v>11699</v>
      </c>
      <c r="E3134" s="5" t="s">
        <v>11700</v>
      </c>
      <c r="F3134" s="5" t="s">
        <v>11699</v>
      </c>
      <c r="G3134" s="5" t="s">
        <v>11700</v>
      </c>
      <c r="H3134" s="5" t="s">
        <v>11701</v>
      </c>
      <c r="I3134" s="6" t="s">
        <v>47</v>
      </c>
      <c r="J3134" s="6">
        <v>100</v>
      </c>
      <c r="K3134" s="6">
        <v>430000000</v>
      </c>
      <c r="L3134" s="5" t="s">
        <v>40</v>
      </c>
      <c r="M3134" s="6" t="s">
        <v>41</v>
      </c>
      <c r="N3134" s="6" t="s">
        <v>11259</v>
      </c>
      <c r="O3134" s="6"/>
      <c r="P3134" s="6" t="s">
        <v>9081</v>
      </c>
      <c r="Q3134" s="6" t="s">
        <v>11209</v>
      </c>
      <c r="R3134" s="6"/>
      <c r="S3134" s="6"/>
      <c r="T3134" s="41"/>
      <c r="U3134" s="41"/>
      <c r="V3134" s="41">
        <v>22315000</v>
      </c>
      <c r="W3134" s="41">
        <f t="shared" si="203"/>
        <v>24992800.000000004</v>
      </c>
      <c r="X3134" s="6"/>
      <c r="Y3134" s="6">
        <v>2016</v>
      </c>
      <c r="Z3134" s="5" t="s">
        <v>12815</v>
      </c>
    </row>
    <row r="3135" spans="1:26" ht="76.5" x14ac:dyDescent="0.2">
      <c r="A3135" s="6" t="s">
        <v>12826</v>
      </c>
      <c r="B3135" s="5" t="s">
        <v>32</v>
      </c>
      <c r="C3135" s="5" t="s">
        <v>12119</v>
      </c>
      <c r="D3135" s="5" t="s">
        <v>12120</v>
      </c>
      <c r="E3135" s="5" t="s">
        <v>12121</v>
      </c>
      <c r="F3135" s="5" t="s">
        <v>12120</v>
      </c>
      <c r="G3135" s="5" t="s">
        <v>12121</v>
      </c>
      <c r="H3135" s="5" t="s">
        <v>12122</v>
      </c>
      <c r="I3135" s="6" t="s">
        <v>60</v>
      </c>
      <c r="J3135" s="6">
        <v>100</v>
      </c>
      <c r="K3135" s="6">
        <v>430000000</v>
      </c>
      <c r="L3135" s="5" t="s">
        <v>40</v>
      </c>
      <c r="M3135" s="6" t="s">
        <v>41</v>
      </c>
      <c r="N3135" s="6" t="s">
        <v>12827</v>
      </c>
      <c r="O3135" s="6"/>
      <c r="P3135" s="6" t="s">
        <v>44</v>
      </c>
      <c r="Q3135" s="6" t="s">
        <v>11230</v>
      </c>
      <c r="R3135" s="6"/>
      <c r="S3135" s="6"/>
      <c r="T3135" s="41"/>
      <c r="U3135" s="41"/>
      <c r="V3135" s="41">
        <v>465120</v>
      </c>
      <c r="W3135" s="41">
        <f t="shared" si="203"/>
        <v>520934.40000000002</v>
      </c>
      <c r="X3135" s="6"/>
      <c r="Y3135" s="6">
        <v>2016</v>
      </c>
      <c r="Z3135" s="42"/>
    </row>
    <row r="3136" spans="1:26" ht="63.75" x14ac:dyDescent="0.2">
      <c r="A3136" s="6" t="s">
        <v>12828</v>
      </c>
      <c r="B3136" s="5" t="s">
        <v>32</v>
      </c>
      <c r="C3136" s="24" t="s">
        <v>12829</v>
      </c>
      <c r="D3136" s="24" t="s">
        <v>12830</v>
      </c>
      <c r="E3136" s="24" t="s">
        <v>12831</v>
      </c>
      <c r="F3136" s="24" t="s">
        <v>12830</v>
      </c>
      <c r="G3136" s="24" t="s">
        <v>12831</v>
      </c>
      <c r="H3136" s="25" t="s">
        <v>12832</v>
      </c>
      <c r="I3136" s="22" t="s">
        <v>39</v>
      </c>
      <c r="J3136" s="6">
        <v>100</v>
      </c>
      <c r="K3136" s="6">
        <v>430000000</v>
      </c>
      <c r="L3136" s="5" t="s">
        <v>40</v>
      </c>
      <c r="M3136" s="6" t="s">
        <v>41</v>
      </c>
      <c r="N3136" s="6" t="s">
        <v>12827</v>
      </c>
      <c r="O3136" s="6"/>
      <c r="P3136" s="6" t="s">
        <v>44</v>
      </c>
      <c r="Q3136" s="6" t="s">
        <v>11230</v>
      </c>
      <c r="R3136" s="6"/>
      <c r="S3136" s="6"/>
      <c r="T3136" s="41"/>
      <c r="U3136" s="41"/>
      <c r="V3136" s="41">
        <v>5175000</v>
      </c>
      <c r="W3136" s="41">
        <f t="shared" si="203"/>
        <v>5796000.0000000009</v>
      </c>
      <c r="X3136" s="6"/>
      <c r="Y3136" s="6">
        <v>2016</v>
      </c>
      <c r="Z3136" s="6" t="s">
        <v>12833</v>
      </c>
    </row>
    <row r="3137" spans="1:26" ht="51" x14ac:dyDescent="0.2">
      <c r="A3137" s="6" t="s">
        <v>12834</v>
      </c>
      <c r="B3137" s="5" t="s">
        <v>32</v>
      </c>
      <c r="C3137" s="24" t="s">
        <v>12113</v>
      </c>
      <c r="D3137" s="24" t="s">
        <v>12114</v>
      </c>
      <c r="E3137" s="24" t="s">
        <v>12115</v>
      </c>
      <c r="F3137" s="24" t="s">
        <v>12114</v>
      </c>
      <c r="G3137" s="5" t="s">
        <v>12835</v>
      </c>
      <c r="H3137" s="25" t="s">
        <v>12836</v>
      </c>
      <c r="I3137" s="22" t="s">
        <v>39</v>
      </c>
      <c r="J3137" s="6">
        <v>100</v>
      </c>
      <c r="K3137" s="6">
        <v>430000000</v>
      </c>
      <c r="L3137" s="5" t="s">
        <v>40</v>
      </c>
      <c r="M3137" s="22" t="s">
        <v>12837</v>
      </c>
      <c r="N3137" s="22" t="s">
        <v>11239</v>
      </c>
      <c r="O3137" s="22"/>
      <c r="P3137" s="22" t="s">
        <v>12838</v>
      </c>
      <c r="Q3137" s="6" t="s">
        <v>11230</v>
      </c>
      <c r="R3137" s="6"/>
      <c r="S3137" s="6"/>
      <c r="T3137" s="41"/>
      <c r="U3137" s="41"/>
      <c r="V3137" s="41">
        <v>7137707.5</v>
      </c>
      <c r="W3137" s="41">
        <f t="shared" si="203"/>
        <v>7994232.4000000004</v>
      </c>
      <c r="X3137" s="6"/>
      <c r="Y3137" s="6">
        <v>2016</v>
      </c>
      <c r="Z3137" s="6" t="s">
        <v>12838</v>
      </c>
    </row>
    <row r="3138" spans="1:26" ht="51" x14ac:dyDescent="0.2">
      <c r="A3138" s="6" t="s">
        <v>12839</v>
      </c>
      <c r="B3138" s="5" t="s">
        <v>32</v>
      </c>
      <c r="C3138" s="5" t="s">
        <v>12206</v>
      </c>
      <c r="D3138" s="5" t="s">
        <v>12207</v>
      </c>
      <c r="E3138" s="5" t="s">
        <v>12208</v>
      </c>
      <c r="F3138" s="5" t="s">
        <v>12209</v>
      </c>
      <c r="G3138" s="5" t="s">
        <v>12208</v>
      </c>
      <c r="H3138" s="5" t="s">
        <v>12213</v>
      </c>
      <c r="I3138" s="22" t="s">
        <v>39</v>
      </c>
      <c r="J3138" s="6">
        <v>90</v>
      </c>
      <c r="K3138" s="6">
        <v>430000000</v>
      </c>
      <c r="L3138" s="5" t="s">
        <v>40</v>
      </c>
      <c r="M3138" s="6" t="s">
        <v>41</v>
      </c>
      <c r="N3138" s="6" t="s">
        <v>11372</v>
      </c>
      <c r="O3138" s="6"/>
      <c r="P3138" s="22" t="s">
        <v>12838</v>
      </c>
      <c r="Q3138" s="6" t="s">
        <v>11230</v>
      </c>
      <c r="R3138" s="6"/>
      <c r="S3138" s="6"/>
      <c r="T3138" s="41"/>
      <c r="U3138" s="41"/>
      <c r="V3138" s="41">
        <v>366187.5</v>
      </c>
      <c r="W3138" s="41">
        <f t="shared" si="203"/>
        <v>410130.00000000006</v>
      </c>
      <c r="X3138" s="6"/>
      <c r="Y3138" s="6">
        <v>2016</v>
      </c>
      <c r="Z3138" s="6" t="s">
        <v>12838</v>
      </c>
    </row>
    <row r="3139" spans="1:26" ht="51" x14ac:dyDescent="0.2">
      <c r="A3139" s="6" t="s">
        <v>12840</v>
      </c>
      <c r="B3139" s="5" t="s">
        <v>32</v>
      </c>
      <c r="C3139" s="5" t="s">
        <v>12206</v>
      </c>
      <c r="D3139" s="5" t="s">
        <v>12207</v>
      </c>
      <c r="E3139" s="5" t="s">
        <v>12492</v>
      </c>
      <c r="F3139" s="5" t="s">
        <v>12209</v>
      </c>
      <c r="G3139" s="5" t="s">
        <v>12493</v>
      </c>
      <c r="H3139" s="5" t="s">
        <v>12222</v>
      </c>
      <c r="I3139" s="22" t="s">
        <v>39</v>
      </c>
      <c r="J3139" s="6">
        <v>90</v>
      </c>
      <c r="K3139" s="6">
        <v>430000000</v>
      </c>
      <c r="L3139" s="5" t="s">
        <v>40</v>
      </c>
      <c r="M3139" s="6" t="s">
        <v>41</v>
      </c>
      <c r="N3139" s="6" t="s">
        <v>11452</v>
      </c>
      <c r="O3139" s="6"/>
      <c r="P3139" s="22" t="s">
        <v>12838</v>
      </c>
      <c r="Q3139" s="6" t="s">
        <v>11230</v>
      </c>
      <c r="R3139" s="6"/>
      <c r="S3139" s="6"/>
      <c r="T3139" s="41"/>
      <c r="U3139" s="41"/>
      <c r="V3139" s="41">
        <v>397130.8</v>
      </c>
      <c r="W3139" s="41">
        <f t="shared" si="203"/>
        <v>444786.49600000004</v>
      </c>
      <c r="X3139" s="6"/>
      <c r="Y3139" s="6">
        <v>2016</v>
      </c>
      <c r="Z3139" s="6" t="s">
        <v>12838</v>
      </c>
    </row>
    <row r="3140" spans="1:26" ht="51" x14ac:dyDescent="0.2">
      <c r="A3140" s="6" t="s">
        <v>12841</v>
      </c>
      <c r="B3140" s="5" t="s">
        <v>32</v>
      </c>
      <c r="C3140" s="5" t="s">
        <v>12206</v>
      </c>
      <c r="D3140" s="5" t="s">
        <v>12207</v>
      </c>
      <c r="E3140" s="5" t="s">
        <v>12208</v>
      </c>
      <c r="F3140" s="5" t="s">
        <v>12209</v>
      </c>
      <c r="G3140" s="5" t="s">
        <v>12208</v>
      </c>
      <c r="H3140" s="5" t="s">
        <v>12216</v>
      </c>
      <c r="I3140" s="22" t="s">
        <v>39</v>
      </c>
      <c r="J3140" s="6">
        <v>90</v>
      </c>
      <c r="K3140" s="6">
        <v>430000000</v>
      </c>
      <c r="L3140" s="5" t="s">
        <v>40</v>
      </c>
      <c r="M3140" s="6" t="s">
        <v>41</v>
      </c>
      <c r="N3140" s="6" t="s">
        <v>11729</v>
      </c>
      <c r="O3140" s="6"/>
      <c r="P3140" s="22" t="s">
        <v>12838</v>
      </c>
      <c r="Q3140" s="6" t="s">
        <v>11230</v>
      </c>
      <c r="R3140" s="6"/>
      <c r="S3140" s="6"/>
      <c r="T3140" s="41"/>
      <c r="U3140" s="41"/>
      <c r="V3140" s="41">
        <v>1622691</v>
      </c>
      <c r="W3140" s="41">
        <f t="shared" si="203"/>
        <v>1817413.9200000002</v>
      </c>
      <c r="X3140" s="6"/>
      <c r="Y3140" s="6">
        <v>2016</v>
      </c>
      <c r="Z3140" s="6" t="s">
        <v>12838</v>
      </c>
    </row>
    <row r="3141" spans="1:26" ht="51" x14ac:dyDescent="0.2">
      <c r="A3141" s="6" t="s">
        <v>12842</v>
      </c>
      <c r="B3141" s="5" t="s">
        <v>32</v>
      </c>
      <c r="C3141" s="5" t="s">
        <v>12021</v>
      </c>
      <c r="D3141" s="5" t="s">
        <v>12022</v>
      </c>
      <c r="E3141" s="5" t="s">
        <v>12648</v>
      </c>
      <c r="F3141" s="5" t="s">
        <v>12022</v>
      </c>
      <c r="G3141" s="5" t="s">
        <v>12648</v>
      </c>
      <c r="H3141" s="5" t="s">
        <v>12843</v>
      </c>
      <c r="I3141" s="6" t="s">
        <v>47</v>
      </c>
      <c r="J3141" s="6">
        <v>100</v>
      </c>
      <c r="K3141" s="6">
        <v>430000000</v>
      </c>
      <c r="L3141" s="5" t="s">
        <v>40</v>
      </c>
      <c r="M3141" s="6" t="s">
        <v>9580</v>
      </c>
      <c r="N3141" s="6" t="s">
        <v>11516</v>
      </c>
      <c r="O3141" s="6"/>
      <c r="P3141" s="6" t="s">
        <v>12650</v>
      </c>
      <c r="Q3141" s="6" t="s">
        <v>11230</v>
      </c>
      <c r="R3141" s="6"/>
      <c r="S3141" s="6"/>
      <c r="T3141" s="41"/>
      <c r="U3141" s="41"/>
      <c r="V3141" s="41">
        <v>1067836</v>
      </c>
      <c r="W3141" s="41">
        <f t="shared" si="203"/>
        <v>1195976.32</v>
      </c>
      <c r="X3141" s="6"/>
      <c r="Y3141" s="6">
        <v>2016</v>
      </c>
      <c r="Z3141" s="6" t="s">
        <v>9782</v>
      </c>
    </row>
    <row r="3142" spans="1:26" ht="51" x14ac:dyDescent="0.2">
      <c r="A3142" s="6" t="s">
        <v>12844</v>
      </c>
      <c r="B3142" s="5" t="s">
        <v>32</v>
      </c>
      <c r="C3142" s="5" t="s">
        <v>12021</v>
      </c>
      <c r="D3142" s="5" t="s">
        <v>12022</v>
      </c>
      <c r="E3142" s="5" t="s">
        <v>12023</v>
      </c>
      <c r="F3142" s="5" t="s">
        <v>12022</v>
      </c>
      <c r="G3142" s="5" t="s">
        <v>12023</v>
      </c>
      <c r="H3142" s="5" t="s">
        <v>12845</v>
      </c>
      <c r="I3142" s="6" t="s">
        <v>39</v>
      </c>
      <c r="J3142" s="6">
        <v>100</v>
      </c>
      <c r="K3142" s="6">
        <v>430000000</v>
      </c>
      <c r="L3142" s="5" t="s">
        <v>40</v>
      </c>
      <c r="M3142" s="6" t="s">
        <v>9580</v>
      </c>
      <c r="N3142" s="6" t="s">
        <v>11516</v>
      </c>
      <c r="O3142" s="6"/>
      <c r="P3142" s="6" t="s">
        <v>12650</v>
      </c>
      <c r="Q3142" s="6" t="s">
        <v>11230</v>
      </c>
      <c r="R3142" s="6"/>
      <c r="S3142" s="6"/>
      <c r="T3142" s="41"/>
      <c r="U3142" s="41"/>
      <c r="V3142" s="41">
        <v>158080.91</v>
      </c>
      <c r="W3142" s="41">
        <f t="shared" si="203"/>
        <v>177050.61920000002</v>
      </c>
      <c r="X3142" s="6"/>
      <c r="Y3142" s="6">
        <v>2016</v>
      </c>
      <c r="Z3142" s="6" t="s">
        <v>9782</v>
      </c>
    </row>
    <row r="3143" spans="1:26" ht="76.5" x14ac:dyDescent="0.2">
      <c r="A3143" s="6" t="s">
        <v>12846</v>
      </c>
      <c r="B3143" s="5" t="s">
        <v>32</v>
      </c>
      <c r="C3143" s="5" t="s">
        <v>12119</v>
      </c>
      <c r="D3143" s="5" t="s">
        <v>12120</v>
      </c>
      <c r="E3143" s="5" t="s">
        <v>12121</v>
      </c>
      <c r="F3143" s="5" t="s">
        <v>12120</v>
      </c>
      <c r="G3143" s="5" t="s">
        <v>12121</v>
      </c>
      <c r="H3143" s="5" t="s">
        <v>12122</v>
      </c>
      <c r="I3143" s="6" t="s">
        <v>39</v>
      </c>
      <c r="J3143" s="6">
        <v>100</v>
      </c>
      <c r="K3143" s="6">
        <v>430000000</v>
      </c>
      <c r="L3143" s="5" t="s">
        <v>40</v>
      </c>
      <c r="M3143" s="6" t="s">
        <v>41</v>
      </c>
      <c r="N3143" s="6" t="s">
        <v>12123</v>
      </c>
      <c r="O3143" s="6"/>
      <c r="P3143" s="22" t="s">
        <v>12838</v>
      </c>
      <c r="Q3143" s="6" t="s">
        <v>11230</v>
      </c>
      <c r="R3143" s="6"/>
      <c r="S3143" s="6"/>
      <c r="T3143" s="41"/>
      <c r="U3143" s="41"/>
      <c r="V3143" s="41">
        <v>1082790</v>
      </c>
      <c r="W3143" s="41">
        <f t="shared" si="203"/>
        <v>1212724.8</v>
      </c>
      <c r="X3143" s="6"/>
      <c r="Y3143" s="6">
        <v>2016</v>
      </c>
      <c r="Z3143" s="6" t="s">
        <v>12838</v>
      </c>
    </row>
    <row r="3144" spans="1:26" ht="51" x14ac:dyDescent="0.2">
      <c r="A3144" s="6" t="s">
        <v>12847</v>
      </c>
      <c r="B3144" s="5" t="s">
        <v>32</v>
      </c>
      <c r="C3144" s="24" t="s">
        <v>12113</v>
      </c>
      <c r="D3144" s="24" t="s">
        <v>12114</v>
      </c>
      <c r="E3144" s="24" t="s">
        <v>12115</v>
      </c>
      <c r="F3144" s="24" t="s">
        <v>12114</v>
      </c>
      <c r="G3144" s="24" t="s">
        <v>12116</v>
      </c>
      <c r="H3144" s="25" t="s">
        <v>12848</v>
      </c>
      <c r="I3144" s="6" t="s">
        <v>39</v>
      </c>
      <c r="J3144" s="6">
        <v>100</v>
      </c>
      <c r="K3144" s="6">
        <v>430000000</v>
      </c>
      <c r="L3144" s="5" t="s">
        <v>40</v>
      </c>
      <c r="M3144" s="6" t="s">
        <v>41</v>
      </c>
      <c r="N3144" s="22" t="s">
        <v>11239</v>
      </c>
      <c r="O3144" s="6"/>
      <c r="P3144" s="22" t="s">
        <v>12838</v>
      </c>
      <c r="Q3144" s="6" t="s">
        <v>11230</v>
      </c>
      <c r="R3144" s="6"/>
      <c r="S3144" s="6"/>
      <c r="T3144" s="41"/>
      <c r="U3144" s="41"/>
      <c r="V3144" s="41">
        <v>1080590</v>
      </c>
      <c r="W3144" s="41">
        <f t="shared" si="203"/>
        <v>1210260.8</v>
      </c>
      <c r="X3144" s="6"/>
      <c r="Y3144" s="6"/>
      <c r="Z3144" s="6" t="s">
        <v>12838</v>
      </c>
    </row>
    <row r="3145" spans="1:26" ht="51" x14ac:dyDescent="0.2">
      <c r="A3145" s="6" t="s">
        <v>12849</v>
      </c>
      <c r="B3145" s="5" t="s">
        <v>32</v>
      </c>
      <c r="C3145" s="24" t="s">
        <v>12141</v>
      </c>
      <c r="D3145" s="24" t="s">
        <v>12142</v>
      </c>
      <c r="E3145" s="24" t="s">
        <v>12850</v>
      </c>
      <c r="F3145" s="24" t="s">
        <v>12142</v>
      </c>
      <c r="G3145" s="24" t="s">
        <v>12850</v>
      </c>
      <c r="H3145" s="25" t="s">
        <v>12851</v>
      </c>
      <c r="I3145" s="6" t="s">
        <v>39</v>
      </c>
      <c r="J3145" s="6">
        <v>90</v>
      </c>
      <c r="K3145" s="6">
        <v>430000000</v>
      </c>
      <c r="L3145" s="5" t="s">
        <v>40</v>
      </c>
      <c r="M3145" s="6" t="s">
        <v>9580</v>
      </c>
      <c r="N3145" s="22" t="s">
        <v>11729</v>
      </c>
      <c r="O3145" s="6"/>
      <c r="P3145" s="22" t="s">
        <v>12852</v>
      </c>
      <c r="Q3145" s="6" t="s">
        <v>11230</v>
      </c>
      <c r="R3145" s="6"/>
      <c r="S3145" s="6"/>
      <c r="T3145" s="41"/>
      <c r="U3145" s="41"/>
      <c r="V3145" s="41">
        <v>2912696</v>
      </c>
      <c r="W3145" s="41">
        <f t="shared" si="203"/>
        <v>3262219.5200000005</v>
      </c>
      <c r="X3145" s="6"/>
      <c r="Y3145" s="6">
        <v>2016</v>
      </c>
      <c r="Z3145" s="6" t="s">
        <v>9782</v>
      </c>
    </row>
    <row r="3146" spans="1:26" ht="76.5" x14ac:dyDescent="0.2">
      <c r="A3146" s="6" t="s">
        <v>12853</v>
      </c>
      <c r="B3146" s="5" t="s">
        <v>32</v>
      </c>
      <c r="C3146" s="5" t="s">
        <v>12065</v>
      </c>
      <c r="D3146" s="5" t="s">
        <v>12066</v>
      </c>
      <c r="E3146" s="5" t="s">
        <v>12072</v>
      </c>
      <c r="F3146" s="5" t="s">
        <v>12066</v>
      </c>
      <c r="G3146" s="5" t="s">
        <v>12072</v>
      </c>
      <c r="H3146" s="5" t="s">
        <v>12854</v>
      </c>
      <c r="I3146" s="6" t="s">
        <v>47</v>
      </c>
      <c r="J3146" s="6">
        <v>90</v>
      </c>
      <c r="K3146" s="6">
        <v>430000000</v>
      </c>
      <c r="L3146" s="5" t="s">
        <v>40</v>
      </c>
      <c r="M3146" s="6" t="s">
        <v>591</v>
      </c>
      <c r="N3146" s="6" t="s">
        <v>12069</v>
      </c>
      <c r="O3146" s="6"/>
      <c r="P3146" s="6" t="s">
        <v>9081</v>
      </c>
      <c r="Q3146" s="6" t="s">
        <v>11230</v>
      </c>
      <c r="R3146" s="6"/>
      <c r="S3146" s="6"/>
      <c r="T3146" s="41"/>
      <c r="U3146" s="41"/>
      <c r="V3146" s="41"/>
      <c r="W3146" s="41"/>
      <c r="X3146" s="6"/>
      <c r="Y3146" s="6">
        <v>2016</v>
      </c>
      <c r="Z3146" s="6" t="s">
        <v>1629</v>
      </c>
    </row>
    <row r="3147" spans="1:26" ht="76.5" x14ac:dyDescent="0.2">
      <c r="A3147" s="6" t="s">
        <v>12855</v>
      </c>
      <c r="B3147" s="5" t="s">
        <v>32</v>
      </c>
      <c r="C3147" s="5" t="s">
        <v>12065</v>
      </c>
      <c r="D3147" s="5" t="s">
        <v>12066</v>
      </c>
      <c r="E3147" s="5" t="s">
        <v>12072</v>
      </c>
      <c r="F3147" s="5" t="s">
        <v>12066</v>
      </c>
      <c r="G3147" s="5" t="s">
        <v>12072</v>
      </c>
      <c r="H3147" s="5" t="s">
        <v>12856</v>
      </c>
      <c r="I3147" s="6" t="s">
        <v>47</v>
      </c>
      <c r="J3147" s="6">
        <v>90</v>
      </c>
      <c r="K3147" s="6">
        <v>430000000</v>
      </c>
      <c r="L3147" s="5" t="s">
        <v>40</v>
      </c>
      <c r="M3147" s="6" t="s">
        <v>591</v>
      </c>
      <c r="N3147" s="6" t="s">
        <v>12857</v>
      </c>
      <c r="O3147" s="6"/>
      <c r="P3147" s="6" t="s">
        <v>9081</v>
      </c>
      <c r="Q3147" s="6" t="s">
        <v>11230</v>
      </c>
      <c r="R3147" s="6"/>
      <c r="S3147" s="6"/>
      <c r="T3147" s="41"/>
      <c r="U3147" s="41"/>
      <c r="V3147" s="41">
        <v>82151028</v>
      </c>
      <c r="W3147" s="41">
        <f>V3147*1.12</f>
        <v>92009151.360000014</v>
      </c>
      <c r="X3147" s="6"/>
      <c r="Y3147" s="6">
        <v>2016</v>
      </c>
      <c r="Z3147" s="6" t="s">
        <v>9782</v>
      </c>
    </row>
    <row r="3148" spans="1:26" ht="89.25" x14ac:dyDescent="0.2">
      <c r="A3148" s="6" t="s">
        <v>12858</v>
      </c>
      <c r="B3148" s="5" t="s">
        <v>32</v>
      </c>
      <c r="C3148" s="5" t="s">
        <v>12859</v>
      </c>
      <c r="D3148" s="5" t="s">
        <v>12860</v>
      </c>
      <c r="E3148" s="5" t="s">
        <v>12861</v>
      </c>
      <c r="F3148" s="5" t="s">
        <v>12862</v>
      </c>
      <c r="G3148" s="5" t="s">
        <v>12861</v>
      </c>
      <c r="H3148" s="5" t="s">
        <v>12863</v>
      </c>
      <c r="I3148" s="6" t="s">
        <v>47</v>
      </c>
      <c r="J3148" s="6">
        <v>90</v>
      </c>
      <c r="K3148" s="6">
        <v>430000000</v>
      </c>
      <c r="L3148" s="5" t="s">
        <v>40</v>
      </c>
      <c r="M3148" s="6" t="s">
        <v>591</v>
      </c>
      <c r="N3148" s="6" t="s">
        <v>12069</v>
      </c>
      <c r="O3148" s="6"/>
      <c r="P3148" s="6" t="s">
        <v>9081</v>
      </c>
      <c r="Q3148" s="6" t="s">
        <v>11230</v>
      </c>
      <c r="R3148" s="6"/>
      <c r="S3148" s="6"/>
      <c r="T3148" s="41"/>
      <c r="U3148" s="41"/>
      <c r="V3148" s="41"/>
      <c r="W3148" s="41"/>
      <c r="X3148" s="6"/>
      <c r="Y3148" s="6">
        <v>2016</v>
      </c>
      <c r="Z3148" s="6" t="s">
        <v>1629</v>
      </c>
    </row>
    <row r="3149" spans="1:26" ht="76.5" x14ac:dyDescent="0.2">
      <c r="A3149" s="6" t="s">
        <v>12864</v>
      </c>
      <c r="B3149" s="5" t="s">
        <v>32</v>
      </c>
      <c r="C3149" s="5" t="s">
        <v>12859</v>
      </c>
      <c r="D3149" s="5" t="s">
        <v>12860</v>
      </c>
      <c r="E3149" s="5" t="s">
        <v>12865</v>
      </c>
      <c r="F3149" s="5" t="s">
        <v>12862</v>
      </c>
      <c r="G3149" s="5" t="s">
        <v>12865</v>
      </c>
      <c r="H3149" s="5" t="s">
        <v>12866</v>
      </c>
      <c r="I3149" s="6" t="s">
        <v>47</v>
      </c>
      <c r="J3149" s="6">
        <v>90</v>
      </c>
      <c r="K3149" s="6">
        <v>430000000</v>
      </c>
      <c r="L3149" s="5" t="s">
        <v>40</v>
      </c>
      <c r="M3149" s="6" t="s">
        <v>591</v>
      </c>
      <c r="N3149" s="6" t="s">
        <v>11516</v>
      </c>
      <c r="O3149" s="6"/>
      <c r="P3149" s="6" t="s">
        <v>9081</v>
      </c>
      <c r="Q3149" s="6" t="s">
        <v>11230</v>
      </c>
      <c r="R3149" s="6"/>
      <c r="S3149" s="6"/>
      <c r="T3149" s="41"/>
      <c r="U3149" s="41"/>
      <c r="V3149" s="41"/>
      <c r="W3149" s="41"/>
      <c r="X3149" s="6"/>
      <c r="Y3149" s="6">
        <v>2016</v>
      </c>
      <c r="Z3149" s="6" t="s">
        <v>1629</v>
      </c>
    </row>
    <row r="3150" spans="1:26" ht="63.75" x14ac:dyDescent="0.2">
      <c r="A3150" s="6" t="s">
        <v>12867</v>
      </c>
      <c r="B3150" s="5" t="s">
        <v>32</v>
      </c>
      <c r="C3150" s="5" t="s">
        <v>12065</v>
      </c>
      <c r="D3150" s="5" t="s">
        <v>12066</v>
      </c>
      <c r="E3150" s="5" t="s">
        <v>12868</v>
      </c>
      <c r="F3150" s="5" t="s">
        <v>12066</v>
      </c>
      <c r="G3150" s="5" t="s">
        <v>12868</v>
      </c>
      <c r="H3150" s="5" t="s">
        <v>12869</v>
      </c>
      <c r="I3150" s="6" t="s">
        <v>47</v>
      </c>
      <c r="J3150" s="6">
        <v>90</v>
      </c>
      <c r="K3150" s="6">
        <v>430000000</v>
      </c>
      <c r="L3150" s="5" t="s">
        <v>40</v>
      </c>
      <c r="M3150" s="6" t="s">
        <v>591</v>
      </c>
      <c r="N3150" s="6" t="s">
        <v>12069</v>
      </c>
      <c r="O3150" s="6"/>
      <c r="P3150" s="6" t="s">
        <v>9081</v>
      </c>
      <c r="Q3150" s="6" t="s">
        <v>11230</v>
      </c>
      <c r="R3150" s="6"/>
      <c r="S3150" s="6"/>
      <c r="T3150" s="41"/>
      <c r="U3150" s="41"/>
      <c r="V3150" s="44"/>
      <c r="W3150" s="44"/>
      <c r="X3150" s="6"/>
      <c r="Y3150" s="6">
        <v>2016</v>
      </c>
      <c r="Z3150" s="6" t="s">
        <v>9782</v>
      </c>
    </row>
    <row r="3151" spans="1:26" ht="63.75" x14ac:dyDescent="0.2">
      <c r="A3151" s="6" t="s">
        <v>12870</v>
      </c>
      <c r="B3151" s="5" t="s">
        <v>32</v>
      </c>
      <c r="C3151" s="5" t="s">
        <v>12065</v>
      </c>
      <c r="D3151" s="5" t="s">
        <v>12066</v>
      </c>
      <c r="E3151" s="5" t="s">
        <v>12868</v>
      </c>
      <c r="F3151" s="5" t="s">
        <v>12066</v>
      </c>
      <c r="G3151" s="5" t="s">
        <v>12871</v>
      </c>
      <c r="H3151" s="5" t="s">
        <v>12872</v>
      </c>
      <c r="I3151" s="6" t="s">
        <v>39</v>
      </c>
      <c r="J3151" s="6">
        <v>90</v>
      </c>
      <c r="K3151" s="6">
        <v>430000000</v>
      </c>
      <c r="L3151" s="5" t="s">
        <v>40</v>
      </c>
      <c r="M3151" s="6" t="s">
        <v>6298</v>
      </c>
      <c r="N3151" s="6" t="s">
        <v>12069</v>
      </c>
      <c r="O3151" s="6"/>
      <c r="P3151" s="6" t="s">
        <v>9081</v>
      </c>
      <c r="Q3151" s="6" t="s">
        <v>11230</v>
      </c>
      <c r="R3151" s="6"/>
      <c r="S3151" s="6"/>
      <c r="T3151" s="41"/>
      <c r="U3151" s="41"/>
      <c r="V3151" s="44">
        <v>10126000</v>
      </c>
      <c r="W3151" s="44">
        <f>V3151*1.12</f>
        <v>11341120.000000002</v>
      </c>
      <c r="X3151" s="6"/>
      <c r="Y3151" s="6">
        <v>2016</v>
      </c>
      <c r="Z3151" s="6" t="s">
        <v>12873</v>
      </c>
    </row>
    <row r="3152" spans="1:26" ht="76.5" x14ac:dyDescent="0.2">
      <c r="A3152" s="6" t="s">
        <v>12874</v>
      </c>
      <c r="B3152" s="5" t="s">
        <v>32</v>
      </c>
      <c r="C3152" s="5" t="s">
        <v>12065</v>
      </c>
      <c r="D3152" s="5" t="s">
        <v>12066</v>
      </c>
      <c r="E3152" s="5" t="s">
        <v>12871</v>
      </c>
      <c r="F3152" s="5" t="s">
        <v>12066</v>
      </c>
      <c r="G3152" s="5" t="s">
        <v>12871</v>
      </c>
      <c r="H3152" s="5" t="s">
        <v>12872</v>
      </c>
      <c r="I3152" s="6" t="s">
        <v>47</v>
      </c>
      <c r="J3152" s="6">
        <v>90</v>
      </c>
      <c r="K3152" s="6">
        <v>430000000</v>
      </c>
      <c r="L3152" s="5" t="s">
        <v>40</v>
      </c>
      <c r="M3152" s="6" t="s">
        <v>591</v>
      </c>
      <c r="N3152" s="6" t="s">
        <v>12069</v>
      </c>
      <c r="O3152" s="6"/>
      <c r="P3152" s="6" t="s">
        <v>9081</v>
      </c>
      <c r="Q3152" s="6" t="s">
        <v>11230</v>
      </c>
      <c r="R3152" s="6"/>
      <c r="S3152" s="6"/>
      <c r="T3152" s="41"/>
      <c r="U3152" s="41"/>
      <c r="V3152" s="44"/>
      <c r="W3152" s="44"/>
      <c r="X3152" s="6"/>
      <c r="Y3152" s="6">
        <v>2016</v>
      </c>
      <c r="Z3152" s="6" t="s">
        <v>9782</v>
      </c>
    </row>
    <row r="3153" spans="1:26" ht="76.5" x14ac:dyDescent="0.2">
      <c r="A3153" s="6" t="s">
        <v>12875</v>
      </c>
      <c r="B3153" s="5" t="s">
        <v>32</v>
      </c>
      <c r="C3153" s="5" t="s">
        <v>12065</v>
      </c>
      <c r="D3153" s="5" t="s">
        <v>12066</v>
      </c>
      <c r="E3153" s="5" t="s">
        <v>12871</v>
      </c>
      <c r="F3153" s="5" t="s">
        <v>12066</v>
      </c>
      <c r="G3153" s="5" t="s">
        <v>12871</v>
      </c>
      <c r="H3153" s="5" t="s">
        <v>12869</v>
      </c>
      <c r="I3153" s="6" t="s">
        <v>39</v>
      </c>
      <c r="J3153" s="6">
        <v>90</v>
      </c>
      <c r="K3153" s="6">
        <v>430000000</v>
      </c>
      <c r="L3153" s="5" t="s">
        <v>40</v>
      </c>
      <c r="M3153" s="6" t="s">
        <v>6298</v>
      </c>
      <c r="N3153" s="6" t="s">
        <v>12069</v>
      </c>
      <c r="O3153" s="6"/>
      <c r="P3153" s="6" t="s">
        <v>9081</v>
      </c>
      <c r="Q3153" s="6" t="s">
        <v>11230</v>
      </c>
      <c r="R3153" s="6"/>
      <c r="S3153" s="6"/>
      <c r="T3153" s="41"/>
      <c r="U3153" s="41"/>
      <c r="V3153" s="44">
        <v>19944000</v>
      </c>
      <c r="W3153" s="44">
        <f>V3153*1.12</f>
        <v>22337280.000000004</v>
      </c>
      <c r="X3153" s="6"/>
      <c r="Y3153" s="6">
        <v>2016</v>
      </c>
      <c r="Z3153" s="6" t="s">
        <v>12873</v>
      </c>
    </row>
    <row r="3154" spans="1:26" s="46" customFormat="1" ht="89.25" x14ac:dyDescent="0.2">
      <c r="A3154" s="6" t="s">
        <v>12876</v>
      </c>
      <c r="B3154" s="5" t="s">
        <v>32</v>
      </c>
      <c r="C3154" s="5" t="s">
        <v>11789</v>
      </c>
      <c r="D3154" s="5" t="s">
        <v>11790</v>
      </c>
      <c r="E3154" s="5" t="s">
        <v>11962</v>
      </c>
      <c r="F3154" s="5" t="s">
        <v>11790</v>
      </c>
      <c r="G3154" s="24" t="s">
        <v>12877</v>
      </c>
      <c r="H3154" s="25" t="s">
        <v>12878</v>
      </c>
      <c r="I3154" s="6" t="s">
        <v>39</v>
      </c>
      <c r="J3154" s="6">
        <v>80</v>
      </c>
      <c r="K3154" s="6">
        <v>430000000</v>
      </c>
      <c r="L3154" s="5" t="s">
        <v>40</v>
      </c>
      <c r="M3154" s="6" t="s">
        <v>11835</v>
      </c>
      <c r="N3154" s="6" t="s">
        <v>11239</v>
      </c>
      <c r="O3154" s="6"/>
      <c r="P3154" s="6" t="s">
        <v>11836</v>
      </c>
      <c r="Q3154" s="6" t="s">
        <v>11209</v>
      </c>
      <c r="R3154" s="6"/>
      <c r="S3154" s="6"/>
      <c r="T3154" s="41"/>
      <c r="U3154" s="41"/>
      <c r="V3154" s="41">
        <f>11848013.21/1.12</f>
        <v>10578583.223214285</v>
      </c>
      <c r="W3154" s="41">
        <f>V3154*1.12</f>
        <v>11848013.210000001</v>
      </c>
      <c r="X3154" s="6"/>
      <c r="Y3154" s="6"/>
      <c r="Z3154" s="5" t="s">
        <v>11837</v>
      </c>
    </row>
    <row r="3155" spans="1:26" ht="76.5" x14ac:dyDescent="0.2">
      <c r="A3155" s="6" t="s">
        <v>12879</v>
      </c>
      <c r="B3155" s="5" t="s">
        <v>32</v>
      </c>
      <c r="C3155" s="5" t="s">
        <v>12657</v>
      </c>
      <c r="D3155" s="5" t="s">
        <v>12658</v>
      </c>
      <c r="E3155" s="5" t="s">
        <v>12665</v>
      </c>
      <c r="F3155" s="5" t="s">
        <v>12658</v>
      </c>
      <c r="G3155" s="5" t="s">
        <v>12880</v>
      </c>
      <c r="H3155" s="5" t="s">
        <v>12881</v>
      </c>
      <c r="I3155" s="6" t="s">
        <v>47</v>
      </c>
      <c r="J3155" s="6">
        <v>0</v>
      </c>
      <c r="K3155" s="6">
        <v>430000000</v>
      </c>
      <c r="L3155" s="5" t="s">
        <v>40</v>
      </c>
      <c r="M3155" s="6" t="s">
        <v>591</v>
      </c>
      <c r="N3155" s="6" t="s">
        <v>11452</v>
      </c>
      <c r="O3155" s="6"/>
      <c r="P3155" s="6" t="s">
        <v>12239</v>
      </c>
      <c r="Q3155" s="6" t="s">
        <v>11230</v>
      </c>
      <c r="R3155" s="6"/>
      <c r="S3155" s="6"/>
      <c r="T3155" s="41"/>
      <c r="U3155" s="41"/>
      <c r="V3155" s="41">
        <v>4397281.2</v>
      </c>
      <c r="W3155" s="41">
        <f>V3155*1.12</f>
        <v>4924954.9440000011</v>
      </c>
      <c r="X3155" s="6"/>
      <c r="Y3155" s="6">
        <v>2016</v>
      </c>
      <c r="Z3155" s="6" t="s">
        <v>9782</v>
      </c>
    </row>
    <row r="3156" spans="1:26" ht="76.5" x14ac:dyDescent="0.2">
      <c r="A3156" s="6" t="s">
        <v>12882</v>
      </c>
      <c r="B3156" s="5" t="s">
        <v>32</v>
      </c>
      <c r="C3156" s="5" t="s">
        <v>12657</v>
      </c>
      <c r="D3156" s="5" t="s">
        <v>12658</v>
      </c>
      <c r="E3156" s="5" t="s">
        <v>12665</v>
      </c>
      <c r="F3156" s="5" t="s">
        <v>12658</v>
      </c>
      <c r="G3156" s="5" t="s">
        <v>12883</v>
      </c>
      <c r="H3156" s="5" t="s">
        <v>12884</v>
      </c>
      <c r="I3156" s="6" t="s">
        <v>47</v>
      </c>
      <c r="J3156" s="6">
        <v>0</v>
      </c>
      <c r="K3156" s="6">
        <v>430000000</v>
      </c>
      <c r="L3156" s="5" t="s">
        <v>40</v>
      </c>
      <c r="M3156" s="6" t="s">
        <v>591</v>
      </c>
      <c r="N3156" s="6" t="s">
        <v>11452</v>
      </c>
      <c r="O3156" s="6"/>
      <c r="P3156" s="6" t="s">
        <v>12239</v>
      </c>
      <c r="Q3156" s="6" t="s">
        <v>11230</v>
      </c>
      <c r="R3156" s="6"/>
      <c r="S3156" s="6"/>
      <c r="T3156" s="41"/>
      <c r="U3156" s="41"/>
      <c r="V3156" s="41">
        <v>9347443.1999999993</v>
      </c>
      <c r="W3156" s="41">
        <f>V3156*1.12</f>
        <v>10469136.384</v>
      </c>
      <c r="X3156" s="6"/>
      <c r="Y3156" s="6">
        <v>2016</v>
      </c>
      <c r="Z3156" s="6" t="s">
        <v>9782</v>
      </c>
    </row>
    <row r="3157" spans="1:26" ht="51" x14ac:dyDescent="0.2">
      <c r="A3157" s="6" t="s">
        <v>12885</v>
      </c>
      <c r="B3157" s="5" t="s">
        <v>32</v>
      </c>
      <c r="C3157" s="5" t="s">
        <v>12501</v>
      </c>
      <c r="D3157" s="5" t="s">
        <v>12502</v>
      </c>
      <c r="E3157" s="5" t="s">
        <v>12539</v>
      </c>
      <c r="F3157" s="5" t="s">
        <v>12502</v>
      </c>
      <c r="G3157" s="5" t="s">
        <v>12886</v>
      </c>
      <c r="H3157" s="5" t="s">
        <v>12887</v>
      </c>
      <c r="I3157" s="6" t="s">
        <v>47</v>
      </c>
      <c r="J3157" s="6">
        <v>80</v>
      </c>
      <c r="K3157" s="6">
        <v>430000000</v>
      </c>
      <c r="L3157" s="5" t="s">
        <v>40</v>
      </c>
      <c r="M3157" s="6" t="s">
        <v>12335</v>
      </c>
      <c r="N3157" s="6" t="s">
        <v>11452</v>
      </c>
      <c r="O3157" s="6"/>
      <c r="P3157" s="6" t="s">
        <v>12888</v>
      </c>
      <c r="Q3157" s="6" t="s">
        <v>11230</v>
      </c>
      <c r="R3157" s="6"/>
      <c r="S3157" s="6"/>
      <c r="T3157" s="41"/>
      <c r="U3157" s="41"/>
      <c r="V3157" s="41">
        <v>6500000</v>
      </c>
      <c r="W3157" s="41">
        <f>V3157*1.12</f>
        <v>7280000.0000000009</v>
      </c>
      <c r="X3157" s="6"/>
      <c r="Y3157" s="6">
        <v>2016</v>
      </c>
      <c r="Z3157" s="6" t="s">
        <v>9782</v>
      </c>
    </row>
    <row r="3158" spans="1:26" ht="51" x14ac:dyDescent="0.2">
      <c r="A3158" s="6" t="s">
        <v>12889</v>
      </c>
      <c r="B3158" s="5" t="s">
        <v>32</v>
      </c>
      <c r="C3158" s="5" t="s">
        <v>12113</v>
      </c>
      <c r="D3158" s="5" t="s">
        <v>12114</v>
      </c>
      <c r="E3158" s="5" t="s">
        <v>12115</v>
      </c>
      <c r="F3158" s="5" t="s">
        <v>12114</v>
      </c>
      <c r="G3158" s="5" t="s">
        <v>12835</v>
      </c>
      <c r="H3158" s="5" t="s">
        <v>12836</v>
      </c>
      <c r="I3158" s="6" t="s">
        <v>39</v>
      </c>
      <c r="J3158" s="6">
        <v>80</v>
      </c>
      <c r="K3158" s="6">
        <v>430000000</v>
      </c>
      <c r="L3158" s="5" t="s">
        <v>40</v>
      </c>
      <c r="M3158" s="6" t="s">
        <v>11835</v>
      </c>
      <c r="N3158" s="6" t="s">
        <v>12069</v>
      </c>
      <c r="O3158" s="6"/>
      <c r="P3158" s="6" t="s">
        <v>11836</v>
      </c>
      <c r="Q3158" s="6" t="s">
        <v>11230</v>
      </c>
      <c r="R3158" s="6"/>
      <c r="S3158" s="6"/>
      <c r="T3158" s="41"/>
      <c r="U3158" s="41"/>
      <c r="V3158" s="41"/>
      <c r="W3158" s="41"/>
      <c r="X3158" s="6"/>
      <c r="Y3158" s="6">
        <v>2016</v>
      </c>
      <c r="Z3158" s="6" t="s">
        <v>1629</v>
      </c>
    </row>
    <row r="3159" spans="1:26" ht="51" x14ac:dyDescent="0.2">
      <c r="A3159" s="6" t="s">
        <v>12890</v>
      </c>
      <c r="B3159" s="5" t="s">
        <v>32</v>
      </c>
      <c r="C3159" s="5" t="s">
        <v>12113</v>
      </c>
      <c r="D3159" s="5" t="s">
        <v>12114</v>
      </c>
      <c r="E3159" s="5" t="s">
        <v>12115</v>
      </c>
      <c r="F3159" s="5" t="s">
        <v>12114</v>
      </c>
      <c r="G3159" s="5" t="s">
        <v>12116</v>
      </c>
      <c r="H3159" s="5" t="s">
        <v>12848</v>
      </c>
      <c r="I3159" s="6" t="s">
        <v>39</v>
      </c>
      <c r="J3159" s="6">
        <v>80</v>
      </c>
      <c r="K3159" s="6">
        <v>430000000</v>
      </c>
      <c r="L3159" s="5" t="s">
        <v>40</v>
      </c>
      <c r="M3159" s="6" t="s">
        <v>11835</v>
      </c>
      <c r="N3159" s="6" t="s">
        <v>12069</v>
      </c>
      <c r="O3159" s="6"/>
      <c r="P3159" s="6" t="s">
        <v>11836</v>
      </c>
      <c r="Q3159" s="6" t="s">
        <v>11230</v>
      </c>
      <c r="R3159" s="6"/>
      <c r="S3159" s="6"/>
      <c r="T3159" s="41"/>
      <c r="U3159" s="41"/>
      <c r="V3159" s="41"/>
      <c r="W3159" s="41"/>
      <c r="X3159" s="6"/>
      <c r="Y3159" s="6">
        <v>2016</v>
      </c>
      <c r="Z3159" s="6" t="s">
        <v>1629</v>
      </c>
    </row>
    <row r="3160" spans="1:26" ht="51" x14ac:dyDescent="0.2">
      <c r="A3160" s="6" t="s">
        <v>12891</v>
      </c>
      <c r="B3160" s="5" t="s">
        <v>32</v>
      </c>
      <c r="C3160" s="5" t="s">
        <v>12113</v>
      </c>
      <c r="D3160" s="5" t="s">
        <v>12114</v>
      </c>
      <c r="E3160" s="5" t="s">
        <v>12892</v>
      </c>
      <c r="F3160" s="5" t="s">
        <v>12114</v>
      </c>
      <c r="G3160" s="5" t="s">
        <v>12893</v>
      </c>
      <c r="H3160" s="25" t="s">
        <v>12894</v>
      </c>
      <c r="I3160" s="6" t="s">
        <v>39</v>
      </c>
      <c r="J3160" s="6">
        <v>80</v>
      </c>
      <c r="K3160" s="6">
        <v>430000000</v>
      </c>
      <c r="L3160" s="5" t="s">
        <v>40</v>
      </c>
      <c r="M3160" s="6" t="s">
        <v>12335</v>
      </c>
      <c r="N3160" s="6" t="s">
        <v>11452</v>
      </c>
      <c r="O3160" s="6"/>
      <c r="P3160" s="6" t="s">
        <v>9081</v>
      </c>
      <c r="Q3160" s="6" t="s">
        <v>11230</v>
      </c>
      <c r="R3160" s="6"/>
      <c r="S3160" s="6"/>
      <c r="T3160" s="41"/>
      <c r="U3160" s="41"/>
      <c r="V3160" s="41">
        <v>174107</v>
      </c>
      <c r="W3160" s="41">
        <f>V3160*1.12</f>
        <v>194999.84000000003</v>
      </c>
      <c r="X3160" s="6"/>
      <c r="Y3160" s="6">
        <v>2016</v>
      </c>
      <c r="Z3160" s="6" t="s">
        <v>9782</v>
      </c>
    </row>
    <row r="3161" spans="1:26" ht="51" x14ac:dyDescent="0.2">
      <c r="A3161" s="6" t="s">
        <v>12895</v>
      </c>
      <c r="B3161" s="5" t="s">
        <v>32</v>
      </c>
      <c r="C3161" s="5" t="s">
        <v>12021</v>
      </c>
      <c r="D3161" s="5" t="s">
        <v>12022</v>
      </c>
      <c r="E3161" s="5" t="s">
        <v>12648</v>
      </c>
      <c r="F3161" s="5" t="s">
        <v>12022</v>
      </c>
      <c r="G3161" s="5" t="s">
        <v>12896</v>
      </c>
      <c r="H3161" s="25" t="s">
        <v>12897</v>
      </c>
      <c r="I3161" s="6" t="s">
        <v>47</v>
      </c>
      <c r="J3161" s="6">
        <v>100</v>
      </c>
      <c r="K3161" s="6">
        <v>430000000</v>
      </c>
      <c r="L3161" s="5" t="s">
        <v>40</v>
      </c>
      <c r="M3161" s="6" t="s">
        <v>685</v>
      </c>
      <c r="N3161" s="6" t="s">
        <v>11800</v>
      </c>
      <c r="O3161" s="6"/>
      <c r="P3161" s="6" t="s">
        <v>12650</v>
      </c>
      <c r="Q3161" s="6" t="s">
        <v>11209</v>
      </c>
      <c r="R3161" s="6"/>
      <c r="S3161" s="6"/>
      <c r="T3161" s="41"/>
      <c r="U3161" s="41"/>
      <c r="V3161" s="41">
        <v>2692967</v>
      </c>
      <c r="W3161" s="41">
        <f>V3161*1.12</f>
        <v>3016123.0400000005</v>
      </c>
      <c r="X3161" s="6"/>
      <c r="Y3161" s="6">
        <v>2016</v>
      </c>
      <c r="Z3161" s="6" t="s">
        <v>9782</v>
      </c>
    </row>
    <row r="3162" spans="1:26" ht="51" x14ac:dyDescent="0.2">
      <c r="A3162" s="6" t="s">
        <v>12898</v>
      </c>
      <c r="B3162" s="5" t="s">
        <v>32</v>
      </c>
      <c r="C3162" s="5" t="s">
        <v>12021</v>
      </c>
      <c r="D3162" s="5" t="s">
        <v>12022</v>
      </c>
      <c r="E3162" s="5" t="s">
        <v>12706</v>
      </c>
      <c r="F3162" s="5" t="s">
        <v>12022</v>
      </c>
      <c r="G3162" s="5" t="s">
        <v>12899</v>
      </c>
      <c r="H3162" s="5" t="s">
        <v>12900</v>
      </c>
      <c r="I3162" s="6" t="s">
        <v>39</v>
      </c>
      <c r="J3162" s="6">
        <v>100</v>
      </c>
      <c r="K3162" s="6">
        <v>430000000</v>
      </c>
      <c r="L3162" s="5" t="s">
        <v>40</v>
      </c>
      <c r="M3162" s="6" t="s">
        <v>591</v>
      </c>
      <c r="N3162" s="6" t="s">
        <v>11522</v>
      </c>
      <c r="O3162" s="6"/>
      <c r="P3162" s="6" t="s">
        <v>12650</v>
      </c>
      <c r="Q3162" s="6" t="s">
        <v>11230</v>
      </c>
      <c r="R3162" s="6"/>
      <c r="S3162" s="6"/>
      <c r="T3162" s="41"/>
      <c r="U3162" s="41"/>
      <c r="V3162" s="41">
        <v>398663</v>
      </c>
      <c r="W3162" s="41">
        <f>V3162*1.12</f>
        <v>446502.56000000006</v>
      </c>
      <c r="X3162" s="6"/>
      <c r="Y3162" s="6">
        <v>2016</v>
      </c>
      <c r="Z3162" s="6" t="s">
        <v>9782</v>
      </c>
    </row>
    <row r="3163" spans="1:26" ht="51" x14ac:dyDescent="0.2">
      <c r="A3163" s="6" t="s">
        <v>12901</v>
      </c>
      <c r="B3163" s="5" t="s">
        <v>32</v>
      </c>
      <c r="C3163" s="5" t="s">
        <v>12021</v>
      </c>
      <c r="D3163" s="5" t="s">
        <v>12022</v>
      </c>
      <c r="E3163" s="5" t="s">
        <v>12648</v>
      </c>
      <c r="F3163" s="5" t="s">
        <v>12022</v>
      </c>
      <c r="G3163" s="5" t="s">
        <v>12902</v>
      </c>
      <c r="H3163" s="25" t="s">
        <v>12903</v>
      </c>
      <c r="I3163" s="6" t="s">
        <v>47</v>
      </c>
      <c r="J3163" s="6">
        <v>100</v>
      </c>
      <c r="K3163" s="6">
        <v>430000000</v>
      </c>
      <c r="L3163" s="5" t="s">
        <v>40</v>
      </c>
      <c r="M3163" s="6" t="s">
        <v>685</v>
      </c>
      <c r="N3163" s="6" t="s">
        <v>11800</v>
      </c>
      <c r="O3163" s="6"/>
      <c r="P3163" s="6" t="s">
        <v>12650</v>
      </c>
      <c r="Q3163" s="6" t="s">
        <v>11209</v>
      </c>
      <c r="R3163" s="6"/>
      <c r="S3163" s="6"/>
      <c r="T3163" s="41"/>
      <c r="U3163" s="41"/>
      <c r="V3163" s="41">
        <v>240124</v>
      </c>
      <c r="W3163" s="41">
        <f>V3163*1.12</f>
        <v>268938.88</v>
      </c>
      <c r="X3163" s="6"/>
      <c r="Y3163" s="6">
        <v>2016</v>
      </c>
      <c r="Z3163" s="6" t="s">
        <v>9782</v>
      </c>
    </row>
    <row r="3164" spans="1:26" ht="51" x14ac:dyDescent="0.2">
      <c r="A3164" s="6" t="s">
        <v>12904</v>
      </c>
      <c r="B3164" s="5" t="s">
        <v>32</v>
      </c>
      <c r="C3164" s="5" t="s">
        <v>12021</v>
      </c>
      <c r="D3164" s="5" t="s">
        <v>12022</v>
      </c>
      <c r="E3164" s="5" t="s">
        <v>12706</v>
      </c>
      <c r="F3164" s="5" t="s">
        <v>12022</v>
      </c>
      <c r="G3164" s="5" t="s">
        <v>12905</v>
      </c>
      <c r="H3164" s="5" t="s">
        <v>12906</v>
      </c>
      <c r="I3164" s="6" t="s">
        <v>39</v>
      </c>
      <c r="J3164" s="6">
        <v>100</v>
      </c>
      <c r="K3164" s="6">
        <v>430000000</v>
      </c>
      <c r="L3164" s="5" t="s">
        <v>40</v>
      </c>
      <c r="M3164" s="6" t="s">
        <v>591</v>
      </c>
      <c r="N3164" s="6" t="s">
        <v>11522</v>
      </c>
      <c r="O3164" s="6"/>
      <c r="P3164" s="6" t="s">
        <v>12650</v>
      </c>
      <c r="Q3164" s="6" t="s">
        <v>11230</v>
      </c>
      <c r="R3164" s="6"/>
      <c r="S3164" s="6"/>
      <c r="T3164" s="41"/>
      <c r="U3164" s="41"/>
      <c r="V3164" s="41">
        <v>35548</v>
      </c>
      <c r="W3164" s="41">
        <f>V3164*1.12</f>
        <v>39813.760000000002</v>
      </c>
      <c r="X3164" s="6"/>
      <c r="Y3164" s="6">
        <v>2016</v>
      </c>
      <c r="Z3164" s="6" t="s">
        <v>9782</v>
      </c>
    </row>
    <row r="3165" spans="1:26" ht="51" x14ac:dyDescent="0.2">
      <c r="A3165" s="6" t="s">
        <v>12907</v>
      </c>
      <c r="B3165" s="5" t="s">
        <v>32</v>
      </c>
      <c r="C3165" s="5" t="s">
        <v>12021</v>
      </c>
      <c r="D3165" s="5" t="s">
        <v>12022</v>
      </c>
      <c r="E3165" s="5" t="s">
        <v>12648</v>
      </c>
      <c r="F3165" s="5" t="s">
        <v>12022</v>
      </c>
      <c r="G3165" s="5" t="s">
        <v>12908</v>
      </c>
      <c r="H3165" s="25" t="s">
        <v>12909</v>
      </c>
      <c r="I3165" s="6" t="s">
        <v>47</v>
      </c>
      <c r="J3165" s="6">
        <v>100</v>
      </c>
      <c r="K3165" s="6">
        <v>430000000</v>
      </c>
      <c r="L3165" s="5" t="s">
        <v>40</v>
      </c>
      <c r="M3165" s="6" t="s">
        <v>685</v>
      </c>
      <c r="N3165" s="6" t="s">
        <v>11800</v>
      </c>
      <c r="O3165" s="6"/>
      <c r="P3165" s="6" t="s">
        <v>12650</v>
      </c>
      <c r="Q3165" s="6" t="s">
        <v>11209</v>
      </c>
      <c r="R3165" s="6"/>
      <c r="S3165" s="6"/>
      <c r="T3165" s="41"/>
      <c r="U3165" s="41"/>
      <c r="V3165" s="44"/>
      <c r="W3165" s="44"/>
      <c r="X3165" s="6"/>
      <c r="Y3165" s="6">
        <v>2016</v>
      </c>
      <c r="Z3165" s="6" t="s">
        <v>9782</v>
      </c>
    </row>
    <row r="3166" spans="1:26" ht="51" x14ac:dyDescent="0.2">
      <c r="A3166" s="6" t="s">
        <v>12910</v>
      </c>
      <c r="B3166" s="5" t="s">
        <v>32</v>
      </c>
      <c r="C3166" s="5" t="s">
        <v>12021</v>
      </c>
      <c r="D3166" s="5" t="s">
        <v>12022</v>
      </c>
      <c r="E3166" s="5" t="s">
        <v>12648</v>
      </c>
      <c r="F3166" s="5" t="s">
        <v>12022</v>
      </c>
      <c r="G3166" s="5" t="s">
        <v>12911</v>
      </c>
      <c r="H3166" s="25" t="s">
        <v>12912</v>
      </c>
      <c r="I3166" s="6" t="s">
        <v>47</v>
      </c>
      <c r="J3166" s="6">
        <v>100</v>
      </c>
      <c r="K3166" s="6">
        <v>430000000</v>
      </c>
      <c r="L3166" s="5" t="s">
        <v>40</v>
      </c>
      <c r="M3166" s="6" t="s">
        <v>6247</v>
      </c>
      <c r="N3166" s="6" t="s">
        <v>11800</v>
      </c>
      <c r="O3166" s="6"/>
      <c r="P3166" s="6" t="s">
        <v>12650</v>
      </c>
      <c r="Q3166" s="6" t="s">
        <v>11209</v>
      </c>
      <c r="R3166" s="6"/>
      <c r="S3166" s="6"/>
      <c r="T3166" s="41"/>
      <c r="U3166" s="41"/>
      <c r="V3166" s="44">
        <v>2326153</v>
      </c>
      <c r="W3166" s="44">
        <f t="shared" ref="W3166:W3177" si="204">V3166*1.12</f>
        <v>2605291.3600000003</v>
      </c>
      <c r="X3166" s="6"/>
      <c r="Y3166" s="6">
        <v>2016</v>
      </c>
      <c r="Z3166" s="6" t="s">
        <v>11814</v>
      </c>
    </row>
    <row r="3167" spans="1:26" ht="51" x14ac:dyDescent="0.2">
      <c r="A3167" s="6" t="s">
        <v>12913</v>
      </c>
      <c r="B3167" s="5" t="s">
        <v>32</v>
      </c>
      <c r="C3167" s="5" t="s">
        <v>12021</v>
      </c>
      <c r="D3167" s="5" t="s">
        <v>12022</v>
      </c>
      <c r="E3167" s="5" t="s">
        <v>12706</v>
      </c>
      <c r="F3167" s="5" t="s">
        <v>12022</v>
      </c>
      <c r="G3167" s="5" t="s">
        <v>12723</v>
      </c>
      <c r="H3167" s="5" t="s">
        <v>12724</v>
      </c>
      <c r="I3167" s="6" t="s">
        <v>39</v>
      </c>
      <c r="J3167" s="6">
        <v>100</v>
      </c>
      <c r="K3167" s="6">
        <v>430000000</v>
      </c>
      <c r="L3167" s="5" t="s">
        <v>40</v>
      </c>
      <c r="M3167" s="6" t="s">
        <v>591</v>
      </c>
      <c r="N3167" s="6" t="s">
        <v>11522</v>
      </c>
      <c r="O3167" s="6"/>
      <c r="P3167" s="6" t="s">
        <v>12650</v>
      </c>
      <c r="Q3167" s="6" t="s">
        <v>11230</v>
      </c>
      <c r="R3167" s="6"/>
      <c r="S3167" s="6"/>
      <c r="T3167" s="41"/>
      <c r="U3167" s="41"/>
      <c r="V3167" s="41">
        <v>1306730.5589689</v>
      </c>
      <c r="W3167" s="41">
        <f t="shared" si="204"/>
        <v>1463538.2260451682</v>
      </c>
      <c r="X3167" s="6"/>
      <c r="Y3167" s="6">
        <v>2016</v>
      </c>
      <c r="Z3167" s="6" t="s">
        <v>9782</v>
      </c>
    </row>
    <row r="3168" spans="1:26" ht="76.5" x14ac:dyDescent="0.2">
      <c r="A3168" s="6" t="s">
        <v>12914</v>
      </c>
      <c r="B3168" s="5" t="s">
        <v>32</v>
      </c>
      <c r="C3168" s="5" t="s">
        <v>12337</v>
      </c>
      <c r="D3168" s="5" t="s">
        <v>12338</v>
      </c>
      <c r="E3168" s="5" t="s">
        <v>12339</v>
      </c>
      <c r="F3168" s="5" t="s">
        <v>12338</v>
      </c>
      <c r="G3168" s="5" t="s">
        <v>12915</v>
      </c>
      <c r="H3168" s="5" t="s">
        <v>12916</v>
      </c>
      <c r="I3168" s="6" t="s">
        <v>39</v>
      </c>
      <c r="J3168" s="6">
        <v>100</v>
      </c>
      <c r="K3168" s="6">
        <v>430000000</v>
      </c>
      <c r="L3168" s="5" t="s">
        <v>40</v>
      </c>
      <c r="M3168" s="6" t="s">
        <v>591</v>
      </c>
      <c r="N3168" s="6" t="s">
        <v>11452</v>
      </c>
      <c r="O3168" s="6"/>
      <c r="P3168" s="6" t="s">
        <v>9081</v>
      </c>
      <c r="Q3168" s="6" t="s">
        <v>11230</v>
      </c>
      <c r="R3168" s="6"/>
      <c r="S3168" s="6"/>
      <c r="T3168" s="41"/>
      <c r="U3168" s="41"/>
      <c r="V3168" s="41">
        <v>114536</v>
      </c>
      <c r="W3168" s="41">
        <f t="shared" si="204"/>
        <v>128280.32000000001</v>
      </c>
      <c r="X3168" s="6"/>
      <c r="Y3168" s="6">
        <v>2016</v>
      </c>
      <c r="Z3168" s="6" t="s">
        <v>9782</v>
      </c>
    </row>
    <row r="3169" spans="1:26" ht="51" x14ac:dyDescent="0.2">
      <c r="A3169" s="6" t="s">
        <v>12917</v>
      </c>
      <c r="B3169" s="5" t="s">
        <v>32</v>
      </c>
      <c r="C3169" s="5" t="s">
        <v>12021</v>
      </c>
      <c r="D3169" s="5" t="s">
        <v>12022</v>
      </c>
      <c r="E3169" s="5" t="s">
        <v>12648</v>
      </c>
      <c r="F3169" s="5" t="s">
        <v>12022</v>
      </c>
      <c r="G3169" s="5" t="s">
        <v>12918</v>
      </c>
      <c r="H3169" s="25" t="s">
        <v>12919</v>
      </c>
      <c r="I3169" s="6" t="s">
        <v>47</v>
      </c>
      <c r="J3169" s="6">
        <v>100</v>
      </c>
      <c r="K3169" s="6">
        <v>430000000</v>
      </c>
      <c r="L3169" s="5" t="s">
        <v>40</v>
      </c>
      <c r="M3169" s="6" t="s">
        <v>685</v>
      </c>
      <c r="N3169" s="6" t="s">
        <v>11452</v>
      </c>
      <c r="O3169" s="6"/>
      <c r="P3169" s="6" t="s">
        <v>12650</v>
      </c>
      <c r="Q3169" s="6" t="s">
        <v>11209</v>
      </c>
      <c r="R3169" s="6"/>
      <c r="S3169" s="6"/>
      <c r="T3169" s="41"/>
      <c r="U3169" s="41"/>
      <c r="V3169" s="41">
        <v>1427284.75</v>
      </c>
      <c r="W3169" s="41">
        <f t="shared" si="204"/>
        <v>1598558.9200000002</v>
      </c>
      <c r="X3169" s="6"/>
      <c r="Y3169" s="6">
        <v>2016</v>
      </c>
      <c r="Z3169" s="6" t="s">
        <v>9782</v>
      </c>
    </row>
    <row r="3170" spans="1:26" ht="51" x14ac:dyDescent="0.2">
      <c r="A3170" s="6" t="s">
        <v>12920</v>
      </c>
      <c r="B3170" s="5" t="s">
        <v>32</v>
      </c>
      <c r="C3170" s="5" t="s">
        <v>12021</v>
      </c>
      <c r="D3170" s="5" t="s">
        <v>12022</v>
      </c>
      <c r="E3170" s="5" t="s">
        <v>12706</v>
      </c>
      <c r="F3170" s="5" t="s">
        <v>12022</v>
      </c>
      <c r="G3170" s="5" t="s">
        <v>12921</v>
      </c>
      <c r="H3170" s="5" t="s">
        <v>12922</v>
      </c>
      <c r="I3170" s="6" t="s">
        <v>39</v>
      </c>
      <c r="J3170" s="6">
        <v>100</v>
      </c>
      <c r="K3170" s="6">
        <v>430000000</v>
      </c>
      <c r="L3170" s="5" t="s">
        <v>40</v>
      </c>
      <c r="M3170" s="6" t="s">
        <v>591</v>
      </c>
      <c r="N3170" s="6" t="s">
        <v>11452</v>
      </c>
      <c r="O3170" s="6"/>
      <c r="P3170" s="6" t="s">
        <v>12650</v>
      </c>
      <c r="Q3170" s="6" t="s">
        <v>11230</v>
      </c>
      <c r="R3170" s="6"/>
      <c r="S3170" s="6"/>
      <c r="T3170" s="41"/>
      <c r="U3170" s="41"/>
      <c r="V3170" s="41">
        <v>211293.3</v>
      </c>
      <c r="W3170" s="41">
        <f t="shared" si="204"/>
        <v>236648.49600000001</v>
      </c>
      <c r="X3170" s="6"/>
      <c r="Y3170" s="6">
        <v>2016</v>
      </c>
      <c r="Z3170" s="6" t="s">
        <v>9782</v>
      </c>
    </row>
    <row r="3171" spans="1:26" ht="38.25" x14ac:dyDescent="0.2">
      <c r="A3171" s="6" t="s">
        <v>12923</v>
      </c>
      <c r="B3171" s="5" t="s">
        <v>32</v>
      </c>
      <c r="C3171" s="5" t="s">
        <v>11847</v>
      </c>
      <c r="D3171" s="5" t="s">
        <v>11699</v>
      </c>
      <c r="E3171" s="5" t="s">
        <v>12738</v>
      </c>
      <c r="F3171" s="5" t="s">
        <v>11699</v>
      </c>
      <c r="G3171" s="5" t="s">
        <v>12738</v>
      </c>
      <c r="H3171" s="5" t="s">
        <v>12924</v>
      </c>
      <c r="I3171" s="6" t="s">
        <v>39</v>
      </c>
      <c r="J3171" s="6">
        <v>100</v>
      </c>
      <c r="K3171" s="6">
        <v>430000000</v>
      </c>
      <c r="L3171" s="5" t="s">
        <v>40</v>
      </c>
      <c r="M3171" s="6" t="s">
        <v>12748</v>
      </c>
      <c r="N3171" s="6" t="s">
        <v>11441</v>
      </c>
      <c r="O3171" s="6"/>
      <c r="P3171" s="6" t="s">
        <v>12925</v>
      </c>
      <c r="Q3171" s="6" t="s">
        <v>12741</v>
      </c>
      <c r="R3171" s="6"/>
      <c r="S3171" s="6"/>
      <c r="T3171" s="41"/>
      <c r="U3171" s="41"/>
      <c r="V3171" s="41">
        <v>1211343</v>
      </c>
      <c r="W3171" s="41">
        <f t="shared" si="204"/>
        <v>1356704.1600000001</v>
      </c>
      <c r="X3171" s="6"/>
      <c r="Y3171" s="6">
        <v>2016</v>
      </c>
      <c r="Z3171" s="6" t="s">
        <v>9782</v>
      </c>
    </row>
    <row r="3172" spans="1:26" ht="51" x14ac:dyDescent="0.2">
      <c r="A3172" s="6" t="s">
        <v>12926</v>
      </c>
      <c r="B3172" s="5" t="s">
        <v>32</v>
      </c>
      <c r="C3172" s="5" t="s">
        <v>11847</v>
      </c>
      <c r="D3172" s="5" t="s">
        <v>11699</v>
      </c>
      <c r="E3172" s="5" t="s">
        <v>12738</v>
      </c>
      <c r="F3172" s="5" t="s">
        <v>11699</v>
      </c>
      <c r="G3172" s="5" t="s">
        <v>12738</v>
      </c>
      <c r="H3172" s="5" t="s">
        <v>12927</v>
      </c>
      <c r="I3172" s="6" t="s">
        <v>39</v>
      </c>
      <c r="J3172" s="6">
        <v>100</v>
      </c>
      <c r="K3172" s="6">
        <v>430000000</v>
      </c>
      <c r="L3172" s="5" t="s">
        <v>40</v>
      </c>
      <c r="M3172" s="6" t="s">
        <v>12748</v>
      </c>
      <c r="N3172" s="6" t="s">
        <v>11441</v>
      </c>
      <c r="O3172" s="6"/>
      <c r="P3172" s="6" t="s">
        <v>12925</v>
      </c>
      <c r="Q3172" s="6" t="s">
        <v>12741</v>
      </c>
      <c r="R3172" s="6"/>
      <c r="S3172" s="6"/>
      <c r="T3172" s="41"/>
      <c r="U3172" s="41"/>
      <c r="V3172" s="41">
        <v>2181073</v>
      </c>
      <c r="W3172" s="41">
        <f t="shared" si="204"/>
        <v>2442801.7600000002</v>
      </c>
      <c r="X3172" s="6"/>
      <c r="Y3172" s="6">
        <v>2016</v>
      </c>
      <c r="Z3172" s="6" t="s">
        <v>9782</v>
      </c>
    </row>
    <row r="3173" spans="1:26" ht="38.25" x14ac:dyDescent="0.2">
      <c r="A3173" s="6" t="s">
        <v>12928</v>
      </c>
      <c r="B3173" s="5" t="s">
        <v>32</v>
      </c>
      <c r="C3173" s="5" t="s">
        <v>11847</v>
      </c>
      <c r="D3173" s="5" t="s">
        <v>11699</v>
      </c>
      <c r="E3173" s="5" t="s">
        <v>12738</v>
      </c>
      <c r="F3173" s="5" t="s">
        <v>11699</v>
      </c>
      <c r="G3173" s="5" t="s">
        <v>12738</v>
      </c>
      <c r="H3173" s="5" t="s">
        <v>12929</v>
      </c>
      <c r="I3173" s="6" t="s">
        <v>39</v>
      </c>
      <c r="J3173" s="6">
        <v>100</v>
      </c>
      <c r="K3173" s="6">
        <v>430000000</v>
      </c>
      <c r="L3173" s="5" t="s">
        <v>40</v>
      </c>
      <c r="M3173" s="6" t="s">
        <v>12748</v>
      </c>
      <c r="N3173" s="6" t="s">
        <v>11441</v>
      </c>
      <c r="O3173" s="6"/>
      <c r="P3173" s="6" t="s">
        <v>12925</v>
      </c>
      <c r="Q3173" s="6" t="s">
        <v>12741</v>
      </c>
      <c r="R3173" s="6"/>
      <c r="S3173" s="6"/>
      <c r="T3173" s="41"/>
      <c r="U3173" s="41"/>
      <c r="V3173" s="41">
        <v>413000</v>
      </c>
      <c r="W3173" s="41">
        <f t="shared" si="204"/>
        <v>462560.00000000006</v>
      </c>
      <c r="X3173" s="6"/>
      <c r="Y3173" s="6">
        <v>2016</v>
      </c>
      <c r="Z3173" s="6" t="s">
        <v>9782</v>
      </c>
    </row>
    <row r="3174" spans="1:26" ht="38.25" x14ac:dyDescent="0.2">
      <c r="A3174" s="6" t="s">
        <v>12930</v>
      </c>
      <c r="B3174" s="5" t="s">
        <v>32</v>
      </c>
      <c r="C3174" s="5" t="s">
        <v>11847</v>
      </c>
      <c r="D3174" s="5" t="s">
        <v>11699</v>
      </c>
      <c r="E3174" s="5" t="s">
        <v>12738</v>
      </c>
      <c r="F3174" s="5" t="s">
        <v>11699</v>
      </c>
      <c r="G3174" s="5" t="s">
        <v>12738</v>
      </c>
      <c r="H3174" s="5" t="s">
        <v>12931</v>
      </c>
      <c r="I3174" s="6" t="s">
        <v>39</v>
      </c>
      <c r="J3174" s="6">
        <v>100</v>
      </c>
      <c r="K3174" s="6">
        <v>430000000</v>
      </c>
      <c r="L3174" s="5" t="s">
        <v>40</v>
      </c>
      <c r="M3174" s="6" t="s">
        <v>12748</v>
      </c>
      <c r="N3174" s="6" t="s">
        <v>11441</v>
      </c>
      <c r="O3174" s="6"/>
      <c r="P3174" s="6" t="s">
        <v>12925</v>
      </c>
      <c r="Q3174" s="6" t="s">
        <v>12741</v>
      </c>
      <c r="R3174" s="6"/>
      <c r="S3174" s="6"/>
      <c r="T3174" s="41"/>
      <c r="U3174" s="41"/>
      <c r="V3174" s="41">
        <v>1133445</v>
      </c>
      <c r="W3174" s="41">
        <f t="shared" si="204"/>
        <v>1269458.4000000001</v>
      </c>
      <c r="X3174" s="6"/>
      <c r="Y3174" s="6">
        <v>2016</v>
      </c>
      <c r="Z3174" s="6" t="s">
        <v>9782</v>
      </c>
    </row>
    <row r="3175" spans="1:26" s="46" customFormat="1" ht="51" x14ac:dyDescent="0.2">
      <c r="A3175" s="6" t="s">
        <v>12932</v>
      </c>
      <c r="B3175" s="5" t="s">
        <v>32</v>
      </c>
      <c r="C3175" s="5" t="s">
        <v>12802</v>
      </c>
      <c r="D3175" s="5" t="s">
        <v>12803</v>
      </c>
      <c r="E3175" s="26" t="s">
        <v>12933</v>
      </c>
      <c r="F3175" s="5" t="s">
        <v>12803</v>
      </c>
      <c r="G3175" s="26" t="s">
        <v>12933</v>
      </c>
      <c r="H3175" s="5" t="s">
        <v>12934</v>
      </c>
      <c r="I3175" s="6" t="s">
        <v>60</v>
      </c>
      <c r="J3175" s="6">
        <v>60</v>
      </c>
      <c r="K3175" s="6">
        <v>430000000</v>
      </c>
      <c r="L3175" s="5" t="s">
        <v>40</v>
      </c>
      <c r="M3175" s="6" t="s">
        <v>591</v>
      </c>
      <c r="N3175" s="6" t="s">
        <v>11223</v>
      </c>
      <c r="O3175" s="6"/>
      <c r="P3175" s="6" t="s">
        <v>9081</v>
      </c>
      <c r="Q3175" s="6" t="s">
        <v>11209</v>
      </c>
      <c r="R3175" s="6"/>
      <c r="S3175" s="6"/>
      <c r="T3175" s="41"/>
      <c r="U3175" s="41"/>
      <c r="V3175" s="41">
        <v>1295000</v>
      </c>
      <c r="W3175" s="41">
        <f t="shared" si="204"/>
        <v>1450400.0000000002</v>
      </c>
      <c r="X3175" s="6"/>
      <c r="Y3175" s="6">
        <v>2016</v>
      </c>
      <c r="Z3175" s="6" t="s">
        <v>9782</v>
      </c>
    </row>
    <row r="3176" spans="1:26" s="46" customFormat="1" ht="51" x14ac:dyDescent="0.2">
      <c r="A3176" s="6" t="s">
        <v>12935</v>
      </c>
      <c r="B3176" s="5" t="s">
        <v>32</v>
      </c>
      <c r="C3176" s="5" t="s">
        <v>12802</v>
      </c>
      <c r="D3176" s="5" t="s">
        <v>12803</v>
      </c>
      <c r="E3176" s="26" t="s">
        <v>12936</v>
      </c>
      <c r="F3176" s="5" t="s">
        <v>12803</v>
      </c>
      <c r="G3176" s="26" t="s">
        <v>12936</v>
      </c>
      <c r="H3176" s="5" t="s">
        <v>12937</v>
      </c>
      <c r="I3176" s="6" t="s">
        <v>60</v>
      </c>
      <c r="J3176" s="6">
        <v>60</v>
      </c>
      <c r="K3176" s="6">
        <v>430000000</v>
      </c>
      <c r="L3176" s="5" t="s">
        <v>40</v>
      </c>
      <c r="M3176" s="6" t="s">
        <v>591</v>
      </c>
      <c r="N3176" s="6" t="s">
        <v>11223</v>
      </c>
      <c r="O3176" s="6"/>
      <c r="P3176" s="6" t="s">
        <v>9081</v>
      </c>
      <c r="Q3176" s="6" t="s">
        <v>11209</v>
      </c>
      <c r="R3176" s="6"/>
      <c r="S3176" s="6"/>
      <c r="T3176" s="41"/>
      <c r="U3176" s="41"/>
      <c r="V3176" s="41">
        <v>2400000</v>
      </c>
      <c r="W3176" s="41">
        <f t="shared" si="204"/>
        <v>2688000.0000000005</v>
      </c>
      <c r="X3176" s="6"/>
      <c r="Y3176" s="6">
        <v>2016</v>
      </c>
      <c r="Z3176" s="6" t="s">
        <v>9782</v>
      </c>
    </row>
    <row r="3177" spans="1:26" ht="76.5" x14ac:dyDescent="0.2">
      <c r="A3177" s="6" t="s">
        <v>12938</v>
      </c>
      <c r="B3177" s="5" t="s">
        <v>32</v>
      </c>
      <c r="C3177" s="5" t="s">
        <v>11965</v>
      </c>
      <c r="D3177" s="5" t="s">
        <v>11966</v>
      </c>
      <c r="E3177" s="5" t="s">
        <v>12939</v>
      </c>
      <c r="F3177" s="5" t="s">
        <v>11966</v>
      </c>
      <c r="G3177" s="5" t="s">
        <v>12939</v>
      </c>
      <c r="H3177" s="5" t="s">
        <v>12940</v>
      </c>
      <c r="I3177" s="6" t="s">
        <v>39</v>
      </c>
      <c r="J3177" s="6">
        <v>90</v>
      </c>
      <c r="K3177" s="6">
        <v>430000000</v>
      </c>
      <c r="L3177" s="5" t="s">
        <v>40</v>
      </c>
      <c r="M3177" s="6" t="s">
        <v>6298</v>
      </c>
      <c r="N3177" s="6" t="s">
        <v>12941</v>
      </c>
      <c r="O3177" s="6"/>
      <c r="P3177" s="6" t="s">
        <v>9081</v>
      </c>
      <c r="Q3177" s="6" t="s">
        <v>11230</v>
      </c>
      <c r="R3177" s="6"/>
      <c r="S3177" s="6"/>
      <c r="T3177" s="41"/>
      <c r="U3177" s="41"/>
      <c r="V3177" s="44">
        <v>42000</v>
      </c>
      <c r="W3177" s="44">
        <f t="shared" si="204"/>
        <v>47040.000000000007</v>
      </c>
      <c r="X3177" s="6"/>
      <c r="Y3177" s="6"/>
      <c r="Z3177" s="6" t="s">
        <v>9782</v>
      </c>
    </row>
    <row r="3178" spans="1:26" ht="51" x14ac:dyDescent="0.2">
      <c r="A3178" s="6" t="s">
        <v>12942</v>
      </c>
      <c r="B3178" s="5" t="s">
        <v>32</v>
      </c>
      <c r="C3178" s="5" t="s">
        <v>11847</v>
      </c>
      <c r="D3178" s="5" t="s">
        <v>11699</v>
      </c>
      <c r="E3178" s="5" t="s">
        <v>12096</v>
      </c>
      <c r="F3178" s="5" t="s">
        <v>11699</v>
      </c>
      <c r="G3178" s="5" t="s">
        <v>12096</v>
      </c>
      <c r="H3178" s="5" t="s">
        <v>12097</v>
      </c>
      <c r="I3178" s="6" t="s">
        <v>60</v>
      </c>
      <c r="J3178" s="6">
        <v>100</v>
      </c>
      <c r="K3178" s="6">
        <v>430000000</v>
      </c>
      <c r="L3178" s="5" t="s">
        <v>40</v>
      </c>
      <c r="M3178" s="6" t="s">
        <v>685</v>
      </c>
      <c r="N3178" s="6" t="s">
        <v>12098</v>
      </c>
      <c r="O3178" s="6"/>
      <c r="P3178" s="6" t="s">
        <v>44</v>
      </c>
      <c r="Q3178" s="6" t="s">
        <v>11230</v>
      </c>
      <c r="R3178" s="6"/>
      <c r="S3178" s="6"/>
      <c r="T3178" s="41"/>
      <c r="U3178" s="47"/>
      <c r="V3178" s="44"/>
      <c r="W3178" s="44"/>
      <c r="X3178" s="6"/>
      <c r="Y3178" s="6"/>
      <c r="Z3178" s="6" t="s">
        <v>1629</v>
      </c>
    </row>
    <row r="3179" spans="1:26" ht="89.25" x14ac:dyDescent="0.2">
      <c r="A3179" s="6" t="s">
        <v>12943</v>
      </c>
      <c r="B3179" s="5" t="s">
        <v>32</v>
      </c>
      <c r="C3179" s="5" t="s">
        <v>12859</v>
      </c>
      <c r="D3179" s="5" t="s">
        <v>12860</v>
      </c>
      <c r="E3179" s="5" t="s">
        <v>12861</v>
      </c>
      <c r="F3179" s="5" t="s">
        <v>12862</v>
      </c>
      <c r="G3179" s="5" t="s">
        <v>12861</v>
      </c>
      <c r="H3179" s="5" t="s">
        <v>12863</v>
      </c>
      <c r="I3179" s="6" t="s">
        <v>47</v>
      </c>
      <c r="J3179" s="6">
        <v>90</v>
      </c>
      <c r="K3179" s="6">
        <v>430000000</v>
      </c>
      <c r="L3179" s="5" t="s">
        <v>40</v>
      </c>
      <c r="M3179" s="6" t="s">
        <v>6298</v>
      </c>
      <c r="N3179" s="6" t="s">
        <v>12069</v>
      </c>
      <c r="O3179" s="6"/>
      <c r="P3179" s="6" t="s">
        <v>9081</v>
      </c>
      <c r="Q3179" s="6" t="s">
        <v>11230</v>
      </c>
      <c r="R3179" s="6"/>
      <c r="S3179" s="6"/>
      <c r="T3179" s="41"/>
      <c r="U3179" s="41"/>
      <c r="V3179" s="44">
        <v>110000000</v>
      </c>
      <c r="W3179" s="44">
        <f>V3179*1.12</f>
        <v>123200000.00000001</v>
      </c>
      <c r="X3179" s="6"/>
      <c r="Y3179" s="6">
        <v>2016</v>
      </c>
      <c r="Z3179" s="6" t="s">
        <v>9782</v>
      </c>
    </row>
    <row r="3180" spans="1:26" ht="38.25" x14ac:dyDescent="0.2">
      <c r="A3180" s="6" t="s">
        <v>12944</v>
      </c>
      <c r="B3180" s="5" t="s">
        <v>32</v>
      </c>
      <c r="C3180" s="5" t="s">
        <v>12021</v>
      </c>
      <c r="D3180" s="5" t="s">
        <v>12022</v>
      </c>
      <c r="E3180" s="5" t="s">
        <v>12648</v>
      </c>
      <c r="F3180" s="5" t="s">
        <v>12022</v>
      </c>
      <c r="G3180" s="5" t="s">
        <v>11877</v>
      </c>
      <c r="H3180" s="5" t="s">
        <v>11878</v>
      </c>
      <c r="I3180" s="6" t="s">
        <v>11334</v>
      </c>
      <c r="J3180" s="6">
        <v>80</v>
      </c>
      <c r="K3180" s="6">
        <v>430000000</v>
      </c>
      <c r="L3180" s="5" t="s">
        <v>40</v>
      </c>
      <c r="M3180" s="6" t="s">
        <v>6247</v>
      </c>
      <c r="N3180" s="6" t="s">
        <v>11225</v>
      </c>
      <c r="O3180" s="6"/>
      <c r="P3180" s="6" t="s">
        <v>12650</v>
      </c>
      <c r="Q3180" s="6" t="s">
        <v>11357</v>
      </c>
      <c r="R3180" s="6"/>
      <c r="S3180" s="6"/>
      <c r="T3180" s="41"/>
      <c r="U3180" s="41"/>
      <c r="V3180" s="44">
        <v>817297</v>
      </c>
      <c r="W3180" s="44">
        <f>V3180*1.12</f>
        <v>915372.64000000013</v>
      </c>
      <c r="X3180" s="6"/>
      <c r="Y3180" s="6">
        <v>2016</v>
      </c>
      <c r="Z3180" s="6" t="s">
        <v>12945</v>
      </c>
    </row>
    <row r="3181" spans="1:26" s="40" customFormat="1" x14ac:dyDescent="0.2">
      <c r="A3181" s="28"/>
      <c r="B3181" s="27" t="s">
        <v>11210</v>
      </c>
      <c r="C3181" s="4"/>
      <c r="D3181" s="27"/>
      <c r="E3181" s="27"/>
      <c r="F3181" s="27"/>
      <c r="G3181" s="27"/>
      <c r="H3181" s="27"/>
      <c r="I3181" s="28"/>
      <c r="J3181" s="28"/>
      <c r="K3181" s="28"/>
      <c r="L3181" s="27"/>
      <c r="M3181" s="28"/>
      <c r="N3181" s="28"/>
      <c r="O3181" s="28"/>
      <c r="P3181" s="28"/>
      <c r="Q3181" s="28"/>
      <c r="R3181" s="28"/>
      <c r="S3181" s="28"/>
      <c r="T3181" s="38"/>
      <c r="U3181" s="38"/>
      <c r="V3181" s="38">
        <f>SUM(V2860:V3180)</f>
        <v>21554875309.150284</v>
      </c>
      <c r="W3181" s="38">
        <f>SUM(W2860:W3180)</f>
        <v>24136550197.645832</v>
      </c>
      <c r="X3181" s="28"/>
      <c r="Y3181" s="28"/>
      <c r="Z3181" s="48"/>
    </row>
    <row r="3182" spans="1:26" x14ac:dyDescent="0.2">
      <c r="A3182" s="28"/>
      <c r="B3182" s="27"/>
      <c r="C3182" s="4"/>
      <c r="D3182" s="27"/>
      <c r="E3182" s="27"/>
      <c r="F3182" s="27"/>
      <c r="G3182" s="27"/>
      <c r="H3182" s="27"/>
      <c r="I3182" s="28"/>
      <c r="J3182" s="28"/>
      <c r="K3182" s="28"/>
      <c r="L3182" s="27"/>
      <c r="M3182" s="28"/>
      <c r="N3182" s="28"/>
      <c r="O3182" s="28"/>
      <c r="P3182" s="28"/>
      <c r="Q3182" s="28"/>
      <c r="R3182" s="28"/>
      <c r="S3182" s="28"/>
      <c r="T3182" s="38"/>
      <c r="U3182" s="38"/>
      <c r="V3182" s="38"/>
      <c r="W3182" s="38"/>
      <c r="X3182" s="28"/>
      <c r="Y3182" s="28"/>
      <c r="Z3182" s="48"/>
    </row>
    <row r="3183" spans="1:26" x14ac:dyDescent="0.2">
      <c r="A3183" s="28"/>
      <c r="B3183" s="27" t="s">
        <v>12946</v>
      </c>
      <c r="C3183" s="4"/>
      <c r="D3183" s="27"/>
      <c r="E3183" s="27"/>
      <c r="F3183" s="27"/>
      <c r="G3183" s="27"/>
      <c r="H3183" s="27"/>
      <c r="I3183" s="28"/>
      <c r="J3183" s="28"/>
      <c r="K3183" s="28"/>
      <c r="L3183" s="27"/>
      <c r="M3183" s="28"/>
      <c r="N3183" s="28"/>
      <c r="O3183" s="28"/>
      <c r="P3183" s="28"/>
      <c r="Q3183" s="28"/>
      <c r="R3183" s="28"/>
      <c r="S3183" s="28"/>
      <c r="T3183" s="38"/>
      <c r="U3183" s="38"/>
      <c r="V3183" s="38">
        <f>V2688+V2858+V3181</f>
        <v>33468979733.726868</v>
      </c>
      <c r="W3183" s="38">
        <f>W2688+W2858+W3181</f>
        <v>37480347153.1716</v>
      </c>
      <c r="X3183" s="28"/>
      <c r="Y3183" s="28"/>
      <c r="Z3183" s="48"/>
    </row>
  </sheetData>
  <mergeCells count="2">
    <mergeCell ref="O2:Q2"/>
    <mergeCell ref="O1:Q1"/>
  </mergeCells>
  <printOptions horizontalCentered="1"/>
  <pageMargins left="0" right="0" top="0.15763888888888899" bottom="6.9444444444444198E-4" header="0.51180555555555496" footer="0.15763888888888899"/>
  <pageSetup paperSize="9" firstPageNumber="0" orientation="portrait" r:id="rId1"/>
  <rowBreaks count="2" manualBreakCount="2">
    <brk id="3145" max="16383" man="1"/>
    <brk id="3184" max="16383" man="1"/>
  </row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план на 2016</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2016-08-08T04:26:17Z</dcterms:created>
  <dcterms:modified xsi:type="dcterms:W3CDTF">2016-08-08T04:26:38Z</dcterms:modified>
  <cp:contentStatus>Final</cp:contentStatus>
  <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